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55" yWindow="-15" windowWidth="9570" windowHeight="13740" tabRatio="911" firstSheet="11" activeTab="21"/>
  </bookViews>
  <sheets>
    <sheet name="kiemelt ei" sheetId="1" r:id="rId1"/>
    <sheet name="kiadás önkormányzat" sheetId="2" r:id="rId2"/>
    <sheet name="kiadás Egészségház" sheetId="15" r:id="rId3"/>
    <sheet name="kiadás TGK" sheetId="37" r:id="rId4"/>
    <sheet name="kiadás Művelődési Ház" sheetId="38" r:id="rId5"/>
    <sheet name="kiadás Hivatal" sheetId="36" r:id="rId6"/>
    <sheet name="kiadás összesen" sheetId="17" r:id="rId7"/>
    <sheet name="bevétel önkormányzat" sheetId="10" r:id="rId8"/>
    <sheet name="bevétel Egészségház" sheetId="41" r:id="rId9"/>
    <sheet name="bevétel TGK" sheetId="40" r:id="rId10"/>
    <sheet name="bevétel Művelődési Ház" sheetId="34" r:id="rId11"/>
    <sheet name="bevétel Hivatal" sheetId="39" r:id="rId12"/>
    <sheet name="bevétel összesen" sheetId="33" r:id="rId13"/>
    <sheet name="beruházások felújítások" sheetId="11" r:id="rId14"/>
    <sheet name="tartalékok" sheetId="12" r:id="rId15"/>
    <sheet name="stabilitási 1" sheetId="13" r:id="rId16"/>
    <sheet name="EU projektek" sheetId="18" r:id="rId17"/>
    <sheet name="finanszírozás" sheetId="27" r:id="rId18"/>
    <sheet name="szociális kiadások" sheetId="29" r:id="rId19"/>
    <sheet name="átadott" sheetId="30" r:id="rId20"/>
    <sheet name="átvett" sheetId="31" r:id="rId21"/>
    <sheet name="helyi adók" sheetId="32" r:id="rId22"/>
  </sheets>
  <definedNames>
    <definedName name="_xlnm.Print_Area" localSheetId="19">átadott!$A$1:$C$117</definedName>
    <definedName name="_xlnm.Print_Area" localSheetId="20">átvett!$A$1:$C$117</definedName>
    <definedName name="_xlnm.Print_Area" localSheetId="13">'beruházások felújítások'!$A$1:$H$31</definedName>
    <definedName name="_xlnm.Print_Area" localSheetId="8">'bevétel Egészségház'!$A$1:$F$99</definedName>
    <definedName name="_xlnm.Print_Area" localSheetId="11">'bevétel Hivatal'!$A$1:$F$99</definedName>
    <definedName name="_xlnm.Print_Area" localSheetId="10">'bevétel Művelődési Ház'!$A$1:$F$99</definedName>
    <definedName name="_xlnm.Print_Area" localSheetId="7">'bevétel önkormányzat'!$A$1:$F$99</definedName>
    <definedName name="_xlnm.Print_Area" localSheetId="12">'bevétel összesen'!$A$1:$F$99</definedName>
    <definedName name="_xlnm.Print_Area" localSheetId="9">'bevétel TGK'!$A$1:$F$99</definedName>
    <definedName name="_xlnm.Print_Area" localSheetId="16">'EU projektek'!$A$1:$B$45</definedName>
    <definedName name="_xlnm.Print_Area" localSheetId="17">finanszírozás!$A$1:$G$11</definedName>
    <definedName name="_xlnm.Print_Area" localSheetId="2">'kiadás Egészségház'!$A$1:$F$125</definedName>
    <definedName name="_xlnm.Print_Area" localSheetId="5">'kiadás Hivatal'!$A$1:$F$125</definedName>
    <definedName name="_xlnm.Print_Area" localSheetId="4">'kiadás Művelődési Ház'!$A$1:$F$125</definedName>
    <definedName name="_xlnm.Print_Area" localSheetId="1">'kiadás önkormányzat'!$A$1:$F$125</definedName>
    <definedName name="_xlnm.Print_Area" localSheetId="6">'kiadás összesen'!$A$1:$F$125</definedName>
    <definedName name="_xlnm.Print_Area" localSheetId="3">'kiadás TGK'!$A$1:$F$125</definedName>
    <definedName name="_xlnm.Print_Area" localSheetId="0">'kiemelt ei'!$A$1:$B$28</definedName>
    <definedName name="_xlnm.Print_Area" localSheetId="15">'stabilitási 1'!$A$1:$J$22</definedName>
    <definedName name="_xlnm.Print_Area" localSheetId="18">'szociális kiadások'!$A$1:$C$51</definedName>
    <definedName name="_xlnm.Print_Area" localSheetId="14">tartalékok!$A$1:$H$18</definedName>
  </definedNames>
  <calcPr calcId="124519"/>
</workbook>
</file>

<file path=xl/calcChain.xml><?xml version="1.0" encoding="utf-8"?>
<calcChain xmlns="http://schemas.openxmlformats.org/spreadsheetml/2006/main">
  <c r="C36" i="32"/>
  <c r="F87" i="41"/>
  <c r="B16" i="18"/>
  <c r="B24"/>
  <c r="B22"/>
  <c r="C116" i="2"/>
  <c r="D90" i="39"/>
  <c r="C90"/>
  <c r="F90"/>
  <c r="C84"/>
  <c r="C90" i="34"/>
  <c r="C84"/>
  <c r="F47" i="38"/>
  <c r="D97" i="41"/>
  <c r="C97"/>
  <c r="D90"/>
  <c r="C90"/>
  <c r="C90" i="40"/>
  <c r="C97"/>
  <c r="C84"/>
  <c r="D21" i="13"/>
  <c r="E16"/>
  <c r="D15"/>
  <c r="D10"/>
  <c r="C19" i="11"/>
  <c r="C21" i="32"/>
  <c r="C24"/>
  <c r="C117" i="31"/>
  <c r="D87" i="33"/>
  <c r="D123" i="2"/>
  <c r="D116"/>
  <c r="C123"/>
  <c r="D97" i="39"/>
  <c r="C97"/>
  <c r="C97" i="34"/>
  <c r="B25" i="1"/>
  <c r="B27"/>
  <c r="B15"/>
  <c r="B17"/>
  <c r="D16" i="13"/>
  <c r="F77" i="2"/>
  <c r="F80"/>
  <c r="C14" i="11"/>
  <c r="D14"/>
  <c r="E14"/>
  <c r="F14"/>
  <c r="G14"/>
  <c r="C97" i="17"/>
  <c r="C74"/>
  <c r="F41" i="36"/>
  <c r="F35" i="38"/>
  <c r="F46"/>
  <c r="F28"/>
  <c r="C21" i="13"/>
  <c r="F87" i="34"/>
  <c r="C95" i="31"/>
  <c r="C117" i="30"/>
  <c r="C62"/>
  <c r="C17" i="12"/>
  <c r="H17"/>
  <c r="D67" i="34"/>
  <c r="E67"/>
  <c r="C67"/>
  <c r="D20"/>
  <c r="E20"/>
  <c r="C14"/>
  <c r="C20"/>
  <c r="F20"/>
  <c r="F9"/>
  <c r="F10"/>
  <c r="F11"/>
  <c r="F12"/>
  <c r="F13"/>
  <c r="F15"/>
  <c r="F16"/>
  <c r="F17"/>
  <c r="F18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6"/>
  <c r="F47"/>
  <c r="F48"/>
  <c r="F49"/>
  <c r="F51"/>
  <c r="F52"/>
  <c r="F53"/>
  <c r="F54"/>
  <c r="F55"/>
  <c r="F56"/>
  <c r="F57"/>
  <c r="F58"/>
  <c r="F59"/>
  <c r="F60"/>
  <c r="F61"/>
  <c r="F62"/>
  <c r="F63"/>
  <c r="F64"/>
  <c r="F65"/>
  <c r="F66"/>
  <c r="C84" i="38"/>
  <c r="F71" i="34"/>
  <c r="F72"/>
  <c r="F73"/>
  <c r="F74"/>
  <c r="F75"/>
  <c r="F76"/>
  <c r="F77"/>
  <c r="F78"/>
  <c r="F79"/>
  <c r="F80"/>
  <c r="F81"/>
  <c r="F82"/>
  <c r="F83"/>
  <c r="F84"/>
  <c r="F85"/>
  <c r="F86"/>
  <c r="F88"/>
  <c r="F89"/>
  <c r="F90"/>
  <c r="F91"/>
  <c r="F92"/>
  <c r="F93"/>
  <c r="F94"/>
  <c r="F95"/>
  <c r="F96"/>
  <c r="F8"/>
  <c r="F33" i="38"/>
  <c r="D21" i="36"/>
  <c r="C45" i="39"/>
  <c r="C21" i="36"/>
  <c r="C21" i="38"/>
  <c r="C25"/>
  <c r="C31"/>
  <c r="C34"/>
  <c r="C42"/>
  <c r="C45"/>
  <c r="C51"/>
  <c r="F51"/>
  <c r="C74" i="10"/>
  <c r="C74" i="33"/>
  <c r="C17" i="29"/>
  <c r="C24"/>
  <c r="C26"/>
  <c r="C33"/>
  <c r="C49"/>
  <c r="D67" i="40"/>
  <c r="E67"/>
  <c r="F67"/>
  <c r="C67"/>
  <c r="C19" i="33"/>
  <c r="D20" i="41"/>
  <c r="C20"/>
  <c r="E19" i="11"/>
  <c r="G19"/>
  <c r="C89" i="38"/>
  <c r="C99"/>
  <c r="C89" i="37"/>
  <c r="C16" i="13"/>
  <c r="C73" i="31"/>
  <c r="C40"/>
  <c r="C40" i="30"/>
  <c r="H16" i="12"/>
  <c r="H10" i="11"/>
  <c r="D19"/>
  <c r="F19"/>
  <c r="H7"/>
  <c r="H9"/>
  <c r="H11"/>
  <c r="H12"/>
  <c r="H13"/>
  <c r="H16"/>
  <c r="H17"/>
  <c r="H18"/>
  <c r="F112" i="2"/>
  <c r="F112" i="17"/>
  <c r="G8" i="27"/>
  <c r="G10"/>
  <c r="D10"/>
  <c r="E10"/>
  <c r="F10"/>
  <c r="G9"/>
  <c r="C10"/>
  <c r="C89" i="36"/>
  <c r="C84"/>
  <c r="C84" i="10"/>
  <c r="C90"/>
  <c r="C89" i="15"/>
  <c r="C84"/>
  <c r="D21"/>
  <c r="D25"/>
  <c r="D31"/>
  <c r="D34"/>
  <c r="D42"/>
  <c r="D45"/>
  <c r="D51"/>
  <c r="D51" i="17"/>
  <c r="D45" i="41"/>
  <c r="D50"/>
  <c r="D68"/>
  <c r="C21" i="15"/>
  <c r="F21"/>
  <c r="C31"/>
  <c r="C34"/>
  <c r="F34"/>
  <c r="C42"/>
  <c r="C51"/>
  <c r="C45"/>
  <c r="C45" i="41"/>
  <c r="F45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6"/>
  <c r="F47"/>
  <c r="F48"/>
  <c r="F49"/>
  <c r="F51"/>
  <c r="F52"/>
  <c r="F53"/>
  <c r="F54"/>
  <c r="F55"/>
  <c r="F56"/>
  <c r="F57"/>
  <c r="F58"/>
  <c r="F59"/>
  <c r="F60"/>
  <c r="F61"/>
  <c r="F62"/>
  <c r="F63"/>
  <c r="F64"/>
  <c r="F65"/>
  <c r="F66"/>
  <c r="F67"/>
  <c r="F71"/>
  <c r="F72"/>
  <c r="F73"/>
  <c r="F74"/>
  <c r="F75"/>
  <c r="F76"/>
  <c r="F77"/>
  <c r="F78"/>
  <c r="F79"/>
  <c r="F80"/>
  <c r="F81"/>
  <c r="F82"/>
  <c r="F83"/>
  <c r="F84"/>
  <c r="F85"/>
  <c r="F86"/>
  <c r="F88"/>
  <c r="F89"/>
  <c r="F90"/>
  <c r="F91"/>
  <c r="F92"/>
  <c r="F93"/>
  <c r="F94"/>
  <c r="F95"/>
  <c r="F96"/>
  <c r="F8"/>
  <c r="F9"/>
  <c r="F10"/>
  <c r="F11"/>
  <c r="F12"/>
  <c r="F13"/>
  <c r="F14"/>
  <c r="F15"/>
  <c r="F16"/>
  <c r="F17"/>
  <c r="F18"/>
  <c r="F19"/>
  <c r="D42" i="38"/>
  <c r="D51"/>
  <c r="C66" i="39"/>
  <c r="C62"/>
  <c r="C67"/>
  <c r="C56"/>
  <c r="C49"/>
  <c r="C32"/>
  <c r="C23"/>
  <c r="C14"/>
  <c r="D66"/>
  <c r="D62"/>
  <c r="D56"/>
  <c r="F56"/>
  <c r="D49"/>
  <c r="D45"/>
  <c r="D23"/>
  <c r="D34"/>
  <c r="D14"/>
  <c r="D20"/>
  <c r="E66"/>
  <c r="E62"/>
  <c r="E56"/>
  <c r="E49"/>
  <c r="E45"/>
  <c r="E23"/>
  <c r="E34"/>
  <c r="E14"/>
  <c r="E20"/>
  <c r="E68"/>
  <c r="E98"/>
  <c r="F96"/>
  <c r="F95"/>
  <c r="F94"/>
  <c r="F93"/>
  <c r="F92"/>
  <c r="F91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E67"/>
  <c r="F65"/>
  <c r="F64"/>
  <c r="F63"/>
  <c r="F61"/>
  <c r="F60"/>
  <c r="F59"/>
  <c r="F58"/>
  <c r="F57"/>
  <c r="F55"/>
  <c r="F54"/>
  <c r="F53"/>
  <c r="F52"/>
  <c r="F51"/>
  <c r="F48"/>
  <c r="F47"/>
  <c r="F46"/>
  <c r="F44"/>
  <c r="F43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2"/>
  <c r="F21"/>
  <c r="F19"/>
  <c r="F18"/>
  <c r="F17"/>
  <c r="F16"/>
  <c r="F15"/>
  <c r="F13"/>
  <c r="F12"/>
  <c r="F11"/>
  <c r="F10"/>
  <c r="F9"/>
  <c r="F8"/>
  <c r="F9" i="40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D45"/>
  <c r="D50"/>
  <c r="C45"/>
  <c r="C50"/>
  <c r="C68"/>
  <c r="F46"/>
  <c r="F47"/>
  <c r="F48"/>
  <c r="F49"/>
  <c r="F51"/>
  <c r="F52"/>
  <c r="F53"/>
  <c r="F54"/>
  <c r="F55"/>
  <c r="F56"/>
  <c r="F57"/>
  <c r="F58"/>
  <c r="F59"/>
  <c r="F60"/>
  <c r="F61"/>
  <c r="F62"/>
  <c r="F63"/>
  <c r="F64"/>
  <c r="F65"/>
  <c r="F66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8"/>
  <c r="E45"/>
  <c r="E50"/>
  <c r="F9" i="10"/>
  <c r="F10"/>
  <c r="F10" i="33"/>
  <c r="F11" i="10"/>
  <c r="F12"/>
  <c r="F12" i="33"/>
  <c r="F13" i="10"/>
  <c r="C14"/>
  <c r="F19"/>
  <c r="F26"/>
  <c r="F27"/>
  <c r="F27" i="33"/>
  <c r="C32" i="10"/>
  <c r="F33"/>
  <c r="F33" i="33"/>
  <c r="F36" i="10"/>
  <c r="F36" i="33"/>
  <c r="F37" i="10"/>
  <c r="F37" i="33"/>
  <c r="F38" i="10"/>
  <c r="F38" i="33"/>
  <c r="F40" i="10"/>
  <c r="F44"/>
  <c r="F44" i="33"/>
  <c r="C45" i="10"/>
  <c r="F48"/>
  <c r="F48" i="33"/>
  <c r="C49" i="10"/>
  <c r="F55"/>
  <c r="C56"/>
  <c r="F59"/>
  <c r="F59" i="33"/>
  <c r="C62" i="10"/>
  <c r="C62" i="33"/>
  <c r="F65" i="10"/>
  <c r="C66"/>
  <c r="C75" i="2"/>
  <c r="F75"/>
  <c r="F75" i="17"/>
  <c r="C21" i="2"/>
  <c r="C25"/>
  <c r="C31"/>
  <c r="C34"/>
  <c r="C42"/>
  <c r="C45"/>
  <c r="C51"/>
  <c r="C61"/>
  <c r="D75"/>
  <c r="D25"/>
  <c r="C89"/>
  <c r="C98"/>
  <c r="C84"/>
  <c r="F72" i="10"/>
  <c r="F72" i="33"/>
  <c r="F74" i="10"/>
  <c r="F74" i="33"/>
  <c r="F80" i="10"/>
  <c r="F80" i="33"/>
  <c r="F81" i="10"/>
  <c r="E9" i="33"/>
  <c r="E10"/>
  <c r="E11"/>
  <c r="E12"/>
  <c r="E13"/>
  <c r="E15"/>
  <c r="E16"/>
  <c r="E17"/>
  <c r="E18"/>
  <c r="E19"/>
  <c r="E21"/>
  <c r="E22"/>
  <c r="E24"/>
  <c r="E25"/>
  <c r="E26"/>
  <c r="E27"/>
  <c r="E28"/>
  <c r="E29"/>
  <c r="E30"/>
  <c r="E31"/>
  <c r="E32"/>
  <c r="E33"/>
  <c r="E35"/>
  <c r="E36"/>
  <c r="E37"/>
  <c r="E38"/>
  <c r="E39"/>
  <c r="E40"/>
  <c r="E41"/>
  <c r="E42"/>
  <c r="E43"/>
  <c r="E44"/>
  <c r="E46"/>
  <c r="E47"/>
  <c r="E48"/>
  <c r="E51"/>
  <c r="E52"/>
  <c r="E53"/>
  <c r="E54"/>
  <c r="E55"/>
  <c r="E57"/>
  <c r="E58"/>
  <c r="E59"/>
  <c r="E60"/>
  <c r="E61"/>
  <c r="E63"/>
  <c r="E64"/>
  <c r="E65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D9"/>
  <c r="D10"/>
  <c r="D11"/>
  <c r="D12"/>
  <c r="D13"/>
  <c r="D15"/>
  <c r="D16"/>
  <c r="D17"/>
  <c r="D18"/>
  <c r="D19"/>
  <c r="D21"/>
  <c r="D22"/>
  <c r="D24"/>
  <c r="D25"/>
  <c r="D26"/>
  <c r="D27"/>
  <c r="D28"/>
  <c r="D29"/>
  <c r="D30"/>
  <c r="D31"/>
  <c r="D32"/>
  <c r="D33"/>
  <c r="D35"/>
  <c r="D36"/>
  <c r="D37"/>
  <c r="D38"/>
  <c r="D39"/>
  <c r="D40"/>
  <c r="D41"/>
  <c r="D42"/>
  <c r="D43"/>
  <c r="D44"/>
  <c r="D46"/>
  <c r="D47"/>
  <c r="D48"/>
  <c r="D51"/>
  <c r="D52"/>
  <c r="D53"/>
  <c r="D54"/>
  <c r="D55"/>
  <c r="D57"/>
  <c r="D58"/>
  <c r="D59"/>
  <c r="D60"/>
  <c r="D61"/>
  <c r="D63"/>
  <c r="D64"/>
  <c r="D65"/>
  <c r="D71"/>
  <c r="D72"/>
  <c r="D73"/>
  <c r="D74"/>
  <c r="D75"/>
  <c r="D76"/>
  <c r="D77"/>
  <c r="D78"/>
  <c r="D79"/>
  <c r="D80"/>
  <c r="D81"/>
  <c r="D82"/>
  <c r="D83"/>
  <c r="D84"/>
  <c r="D85"/>
  <c r="D86"/>
  <c r="D88"/>
  <c r="D89"/>
  <c r="D90"/>
  <c r="D91"/>
  <c r="D92"/>
  <c r="D93"/>
  <c r="D94"/>
  <c r="D95"/>
  <c r="D96"/>
  <c r="C9"/>
  <c r="C10"/>
  <c r="C11"/>
  <c r="C12"/>
  <c r="C13"/>
  <c r="C15"/>
  <c r="C16"/>
  <c r="C17"/>
  <c r="C18"/>
  <c r="C21"/>
  <c r="C22"/>
  <c r="C24"/>
  <c r="C25"/>
  <c r="C26"/>
  <c r="C27"/>
  <c r="C28"/>
  <c r="C29"/>
  <c r="C30"/>
  <c r="C31"/>
  <c r="C33"/>
  <c r="C35"/>
  <c r="C36"/>
  <c r="C37"/>
  <c r="C38"/>
  <c r="C39"/>
  <c r="C40"/>
  <c r="C41"/>
  <c r="C42"/>
  <c r="C43"/>
  <c r="C44"/>
  <c r="C45" i="34"/>
  <c r="C46" i="33"/>
  <c r="C47"/>
  <c r="C48"/>
  <c r="C51"/>
  <c r="C52"/>
  <c r="C53"/>
  <c r="C54"/>
  <c r="C55"/>
  <c r="C57"/>
  <c r="C58"/>
  <c r="C59"/>
  <c r="C60"/>
  <c r="C61"/>
  <c r="C63"/>
  <c r="C64"/>
  <c r="C65"/>
  <c r="C71"/>
  <c r="C72"/>
  <c r="C73"/>
  <c r="C75"/>
  <c r="C76"/>
  <c r="C77"/>
  <c r="C78"/>
  <c r="C79"/>
  <c r="C80"/>
  <c r="C81"/>
  <c r="C82"/>
  <c r="C83"/>
  <c r="C84"/>
  <c r="C85"/>
  <c r="C86"/>
  <c r="C87"/>
  <c r="C88"/>
  <c r="C89"/>
  <c r="C91"/>
  <c r="C92"/>
  <c r="C93"/>
  <c r="C94"/>
  <c r="C95"/>
  <c r="C96"/>
  <c r="D8"/>
  <c r="E8"/>
  <c r="F8" i="10"/>
  <c r="F8" i="33"/>
  <c r="C8"/>
  <c r="D66" i="10"/>
  <c r="D67"/>
  <c r="E66"/>
  <c r="D62"/>
  <c r="D62" i="33"/>
  <c r="E62" i="10"/>
  <c r="E62" i="33"/>
  <c r="D56" i="10"/>
  <c r="E56"/>
  <c r="D49"/>
  <c r="D49" i="33"/>
  <c r="E49" i="10"/>
  <c r="D45"/>
  <c r="E45"/>
  <c r="D23"/>
  <c r="D23" i="33"/>
  <c r="E23" i="10"/>
  <c r="E23" i="33"/>
  <c r="C23" i="10"/>
  <c r="F15"/>
  <c r="F15" i="33"/>
  <c r="F16" i="10"/>
  <c r="F17"/>
  <c r="F17" i="33"/>
  <c r="F18" i="10"/>
  <c r="F21"/>
  <c r="F21" i="33"/>
  <c r="F22" i="10"/>
  <c r="F23"/>
  <c r="F24"/>
  <c r="F25"/>
  <c r="F25" i="33"/>
  <c r="F28" i="10"/>
  <c r="F29"/>
  <c r="F29" i="33"/>
  <c r="F30" i="10"/>
  <c r="F31"/>
  <c r="F31" i="33"/>
  <c r="F35" i="10"/>
  <c r="F35" i="33"/>
  <c r="F39" i="10"/>
  <c r="F41"/>
  <c r="F41" i="33"/>
  <c r="F42" i="10"/>
  <c r="F42" i="33"/>
  <c r="F43" i="10"/>
  <c r="F43" i="33"/>
  <c r="F46" i="10"/>
  <c r="F46" i="33"/>
  <c r="F47" i="10"/>
  <c r="F51"/>
  <c r="F51" i="33"/>
  <c r="F52" i="10"/>
  <c r="F53"/>
  <c r="F53" i="33"/>
  <c r="F54" i="10"/>
  <c r="F57"/>
  <c r="F57" i="33"/>
  <c r="F58" i="10"/>
  <c r="F60"/>
  <c r="F60" i="33"/>
  <c r="F61" i="10"/>
  <c r="F61" i="33"/>
  <c r="F63" i="10"/>
  <c r="F63" i="33"/>
  <c r="F64" i="10"/>
  <c r="F64" i="33"/>
  <c r="F71" i="10"/>
  <c r="F71" i="33"/>
  <c r="F73" i="10"/>
  <c r="F73" i="33"/>
  <c r="F75" i="10"/>
  <c r="F75" i="33"/>
  <c r="F76" i="10"/>
  <c r="F76" i="33"/>
  <c r="F77" i="10"/>
  <c r="F77" i="33"/>
  <c r="F78" i="10"/>
  <c r="F78" i="33"/>
  <c r="F79" i="10"/>
  <c r="F79" i="33"/>
  <c r="F82" i="10"/>
  <c r="F82" i="33"/>
  <c r="F83" i="10"/>
  <c r="F83" i="33"/>
  <c r="F85" i="10"/>
  <c r="F85" i="33"/>
  <c r="F86" i="10"/>
  <c r="F86" i="33"/>
  <c r="F87" i="10"/>
  <c r="F87" i="33"/>
  <c r="F88" i="10"/>
  <c r="F88" i="33"/>
  <c r="F89" i="10"/>
  <c r="F89" i="33"/>
  <c r="F91" i="10"/>
  <c r="F91" i="33"/>
  <c r="F92" i="10"/>
  <c r="F92" i="33"/>
  <c r="F93" i="10"/>
  <c r="F93" i="33"/>
  <c r="F94" i="10"/>
  <c r="F94" i="33"/>
  <c r="F95" i="10"/>
  <c r="F95" i="33"/>
  <c r="F96" i="10"/>
  <c r="F96" i="33"/>
  <c r="D14" i="10"/>
  <c r="D20"/>
  <c r="D20" i="33"/>
  <c r="E14" i="10"/>
  <c r="F27" i="2"/>
  <c r="D21"/>
  <c r="F21"/>
  <c r="E25"/>
  <c r="E21"/>
  <c r="E26"/>
  <c r="F24"/>
  <c r="F23"/>
  <c r="F22"/>
  <c r="F20"/>
  <c r="F19"/>
  <c r="F18"/>
  <c r="F17"/>
  <c r="F16"/>
  <c r="F15"/>
  <c r="F14"/>
  <c r="F13"/>
  <c r="F12"/>
  <c r="F12" i="17"/>
  <c r="F11" i="2"/>
  <c r="F10"/>
  <c r="F10" i="17"/>
  <c r="F9" i="2"/>
  <c r="F8"/>
  <c r="F27" i="15"/>
  <c r="C25"/>
  <c r="E25"/>
  <c r="E21"/>
  <c r="E26"/>
  <c r="F24"/>
  <c r="F23"/>
  <c r="F22"/>
  <c r="F20"/>
  <c r="F19"/>
  <c r="F18"/>
  <c r="F17"/>
  <c r="F16"/>
  <c r="F15"/>
  <c r="F14"/>
  <c r="F13"/>
  <c r="F12"/>
  <c r="F11"/>
  <c r="F10"/>
  <c r="F9"/>
  <c r="F8"/>
  <c r="D31" i="2"/>
  <c r="D34"/>
  <c r="F34"/>
  <c r="D42"/>
  <c r="D45"/>
  <c r="F45"/>
  <c r="D51"/>
  <c r="D52"/>
  <c r="F50"/>
  <c r="F49"/>
  <c r="F48"/>
  <c r="F47"/>
  <c r="F46"/>
  <c r="F44"/>
  <c r="F43"/>
  <c r="F41"/>
  <c r="F40"/>
  <c r="F39"/>
  <c r="F38"/>
  <c r="F37"/>
  <c r="F36"/>
  <c r="F35"/>
  <c r="F33"/>
  <c r="F32"/>
  <c r="F31"/>
  <c r="F30"/>
  <c r="F29"/>
  <c r="F28"/>
  <c r="C25" i="36"/>
  <c r="C26"/>
  <c r="C31"/>
  <c r="C34"/>
  <c r="C42"/>
  <c r="C45"/>
  <c r="C51"/>
  <c r="D98"/>
  <c r="E98"/>
  <c r="E99"/>
  <c r="C98"/>
  <c r="D89"/>
  <c r="E89"/>
  <c r="D75"/>
  <c r="F75"/>
  <c r="E75"/>
  <c r="C75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3"/>
  <c r="F74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D61"/>
  <c r="E61"/>
  <c r="C61"/>
  <c r="D75" i="38"/>
  <c r="E75"/>
  <c r="C75"/>
  <c r="C75" i="17"/>
  <c r="F53" i="38"/>
  <c r="F54"/>
  <c r="F55"/>
  <c r="F56"/>
  <c r="F57"/>
  <c r="F58"/>
  <c r="F59"/>
  <c r="F60"/>
  <c r="F62"/>
  <c r="F63"/>
  <c r="F64"/>
  <c r="F65"/>
  <c r="F66"/>
  <c r="F67"/>
  <c r="F68"/>
  <c r="F69"/>
  <c r="F69" i="17"/>
  <c r="F70" i="38"/>
  <c r="F71"/>
  <c r="F71" i="17"/>
  <c r="F72" i="38"/>
  <c r="F73"/>
  <c r="F73" i="17"/>
  <c r="F74" i="38"/>
  <c r="F75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D61"/>
  <c r="E61"/>
  <c r="C61"/>
  <c r="F61"/>
  <c r="D84" i="37"/>
  <c r="D99"/>
  <c r="D70" i="40"/>
  <c r="C84" i="37"/>
  <c r="C99"/>
  <c r="F99"/>
  <c r="D42"/>
  <c r="D31"/>
  <c r="D34"/>
  <c r="D51"/>
  <c r="D45"/>
  <c r="D75"/>
  <c r="D21"/>
  <c r="C31"/>
  <c r="F31"/>
  <c r="C34"/>
  <c r="C42"/>
  <c r="F42"/>
  <c r="C51"/>
  <c r="F51"/>
  <c r="C45"/>
  <c r="C75"/>
  <c r="C21"/>
  <c r="C25"/>
  <c r="E75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3"/>
  <c r="F74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D61"/>
  <c r="E61"/>
  <c r="C61"/>
  <c r="F61"/>
  <c r="D98" i="15"/>
  <c r="E98"/>
  <c r="C98"/>
  <c r="C99"/>
  <c r="D89"/>
  <c r="E89"/>
  <c r="D84"/>
  <c r="F84"/>
  <c r="E84"/>
  <c r="D75"/>
  <c r="E75"/>
  <c r="E75" i="17"/>
  <c r="C75" i="15"/>
  <c r="F53"/>
  <c r="F54"/>
  <c r="F55"/>
  <c r="F55" i="17"/>
  <c r="F56" i="15"/>
  <c r="F57"/>
  <c r="F58"/>
  <c r="F59"/>
  <c r="F59" i="17"/>
  <c r="F60" i="15"/>
  <c r="F62"/>
  <c r="F63"/>
  <c r="F64"/>
  <c r="F64" i="17"/>
  <c r="F65" i="15"/>
  <c r="F66"/>
  <c r="F66" i="17"/>
  <c r="F67" i="15"/>
  <c r="F68"/>
  <c r="F69"/>
  <c r="F70"/>
  <c r="F70" i="17"/>
  <c r="F71" i="15"/>
  <c r="F72"/>
  <c r="F73"/>
  <c r="F74"/>
  <c r="F75"/>
  <c r="F77"/>
  <c r="F78"/>
  <c r="F79"/>
  <c r="F80"/>
  <c r="F81"/>
  <c r="F81" i="17"/>
  <c r="F82" i="15"/>
  <c r="F83"/>
  <c r="F85"/>
  <c r="F86"/>
  <c r="F87"/>
  <c r="F88"/>
  <c r="F89"/>
  <c r="F90"/>
  <c r="F90" i="17"/>
  <c r="F91" i="15"/>
  <c r="F92"/>
  <c r="F93"/>
  <c r="F94"/>
  <c r="F94" i="17"/>
  <c r="F95" i="15"/>
  <c r="F96"/>
  <c r="F97"/>
  <c r="F98"/>
  <c r="F101"/>
  <c r="F102"/>
  <c r="F103"/>
  <c r="F104"/>
  <c r="F105"/>
  <c r="F106"/>
  <c r="F107"/>
  <c r="F108"/>
  <c r="F109"/>
  <c r="F110"/>
  <c r="F111"/>
  <c r="F112"/>
  <c r="F113"/>
  <c r="F114"/>
  <c r="F114" i="17"/>
  <c r="F115" i="15"/>
  <c r="F116"/>
  <c r="F117"/>
  <c r="F118"/>
  <c r="F119"/>
  <c r="F120"/>
  <c r="F121"/>
  <c r="F122"/>
  <c r="F123"/>
  <c r="D61"/>
  <c r="E61"/>
  <c r="C61"/>
  <c r="D98" i="2"/>
  <c r="E98"/>
  <c r="D89"/>
  <c r="E89"/>
  <c r="F89"/>
  <c r="F89" i="17"/>
  <c r="D84" i="2"/>
  <c r="E84"/>
  <c r="E84" i="17"/>
  <c r="E75" i="2"/>
  <c r="D61"/>
  <c r="E61"/>
  <c r="E61" i="17"/>
  <c r="F53" i="2"/>
  <c r="F54"/>
  <c r="F54" i="17"/>
  <c r="F55" i="2"/>
  <c r="F56"/>
  <c r="F56" i="17"/>
  <c r="F57" i="2"/>
  <c r="F58"/>
  <c r="F58" i="17"/>
  <c r="F59" i="2"/>
  <c r="F60"/>
  <c r="F60" i="17"/>
  <c r="F62" i="2"/>
  <c r="F63"/>
  <c r="F63" i="17"/>
  <c r="F64" i="2"/>
  <c r="F65"/>
  <c r="F65" i="17"/>
  <c r="F66" i="2"/>
  <c r="F67"/>
  <c r="F67" i="17"/>
  <c r="F68" i="2"/>
  <c r="F69"/>
  <c r="F70"/>
  <c r="F71"/>
  <c r="F72"/>
  <c r="F72" i="17"/>
  <c r="F73" i="2"/>
  <c r="F74"/>
  <c r="F77" i="17"/>
  <c r="F78" i="2"/>
  <c r="F79"/>
  <c r="F79" i="17"/>
  <c r="F81" i="2"/>
  <c r="F82"/>
  <c r="F82" i="17"/>
  <c r="F83" i="2"/>
  <c r="F85"/>
  <c r="F85" i="17"/>
  <c r="F86" i="2"/>
  <c r="F87"/>
  <c r="F88"/>
  <c r="F90"/>
  <c r="F91"/>
  <c r="F92"/>
  <c r="F93"/>
  <c r="F94"/>
  <c r="F95"/>
  <c r="F96"/>
  <c r="F97"/>
  <c r="F101"/>
  <c r="F102"/>
  <c r="F102" i="17"/>
  <c r="F103" i="2"/>
  <c r="F104"/>
  <c r="F104" i="17"/>
  <c r="F105" i="2"/>
  <c r="F106"/>
  <c r="F106" i="17"/>
  <c r="F107" i="2"/>
  <c r="F108"/>
  <c r="F108" i="17"/>
  <c r="F109" i="2"/>
  <c r="F110"/>
  <c r="F110" i="17"/>
  <c r="F111" i="2"/>
  <c r="F113"/>
  <c r="F113" i="17"/>
  <c r="F114" i="2"/>
  <c r="F115"/>
  <c r="F115" i="17"/>
  <c r="F116" i="2"/>
  <c r="F116" i="17"/>
  <c r="F117" i="2"/>
  <c r="F118"/>
  <c r="F118" i="17"/>
  <c r="F119" i="2"/>
  <c r="F120"/>
  <c r="F120" i="17"/>
  <c r="F121" i="2"/>
  <c r="F122"/>
  <c r="F122" i="17"/>
  <c r="F13" i="37"/>
  <c r="F13" i="36"/>
  <c r="F13" i="17"/>
  <c r="F14" i="36"/>
  <c r="F16" i="37"/>
  <c r="F16" i="36"/>
  <c r="F20" i="37"/>
  <c r="F20" i="36"/>
  <c r="F23" i="38"/>
  <c r="F24" i="37"/>
  <c r="F24" i="36"/>
  <c r="F24" i="38"/>
  <c r="F27" i="37"/>
  <c r="F27" i="36"/>
  <c r="F27" i="38"/>
  <c r="F28" i="15"/>
  <c r="F28" i="37"/>
  <c r="F28" i="36"/>
  <c r="F29" i="15"/>
  <c r="F29" i="37"/>
  <c r="F29" i="36"/>
  <c r="F29" i="38"/>
  <c r="F29" i="17"/>
  <c r="F30" i="15"/>
  <c r="F30" i="37"/>
  <c r="F30" i="36"/>
  <c r="F30" i="38"/>
  <c r="F30" i="17"/>
  <c r="F32" i="15"/>
  <c r="F32" i="37"/>
  <c r="F32" i="36"/>
  <c r="F32" i="38"/>
  <c r="F33" i="15"/>
  <c r="F33" i="37"/>
  <c r="F33" i="36"/>
  <c r="F35" i="15"/>
  <c r="F35" i="37"/>
  <c r="F35" i="36"/>
  <c r="F36"/>
  <c r="F37"/>
  <c r="F38" i="37"/>
  <c r="F38" i="15"/>
  <c r="F38" i="36"/>
  <c r="F38" i="38"/>
  <c r="F39" i="15"/>
  <c r="F40"/>
  <c r="F40" i="37"/>
  <c r="F40" i="36"/>
  <c r="F40" i="38"/>
  <c r="F41" i="37"/>
  <c r="F41" i="15"/>
  <c r="F41" i="38"/>
  <c r="F42"/>
  <c r="F43" i="15"/>
  <c r="F43" i="37"/>
  <c r="F43" i="36"/>
  <c r="F43" i="38"/>
  <c r="F44"/>
  <c r="F45" i="15"/>
  <c r="F45" i="37"/>
  <c r="F46" i="15"/>
  <c r="F46" i="37"/>
  <c r="F46" i="36"/>
  <c r="F48"/>
  <c r="F50" i="37"/>
  <c r="F50" i="36"/>
  <c r="F50" i="38"/>
  <c r="F53" i="17"/>
  <c r="F57"/>
  <c r="F62"/>
  <c r="F68"/>
  <c r="F80"/>
  <c r="F87"/>
  <c r="F92"/>
  <c r="F96"/>
  <c r="F101"/>
  <c r="F103"/>
  <c r="F105"/>
  <c r="F107"/>
  <c r="F109"/>
  <c r="F111"/>
  <c r="F117"/>
  <c r="F119"/>
  <c r="F121"/>
  <c r="E9"/>
  <c r="E10"/>
  <c r="E11"/>
  <c r="E12"/>
  <c r="E13"/>
  <c r="E14"/>
  <c r="E15"/>
  <c r="E16"/>
  <c r="E17"/>
  <c r="E18"/>
  <c r="E19"/>
  <c r="E20"/>
  <c r="E22"/>
  <c r="E23"/>
  <c r="E24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3"/>
  <c r="E64"/>
  <c r="E65"/>
  <c r="E66"/>
  <c r="E67"/>
  <c r="E68"/>
  <c r="E69"/>
  <c r="E70"/>
  <c r="E71"/>
  <c r="E72"/>
  <c r="E73"/>
  <c r="E74"/>
  <c r="E77"/>
  <c r="E78"/>
  <c r="E79"/>
  <c r="E80"/>
  <c r="E81"/>
  <c r="E82"/>
  <c r="E83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D9"/>
  <c r="D10"/>
  <c r="D11"/>
  <c r="D12"/>
  <c r="D13"/>
  <c r="D14"/>
  <c r="D15"/>
  <c r="D16"/>
  <c r="D17"/>
  <c r="D18"/>
  <c r="D19"/>
  <c r="D20"/>
  <c r="D22"/>
  <c r="D23"/>
  <c r="D24"/>
  <c r="D27"/>
  <c r="D28"/>
  <c r="D29"/>
  <c r="D30"/>
  <c r="D32"/>
  <c r="D33"/>
  <c r="D35"/>
  <c r="D36"/>
  <c r="D37"/>
  <c r="D38"/>
  <c r="D39"/>
  <c r="D40"/>
  <c r="D41"/>
  <c r="D43"/>
  <c r="D44"/>
  <c r="D46"/>
  <c r="D47"/>
  <c r="D48"/>
  <c r="D49"/>
  <c r="D50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C9"/>
  <c r="C10"/>
  <c r="C11"/>
  <c r="C12"/>
  <c r="C13"/>
  <c r="C14"/>
  <c r="C15"/>
  <c r="C16"/>
  <c r="C17"/>
  <c r="C18"/>
  <c r="C19"/>
  <c r="C20"/>
  <c r="C22"/>
  <c r="C23"/>
  <c r="C24"/>
  <c r="C27"/>
  <c r="C28"/>
  <c r="C29"/>
  <c r="C30"/>
  <c r="C32"/>
  <c r="C33"/>
  <c r="C35"/>
  <c r="C36"/>
  <c r="C37"/>
  <c r="C38"/>
  <c r="C39"/>
  <c r="C40"/>
  <c r="C41"/>
  <c r="C43"/>
  <c r="C44"/>
  <c r="C46"/>
  <c r="C47"/>
  <c r="C48"/>
  <c r="C49"/>
  <c r="C50"/>
  <c r="C53"/>
  <c r="C54"/>
  <c r="C55"/>
  <c r="C56"/>
  <c r="C57"/>
  <c r="C58"/>
  <c r="C59"/>
  <c r="C60"/>
  <c r="C62"/>
  <c r="C63"/>
  <c r="C64"/>
  <c r="C65"/>
  <c r="C66"/>
  <c r="C67"/>
  <c r="C68"/>
  <c r="C69"/>
  <c r="C70"/>
  <c r="C71"/>
  <c r="C72"/>
  <c r="C73"/>
  <c r="C77"/>
  <c r="C78"/>
  <c r="C79"/>
  <c r="C80"/>
  <c r="C81"/>
  <c r="C82"/>
  <c r="C83"/>
  <c r="C85"/>
  <c r="C86"/>
  <c r="C87"/>
  <c r="C88"/>
  <c r="C89"/>
  <c r="C90"/>
  <c r="C91"/>
  <c r="C92"/>
  <c r="C93"/>
  <c r="C94"/>
  <c r="C95"/>
  <c r="C96"/>
  <c r="C101"/>
  <c r="C102"/>
  <c r="C103"/>
  <c r="C104"/>
  <c r="C105"/>
  <c r="C106"/>
  <c r="C107"/>
  <c r="C108"/>
  <c r="C109"/>
  <c r="C110"/>
  <c r="C111"/>
  <c r="C112"/>
  <c r="C113"/>
  <c r="C114"/>
  <c r="C115"/>
  <c r="C117"/>
  <c r="C118"/>
  <c r="C119"/>
  <c r="C120"/>
  <c r="C121"/>
  <c r="C122"/>
  <c r="D8"/>
  <c r="E8"/>
  <c r="F8" i="37"/>
  <c r="F8" i="36"/>
  <c r="F8" i="38"/>
  <c r="C8" i="17"/>
  <c r="C12" i="32"/>
  <c r="D25" i="36"/>
  <c r="D26"/>
  <c r="E25"/>
  <c r="E21"/>
  <c r="E26"/>
  <c r="E76"/>
  <c r="F23"/>
  <c r="F22"/>
  <c r="F19"/>
  <c r="F18"/>
  <c r="F17"/>
  <c r="F15"/>
  <c r="F15" i="17"/>
  <c r="F12" i="36"/>
  <c r="F11"/>
  <c r="F11" i="17"/>
  <c r="F10" i="36"/>
  <c r="F9"/>
  <c r="D31"/>
  <c r="F31"/>
  <c r="D34"/>
  <c r="F34"/>
  <c r="D42"/>
  <c r="F42"/>
  <c r="D45"/>
  <c r="F45"/>
  <c r="D51"/>
  <c r="D52"/>
  <c r="F49"/>
  <c r="F47"/>
  <c r="F44"/>
  <c r="F39"/>
  <c r="E84" i="37"/>
  <c r="E99"/>
  <c r="D25"/>
  <c r="E25"/>
  <c r="E21"/>
  <c r="F23"/>
  <c r="F22"/>
  <c r="F19"/>
  <c r="F19" i="17"/>
  <c r="F18" i="37"/>
  <c r="F17"/>
  <c r="F15"/>
  <c r="F14"/>
  <c r="F12"/>
  <c r="F11"/>
  <c r="F10"/>
  <c r="F9"/>
  <c r="F49"/>
  <c r="F48"/>
  <c r="F47"/>
  <c r="F47" i="17"/>
  <c r="F44" i="37"/>
  <c r="F39"/>
  <c r="F37"/>
  <c r="F36"/>
  <c r="F36" i="17"/>
  <c r="E45" i="41"/>
  <c r="E50"/>
  <c r="D45" i="34"/>
  <c r="D50"/>
  <c r="E45"/>
  <c r="E50"/>
  <c r="D99" i="38"/>
  <c r="D70" i="34"/>
  <c r="E99" i="38"/>
  <c r="D25"/>
  <c r="D21"/>
  <c r="F21"/>
  <c r="E25"/>
  <c r="E26"/>
  <c r="E21"/>
  <c r="D31"/>
  <c r="F31"/>
  <c r="D34"/>
  <c r="F34"/>
  <c r="D45"/>
  <c r="F45"/>
  <c r="F45" i="17"/>
  <c r="F50" i="15"/>
  <c r="F49"/>
  <c r="F48"/>
  <c r="F48" i="17"/>
  <c r="F47" i="15"/>
  <c r="F44"/>
  <c r="F37"/>
  <c r="F36"/>
  <c r="C50" i="29"/>
  <c r="F83" i="17"/>
  <c r="C45"/>
  <c r="C26" i="2"/>
  <c r="F19" i="33"/>
  <c r="F45" i="39"/>
  <c r="F20" i="41"/>
  <c r="F50" i="17"/>
  <c r="F20"/>
  <c r="C26" i="38"/>
  <c r="F32" i="17"/>
  <c r="F31" i="15"/>
  <c r="F18" i="17"/>
  <c r="F21" i="37"/>
  <c r="F39" i="17"/>
  <c r="E76" i="15"/>
  <c r="C70" i="34"/>
  <c r="F99" i="38"/>
  <c r="C70" i="41"/>
  <c r="F70" s="1"/>
  <c r="D68" i="34"/>
  <c r="D98"/>
  <c r="E26" i="37"/>
  <c r="D34" i="17"/>
  <c r="F51" i="36"/>
  <c r="E99" i="2"/>
  <c r="D99" i="15"/>
  <c r="D70" i="41"/>
  <c r="E100" i="36"/>
  <c r="E124"/>
  <c r="D34" i="10"/>
  <c r="D34" i="33"/>
  <c r="F45" i="34"/>
  <c r="D66" i="33"/>
  <c r="D56"/>
  <c r="D14"/>
  <c r="E66"/>
  <c r="D68" i="39"/>
  <c r="D98"/>
  <c r="D67"/>
  <c r="F66"/>
  <c r="H19" i="11"/>
  <c r="H15"/>
  <c r="D45" i="17"/>
  <c r="D99" i="2"/>
  <c r="F75" i="37"/>
  <c r="D76" i="36"/>
  <c r="D26" i="2"/>
  <c r="E70" i="39"/>
  <c r="C20"/>
  <c r="F20"/>
  <c r="H8" i="11"/>
  <c r="C50" i="34"/>
  <c r="F50"/>
  <c r="E50" i="39"/>
  <c r="E69"/>
  <c r="E70" i="40"/>
  <c r="D50" i="10"/>
  <c r="F99" i="15"/>
  <c r="F67" i="39"/>
  <c r="D70" i="10"/>
  <c r="D67" i="33"/>
  <c r="F26"/>
  <c r="F78" i="17"/>
  <c r="D76" i="2"/>
  <c r="D69" i="10"/>
  <c r="F51" i="2"/>
  <c r="F25"/>
  <c r="D21" i="17"/>
  <c r="F39" i="33"/>
  <c r="F37" i="17"/>
  <c r="C21"/>
  <c r="F16"/>
  <c r="C68" i="34"/>
  <c r="F38" i="17"/>
  <c r="F24"/>
  <c r="C50" i="41"/>
  <c r="C68"/>
  <c r="F51" i="15"/>
  <c r="F46" i="17"/>
  <c r="F33"/>
  <c r="D26" i="15"/>
  <c r="E76" i="38"/>
  <c r="E100"/>
  <c r="E124"/>
  <c r="E25" i="17"/>
  <c r="F23"/>
  <c r="F25" i="38"/>
  <c r="D26"/>
  <c r="E69" i="34"/>
  <c r="E68" i="41"/>
  <c r="E98"/>
  <c r="E69"/>
  <c r="D25" i="17"/>
  <c r="F43"/>
  <c r="F28"/>
  <c r="E76" i="2"/>
  <c r="F61" i="15"/>
  <c r="E99"/>
  <c r="E70" i="41"/>
  <c r="E100" i="15"/>
  <c r="E124"/>
  <c r="E98" i="17"/>
  <c r="E76" i="37"/>
  <c r="E69" i="40"/>
  <c r="E100" i="37"/>
  <c r="E124"/>
  <c r="C99" i="36"/>
  <c r="F98"/>
  <c r="D99"/>
  <c r="D70" i="39"/>
  <c r="D70" i="33" s="1"/>
  <c r="D100" i="36"/>
  <c r="D124"/>
  <c r="F25" i="15"/>
  <c r="F14" i="17"/>
  <c r="E26"/>
  <c r="E45" i="33"/>
  <c r="F45" i="10"/>
  <c r="F45" i="33"/>
  <c r="E49"/>
  <c r="F49" i="10"/>
  <c r="E56" i="33"/>
  <c r="E67" i="10"/>
  <c r="F42" i="2"/>
  <c r="C66" i="33"/>
  <c r="F66" i="10"/>
  <c r="F66" i="33"/>
  <c r="C56"/>
  <c r="F56" i="10"/>
  <c r="F56" i="33"/>
  <c r="F32" i="10"/>
  <c r="F32" i="33"/>
  <c r="C32"/>
  <c r="C34" i="10"/>
  <c r="C14" i="33"/>
  <c r="C20" i="10"/>
  <c r="C34" i="39"/>
  <c r="F23"/>
  <c r="F23" i="33"/>
  <c r="C23"/>
  <c r="F49" i="39"/>
  <c r="C49" i="33"/>
  <c r="C70" i="39"/>
  <c r="F42" i="15"/>
  <c r="D42" i="17"/>
  <c r="D52" i="15"/>
  <c r="D52" i="17"/>
  <c r="D31"/>
  <c r="E68" i="34"/>
  <c r="F67"/>
  <c r="D100" i="2"/>
  <c r="F50" i="41"/>
  <c r="D99" i="17"/>
  <c r="F26" i="2"/>
  <c r="C50" i="39"/>
  <c r="D68" i="10"/>
  <c r="E68" i="40"/>
  <c r="F62" i="39"/>
  <c r="F14" i="34"/>
  <c r="F14" i="39"/>
  <c r="E34" i="10"/>
  <c r="F25" i="36"/>
  <c r="E70" i="34"/>
  <c r="F70" s="1"/>
  <c r="C70" i="40"/>
  <c r="F70" s="1"/>
  <c r="F14" i="10"/>
  <c r="F14" i="33"/>
  <c r="D52" i="38"/>
  <c r="C52" i="15"/>
  <c r="F61" i="2"/>
  <c r="F61" i="17"/>
  <c r="F9"/>
  <c r="F22"/>
  <c r="F21" i="36"/>
  <c r="E21" i="17"/>
  <c r="C98"/>
  <c r="C25"/>
  <c r="F40"/>
  <c r="F97"/>
  <c r="F95"/>
  <c r="F93"/>
  <c r="F91"/>
  <c r="F88"/>
  <c r="F86"/>
  <c r="F74"/>
  <c r="E100" i="2"/>
  <c r="D98" i="17"/>
  <c r="C26" i="37"/>
  <c r="F25"/>
  <c r="F25" i="17"/>
  <c r="C34"/>
  <c r="D52" i="37"/>
  <c r="F34"/>
  <c r="F34" i="17"/>
  <c r="F61" i="36"/>
  <c r="C52"/>
  <c r="F52"/>
  <c r="F35" i="17"/>
  <c r="F41"/>
  <c r="F44"/>
  <c r="F49"/>
  <c r="E14" i="33"/>
  <c r="E20" i="10"/>
  <c r="E20" i="33"/>
  <c r="F81"/>
  <c r="F84" i="2"/>
  <c r="F84" i="17"/>
  <c r="F98" i="2"/>
  <c r="F98" i="17"/>
  <c r="C61"/>
  <c r="F58" i="33"/>
  <c r="F54"/>
  <c r="F52"/>
  <c r="F47"/>
  <c r="F30"/>
  <c r="F28"/>
  <c r="F24"/>
  <c r="F22"/>
  <c r="F18"/>
  <c r="F16"/>
  <c r="D75" i="17"/>
  <c r="F65" i="33"/>
  <c r="F55"/>
  <c r="F40"/>
  <c r="F13"/>
  <c r="F11"/>
  <c r="F9"/>
  <c r="D50" i="39"/>
  <c r="D69"/>
  <c r="E124" i="2"/>
  <c r="E124" i="17"/>
  <c r="E100"/>
  <c r="E98" i="40"/>
  <c r="D124" i="2"/>
  <c r="F34" i="39"/>
  <c r="C68"/>
  <c r="D76" i="38"/>
  <c r="E99" i="17"/>
  <c r="E34" i="33"/>
  <c r="E50" i="10"/>
  <c r="E68"/>
  <c r="D98"/>
  <c r="F50" i="39"/>
  <c r="E98" i="34"/>
  <c r="F68"/>
  <c r="F70" i="39"/>
  <c r="C20" i="33"/>
  <c r="F20" i="10"/>
  <c r="F20" i="33"/>
  <c r="C34"/>
  <c r="C50" i="10"/>
  <c r="C50" i="33"/>
  <c r="F34" i="10"/>
  <c r="F34" i="33"/>
  <c r="E70" i="10"/>
  <c r="E70" i="33"/>
  <c r="E67"/>
  <c r="F49"/>
  <c r="F99" i="36"/>
  <c r="E76" i="17"/>
  <c r="D100" i="38"/>
  <c r="E50" i="33"/>
  <c r="E69" i="10"/>
  <c r="E69" i="33"/>
  <c r="D124" i="38"/>
  <c r="E98" i="10"/>
  <c r="E98" i="33"/>
  <c r="E68"/>
  <c r="D69" i="34"/>
  <c r="F68" i="39"/>
  <c r="C116" i="17"/>
  <c r="F50" i="40"/>
  <c r="D50" i="33"/>
  <c r="D68" i="40"/>
  <c r="D45" i="33"/>
  <c r="F45" i="40"/>
  <c r="D98"/>
  <c r="F68"/>
  <c r="D68" i="33"/>
  <c r="C84" i="17"/>
  <c r="C67" i="10"/>
  <c r="C67" i="33"/>
  <c r="F67" i="10"/>
  <c r="F67" i="33"/>
  <c r="H14" i="11"/>
  <c r="C68" i="10"/>
  <c r="F62"/>
  <c r="F62" i="33"/>
  <c r="F123" i="2"/>
  <c r="F123" i="17"/>
  <c r="C123"/>
  <c r="C99" i="2"/>
  <c r="F99"/>
  <c r="F99" i="17"/>
  <c r="C99"/>
  <c r="C52" i="2"/>
  <c r="F52"/>
  <c r="F17" i="17"/>
  <c r="F26" i="36"/>
  <c r="C76"/>
  <c r="C100"/>
  <c r="C98" i="39"/>
  <c r="F98"/>
  <c r="F97"/>
  <c r="F97" i="34"/>
  <c r="C98"/>
  <c r="F98"/>
  <c r="C51" i="17"/>
  <c r="C52" i="38"/>
  <c r="C100"/>
  <c r="C124"/>
  <c r="F124"/>
  <c r="C76"/>
  <c r="F76"/>
  <c r="F27" i="17"/>
  <c r="F26" i="38"/>
  <c r="F8" i="17"/>
  <c r="D98" i="41"/>
  <c r="D98" i="33"/>
  <c r="D97"/>
  <c r="F97" i="41"/>
  <c r="C98"/>
  <c r="F68"/>
  <c r="C45" i="33"/>
  <c r="F51" i="17"/>
  <c r="F42"/>
  <c r="F52" i="15"/>
  <c r="D100"/>
  <c r="D124"/>
  <c r="F31" i="17"/>
  <c r="D76" i="15"/>
  <c r="D69" i="41"/>
  <c r="D69" i="33" s="1"/>
  <c r="C26" i="15"/>
  <c r="F21" i="17"/>
  <c r="C98" i="40"/>
  <c r="F97"/>
  <c r="C52" i="37"/>
  <c r="C100"/>
  <c r="C42" i="17"/>
  <c r="C31"/>
  <c r="D26" i="37"/>
  <c r="F26"/>
  <c r="D26" i="17"/>
  <c r="C70" i="10"/>
  <c r="F70" s="1"/>
  <c r="F70" i="33" s="1"/>
  <c r="C100" i="2"/>
  <c r="C100" i="17"/>
  <c r="C76" i="2"/>
  <c r="F76"/>
  <c r="F100" i="36"/>
  <c r="C124"/>
  <c r="F124"/>
  <c r="F76"/>
  <c r="C69" i="39"/>
  <c r="F69"/>
  <c r="F100" i="38"/>
  <c r="F52"/>
  <c r="C69" i="34"/>
  <c r="F69"/>
  <c r="F98" i="41"/>
  <c r="F26" i="15"/>
  <c r="F26" i="17"/>
  <c r="C100" i="15"/>
  <c r="C76"/>
  <c r="C26" i="17"/>
  <c r="F98" i="40"/>
  <c r="C52" i="17"/>
  <c r="C76" i="37"/>
  <c r="F76"/>
  <c r="F52"/>
  <c r="F52" i="17"/>
  <c r="C124" i="37"/>
  <c r="D100"/>
  <c r="F100"/>
  <c r="D76"/>
  <c r="D76" i="17"/>
  <c r="D124" i="37"/>
  <c r="D100" i="17"/>
  <c r="D69" i="40"/>
  <c r="C124" i="2"/>
  <c r="F124"/>
  <c r="F124" i="17"/>
  <c r="F100" i="2"/>
  <c r="F100" i="17"/>
  <c r="C69" i="41"/>
  <c r="F69" s="1"/>
  <c r="F76" i="15"/>
  <c r="F76" i="17"/>
  <c r="F100" i="15"/>
  <c r="C124"/>
  <c r="F124"/>
  <c r="C76" i="17"/>
  <c r="C69" i="40"/>
  <c r="F69" s="1"/>
  <c r="F124" i="37"/>
  <c r="D124" i="17"/>
  <c r="C124"/>
  <c r="F84" i="10"/>
  <c r="F84" i="33"/>
  <c r="F90" i="10"/>
  <c r="F90" i="33"/>
  <c r="C90"/>
  <c r="C97" i="10"/>
  <c r="C68" i="33"/>
  <c r="F50" i="10"/>
  <c r="F50" i="33"/>
  <c r="C69" i="10"/>
  <c r="F69"/>
  <c r="F68"/>
  <c r="F68" i="33"/>
  <c r="C97"/>
  <c r="F97" i="10"/>
  <c r="F97" i="33"/>
  <c r="C98" i="10"/>
  <c r="C98" i="33"/>
  <c r="F98" i="10"/>
  <c r="F98" i="33"/>
  <c r="C70"/>
  <c r="F69" l="1"/>
  <c r="C69"/>
</calcChain>
</file>

<file path=xl/sharedStrings.xml><?xml version="1.0" encoding="utf-8"?>
<sst xmlns="http://schemas.openxmlformats.org/spreadsheetml/2006/main" count="3338" uniqueCount="630">
  <si>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</si>
  <si>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</si>
  <si>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</si>
  <si>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</si>
  <si>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</si>
  <si>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</si>
  <si>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</si>
  <si>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</si>
  <si>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</si>
  <si>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</si>
  <si>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</si>
  <si>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</si>
  <si>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</si>
  <si>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</si>
  <si>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</si>
  <si>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</si>
  <si>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</si>
  <si>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</si>
  <si>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</si>
  <si>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</si>
  <si>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</si>
  <si>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</si>
  <si>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</si>
  <si>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</si>
  <si>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</si>
  <si>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</si>
  <si>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</si>
  <si>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</si>
  <si>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</si>
  <si>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</si>
  <si>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</si>
  <si>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</si>
  <si>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</si>
  <si>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</si>
  <si>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</si>
  <si>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</si>
  <si>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</si>
  <si>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</si>
  <si>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</si>
  <si>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</si>
  <si>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</si>
  <si>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</si>
  <si>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</si>
  <si>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</si>
  <si>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</si>
  <si>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</si>
  <si>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</si>
  <si>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</si>
  <si>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</si>
  <si>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</si>
  <si>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</si>
  <si>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</si>
  <si>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</si>
  <si>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</si>
  <si>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</si>
  <si>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</si>
  <si>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</si>
  <si>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</si>
  <si>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</si>
  <si>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</si>
  <si>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</si>
  <si>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</si>
  <si>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</si>
  <si>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</si>
  <si>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</si>
  <si>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</si>
  <si>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</si>
  <si>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</si>
  <si>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</si>
  <si>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</si>
  <si>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</si>
  <si>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</si>
  <si>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</si>
  <si>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</si>
  <si>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</si>
  <si>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</si>
  <si>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</si>
  <si>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</si>
  <si>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</si>
  <si>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</si>
  <si>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</si>
  <si>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</si>
  <si>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</si>
  <si>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</si>
  <si>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</si>
  <si>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</si>
  <si>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</si>
  <si>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</si>
  <si>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</si>
  <si>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</si>
  <si>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</si>
  <si>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</si>
  <si>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</si>
  <si>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</si>
  <si>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</si>
  <si>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</si>
  <si>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</si>
  <si>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</si>
  <si>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</si>
  <si>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</si>
  <si>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</si>
  <si>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</si>
  <si>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</si>
  <si>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</si>
  <si>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</si>
  <si>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</si>
  <si>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</si>
  <si>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</si>
  <si>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</si>
  <si>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</si>
  <si>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</si>
  <si>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</si>
  <si>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</si>
  <si>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</si>
  <si>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</si>
  <si>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</si>
  <si>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</si>
  <si>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</si>
  <si>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</si>
  <si>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</si>
  <si>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</si>
  <si>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</si>
  <si>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</si>
  <si>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</si>
  <si>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</si>
  <si>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</si>
  <si>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</si>
  <si>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</si>
  <si>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</si>
  <si>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</si>
  <si>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</si>
  <si>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</si>
  <si>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</si>
  <si>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</si>
  <si>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</si>
  <si>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</si>
  <si>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</si>
  <si>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</si>
  <si>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</si>
  <si>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</si>
  <si>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</si>
  <si>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</si>
  <si>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</si>
  <si>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</si>
  <si>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</si>
  <si>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</si>
  <si>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</si>
  <si>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</si>
  <si>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</si>
  <si>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</si>
  <si>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</si>
  <si>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</si>
  <si>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</si>
  <si>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</si>
  <si>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</si>
  <si>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</si>
  <si>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</si>
  <si>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</si>
  <si>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</si>
  <si>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</si>
  <si>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</si>
  <si>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</si>
  <si>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</si>
  <si>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</si>
  <si>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</si>
  <si>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</si>
  <si>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</si>
  <si>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</si>
  <si>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</si>
  <si>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</si>
  <si>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</si>
  <si>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</si>
  <si>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</si>
  <si>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</si>
  <si>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</si>
  <si>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</si>
  <si>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</si>
  <si>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</si>
  <si>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</si>
  <si>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</si>
  <si>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</si>
  <si>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</si>
  <si>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</si>
  <si>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</si>
  <si>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</si>
  <si>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</si>
  <si>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</si>
  <si>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</si>
  <si>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</si>
  <si>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</si>
  <si>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</si>
  <si>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</si>
  <si>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</si>
  <si>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</si>
  <si>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</si>
  <si>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</si>
  <si>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</si>
  <si>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</si>
  <si>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</si>
  <si>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</si>
  <si>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</si>
  <si>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</si>
  <si>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</si>
  <si>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</si>
  <si>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</si>
  <si>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</si>
  <si>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</si>
  <si>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</si>
  <si>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</si>
  <si>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</si>
  <si>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</si>
  <si>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</si>
  <si>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</si>
  <si>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</si>
  <si>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</si>
  <si>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</si>
  <si>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</si>
  <si>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</si>
  <si>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</si>
  <si>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</si>
  <si>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</si>
  <si>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</si>
  <si>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</si>
  <si>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</si>
  <si>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</si>
  <si>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</si>
  <si>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</si>
  <si>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</si>
  <si>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</si>
  <si>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</si>
  <si>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</si>
  <si>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</si>
  <si>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</si>
  <si>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</si>
  <si>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</si>
  <si>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</si>
  <si>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</si>
  <si>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</si>
  <si>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</si>
  <si>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</si>
  <si>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</si>
  <si>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</si>
  <si>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</si>
  <si>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</si>
  <si>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</si>
  <si>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</si>
  <si>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</si>
  <si>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</si>
  <si>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</si>
  <si>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</si>
  <si>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</si>
  <si>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</si>
  <si>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</si>
  <si>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</si>
  <si>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</si>
  <si>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</si>
  <si>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</si>
  <si>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</si>
  <si>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</si>
  <si>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</si>
  <si>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</si>
  <si>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</si>
  <si>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</si>
  <si>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</si>
  <si>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</si>
  <si>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</si>
  <si>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</si>
  <si>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</si>
  <si>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</si>
  <si>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</si>
  <si>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</si>
  <si>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</si>
  <si>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</si>
  <si>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</si>
  <si>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</si>
  <si>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</si>
  <si>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</si>
  <si>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</si>
  <si>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</si>
  <si>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</si>
  <si>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</si>
  <si>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</si>
  <si>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</si>
  <si>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</si>
  <si>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</si>
  <si>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</si>
  <si>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</si>
  <si>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</si>
  <si>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</si>
  <si>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</si>
  <si>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</si>
  <si>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</si>
  <si>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</si>
  <si>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</si>
  <si>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</si>
  <si>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</si>
  <si>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</si>
  <si>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</si>
  <si>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</si>
  <si>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</si>
  <si>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</si>
  <si>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</si>
  <si>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</si>
  <si>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</si>
  <si>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</si>
  <si>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</si>
  <si>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</si>
  <si>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</si>
  <si>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</si>
  <si>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</si>
  <si>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</si>
  <si>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</si>
  <si>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</si>
  <si>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</si>
  <si>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</si>
  <si>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</si>
  <si>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</si>
  <si>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</si>
  <si>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</si>
  <si>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</si>
  <si>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</si>
  <si>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</si>
  <si>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</si>
  <si>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</si>
  <si>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</si>
  <si>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</si>
  <si>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</si>
  <si>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</si>
  <si>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</si>
  <si>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</si>
  <si>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</si>
  <si>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</si>
  <si>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</si>
  <si>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</si>
  <si>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</si>
  <si>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</si>
  <si>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</si>
  <si>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</si>
  <si>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</si>
  <si>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</si>
  <si>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</si>
  <si>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</si>
  <si>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</si>
  <si>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</si>
  <si>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</si>
  <si>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</si>
  <si>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</si>
  <si>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</si>
  <si>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</si>
  <si>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</si>
  <si>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</si>
  <si>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</si>
  <si>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</si>
  <si>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</si>
  <si>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</si>
  <si>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</si>
  <si>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</si>
  <si>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</si>
  <si>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</si>
  <si>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</si>
  <si>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</si>
  <si>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</si>
  <si>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</si>
  <si>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</si>
  <si>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</si>
  <si>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</si>
  <si>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</si>
  <si>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</si>
  <si>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</si>
  <si>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</si>
  <si>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</si>
  <si>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</si>
  <si>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</si>
  <si>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</si>
  <si>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</si>
  <si>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</si>
  <si>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</si>
  <si>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</si>
  <si>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</si>
  <si>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</si>
  <si>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</si>
  <si>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</si>
  <si>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</si>
  <si>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</si>
  <si>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</si>
  <si>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</si>
  <si>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</si>
  <si>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</si>
  <si>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</si>
  <si>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</si>
  <si>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</si>
  <si>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</si>
  <si>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</si>
  <si>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</si>
  <si>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</si>
  <si>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</si>
  <si>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</si>
  <si>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</si>
  <si>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</si>
  <si>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</si>
  <si>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</si>
  <si>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</si>
  <si>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</si>
  <si>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</si>
  <si>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</si>
  <si>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</si>
  <si>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</si>
  <si>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</si>
  <si>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</si>
  <si>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</si>
  <si>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</si>
  <si>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</si>
  <si>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</si>
  <si>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</si>
  <si>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</si>
  <si>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</si>
  <si>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</si>
  <si>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</si>
  <si>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</si>
  <si>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</si>
  <si>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</si>
  <si>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</si>
  <si>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</si>
  <si>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</si>
  <si>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</si>
  <si>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</si>
  <si>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</si>
  <si>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</si>
  <si>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</si>
  <si>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</si>
  <si>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</si>
  <si>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</si>
  <si>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</si>
  <si>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</si>
  <si>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</si>
  <si>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</si>
  <si>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</si>
  <si>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</si>
  <si>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</si>
  <si>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 xml:space="preserve">BEVÉTELEK ÖSSZESEN </t>
  </si>
  <si>
    <t>EGÉSZSÉGHÁZ ELŐIRÁNYZATAI</t>
  </si>
  <si>
    <t>MŰVELŐDÉSI HÁZ ELŐIRÁNYZATAI</t>
  </si>
  <si>
    <t>TGK ELŐIRÁNYZATAI</t>
  </si>
  <si>
    <t xml:space="preserve">Otthonteremtési támogatás [Gyvt. 25-27. §] </t>
  </si>
  <si>
    <t>GYES-en és GYED-en lévők hallgatói hitelének célzott támogatása [1/2012. (I. 20.) Korm. r. 18. §]</t>
  </si>
  <si>
    <t xml:space="preserve">Rendszeres gyermekvédelmi kedvezményben részesülők természetbeni támogatása [Gyvt. 20/A.§] </t>
  </si>
  <si>
    <t>Kiegészítő gyermekvédelmi támogatás és a kiegészítő gyermekvédelmi támogatás pótléka [Gyvt. 20/B.´§]</t>
  </si>
  <si>
    <t>Pénzben nyújtott óvodáztatási támogatás [Gyvt. 20/C. §]</t>
  </si>
  <si>
    <t xml:space="preserve">Helyi megállapítású pénzben nyújtott rendkívüli gyermekvédelmi támogatás [Gyvt. 21.§] </t>
  </si>
  <si>
    <t>Természetben nyújtott rendkívüli gyermekvédelmi támogatás [Gyvt. 18. § (5) bek.]</t>
  </si>
  <si>
    <t>Természetben nyújtott óvodáztatási támogatás [Gyvt. 20/C.§ (4) bek.]</t>
  </si>
  <si>
    <t>Egyéb családi támogatás</t>
  </si>
  <si>
    <t>EGÉSZSÉGHÁZ</t>
  </si>
  <si>
    <t>TGK</t>
  </si>
  <si>
    <t>MŰVELŐDÉSI HÁZ</t>
  </si>
  <si>
    <t>HIVATAL</t>
  </si>
  <si>
    <t xml:space="preserve">Egészségház </t>
  </si>
  <si>
    <t>Művelődési Ház</t>
  </si>
  <si>
    <t>Hivatal</t>
  </si>
  <si>
    <t>KÖZÖS HIVATAL ELŐIRÁNYZATAI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</si>
  <si>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</si>
  <si>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</si>
  <si>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</si>
  <si>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</si>
  <si>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 xml:space="preserve">állami (államigazgatási) feladatok 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</si>
  <si>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</si>
  <si>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</si>
  <si>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</si>
  <si>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</si>
  <si>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</si>
  <si>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</si>
  <si>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</si>
  <si>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</si>
  <si>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</si>
  <si>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</si>
  <si>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</si>
  <si>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</si>
  <si>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</si>
  <si>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</si>
  <si>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</si>
  <si>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</si>
  <si>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</si>
  <si>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</si>
  <si>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</si>
  <si>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</si>
  <si>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</si>
  <si>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</si>
  <si>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</si>
  <si>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</si>
  <si>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</si>
  <si>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</si>
  <si>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</si>
  <si>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</si>
  <si>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</si>
  <si>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</si>
  <si>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</si>
  <si>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</si>
  <si>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</si>
  <si>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</si>
  <si>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</si>
  <si>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</si>
  <si>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</si>
  <si>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</si>
  <si>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</si>
  <si>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</si>
  <si>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</si>
  <si>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</si>
  <si>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</si>
  <si>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</si>
  <si>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</si>
  <si>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</si>
  <si>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</si>
  <si>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</si>
  <si>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</si>
  <si>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</si>
  <si>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</si>
  <si>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Céltartalékok-</t>
  </si>
  <si>
    <t>Általános tartalékok</t>
  </si>
  <si>
    <t>Megnevezés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</si>
  <si>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</si>
  <si>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</si>
  <si>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</si>
  <si>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</si>
  <si>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</si>
  <si>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</si>
  <si>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</si>
  <si>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>adósságot keletkeztető ügylet rovatszáma (B8)</t>
  </si>
  <si>
    <t>hitel/lízing/kölcsön/értékpapír</t>
  </si>
  <si>
    <t>ÖNKORMÁNYZATI ELŐIRÁNYZATOK</t>
  </si>
  <si>
    <t>MINDÖSSZESEN</t>
  </si>
  <si>
    <t>ÖNKORMÁNYZAT ÉS KÖLTSÉGVETÉSI SZERVEI ELŐIRÁNYZATA MINDÖSSZESEN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</si>
  <si>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</si>
  <si>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</si>
  <si>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</si>
  <si>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</si>
  <si>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</si>
  <si>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</si>
  <si>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</si>
  <si>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</si>
  <si>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</si>
  <si>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Központi, irányító szervi támogatások folyósítása működési célra</t>
  </si>
  <si>
    <t>Központi, irányító szervi támogatások folyósítása felhalmozási célra</t>
  </si>
  <si>
    <t>ÖSSZESEN</t>
  </si>
  <si>
    <t>ÖSSZESEN:</t>
  </si>
  <si>
    <t>eredeti ei.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</si>
  <si>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</si>
  <si>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</si>
  <si>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</si>
  <si>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</si>
  <si>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</si>
  <si>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</si>
  <si>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</si>
  <si>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</si>
  <si>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</si>
  <si>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</si>
  <si>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</si>
  <si>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</si>
  <si>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</si>
  <si>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</si>
  <si>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</si>
  <si>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</si>
  <si>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</si>
  <si>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</si>
  <si>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</si>
  <si>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</si>
  <si>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</si>
  <si>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</si>
  <si>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</si>
  <si>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</si>
  <si>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</si>
  <si>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</si>
  <si>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</si>
  <si>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</si>
  <si>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</si>
  <si>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</si>
  <si>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</si>
  <si>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</si>
  <si>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</si>
  <si>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</si>
  <si>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</si>
  <si>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</si>
  <si>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</si>
  <si>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</si>
  <si>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</si>
  <si>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</si>
  <si>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</si>
  <si>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</si>
  <si>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</si>
  <si>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</si>
  <si>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</si>
  <si>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</si>
  <si>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</si>
  <si>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</si>
  <si>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települési adó</t>
  </si>
  <si>
    <t>halasztot fizetés</t>
  </si>
  <si>
    <t>Kiadások (Ft)</t>
  </si>
  <si>
    <t>Csepreg Város Önkormányzat 2017. évi költségvetése</t>
  </si>
  <si>
    <t>Bevételek (Ft)</t>
  </si>
  <si>
    <t>Beruházások és felújítások (Ft)</t>
  </si>
  <si>
    <t>Általános- és céltartalékok (Ft)</t>
  </si>
  <si>
    <t>a költségvetési év azon fejlesztési céljai, amelyek megvalósításához a Stabilitási tv. 3. § (1) bekezdése szerinti adósságot keletkeztető ügylet megkötése válik vagy válhat szükségessé (Ft)</t>
  </si>
  <si>
    <t>Az európai uniós forrásból finanszírozott támogatással megvalósuló programok, projektek kiadásai, bevételei, valamint a helyi önkormányzat ilyen projektekhez történő hozzájárulásai (Ft)</t>
  </si>
  <si>
    <t>Irányító szervi támogatások folyósítása (Ft)</t>
  </si>
  <si>
    <t>Lakosságnak juttatott támogatások, szociális, rászorultsági jellegű ellátások (Ft)</t>
  </si>
  <si>
    <t>Támogatások, kölcsönök nyújtása és törlesztése (Ft)</t>
  </si>
  <si>
    <t>Támogatások, kölcsönök bevételei (Ft)</t>
  </si>
  <si>
    <t>Helyi adó és egyéb közhatalmi bevételek (Ft)</t>
  </si>
  <si>
    <t>felhalmozási kiadások</t>
  </si>
  <si>
    <t>1. melléklet a 13/2017.(IX.29.) számú önkormányzati rendelethez</t>
  </si>
  <si>
    <t>2. melléklet az 13/2017.(IX.29.) számú önkormányzati rendelethez</t>
  </si>
  <si>
    <t>3. melléklet az 13/2017.(IX.29.) számú önkormányzati rendelethez</t>
  </si>
  <si>
    <t>4. melléklet az 13/2017.(IX.29.) számú önkormányzati rendelethez</t>
  </si>
  <si>
    <t>5. melléklet az 13/2017.(IX.29.) számú önkormányzati rendelethez</t>
  </si>
  <si>
    <t>6. melléklet az 13/2017.(IX.29.) számú önkormányzati rendelethez</t>
  </si>
  <si>
    <t>7. melléklet az 13/2017.(IX.29.) számú önkormányzati rendelethez</t>
  </si>
  <si>
    <t>8. melléklet az 13/2017.(IX.29.) számú önkormányzati rendelethez</t>
  </si>
  <si>
    <t>9. melléklet az 13/2017.(IX.29.) számú önkormányzati rendelethez</t>
  </si>
  <si>
    <t>10. melléklet az 13/2017.(IX.29.) számú önkormányzati rendelethez</t>
  </si>
  <si>
    <t>11. melléklet az 13/2017.(IX.29.) számú önkormányzati rendelethez</t>
  </si>
  <si>
    <t>12. melléklet az 13/2017.(IX.29.) számú önkormányzati rendelethez</t>
  </si>
  <si>
    <t>13. melléklet az 13/2017.(IX.29.) számú önkormányzati rendelethez</t>
  </si>
  <si>
    <t>14. melléklet az 13/2017.(IX.29.) számú önkormányzati rendelethez</t>
  </si>
  <si>
    <t>15. melléklet az 13/2017.(IX.29.) számú önkormányzati rendelethez</t>
  </si>
  <si>
    <t>16. melléklet az 13/2017.(IX.29.) számú önkormányzati rendelethez</t>
  </si>
  <si>
    <t>17. melléklet az 13/2017.(IX.29.) számú önkormányzati rendelethez</t>
  </si>
  <si>
    <t>18. melléklet az 13/2017.(IX.29.) számú önkormányzati rendelethez</t>
  </si>
  <si>
    <t>19. melléklet az 13/2017.(IX.29.) számú önkormányzati rendelethez</t>
  </si>
  <si>
    <t>20. melléklet az 13/2017.(IX.29.) számú önkormányzati rendelethez</t>
  </si>
  <si>
    <t>21. melléklet az 13/2017.(IX.29.) számú önkormányzati rendelethez</t>
  </si>
  <si>
    <t>22. melléklet az 13/2017.(IX.29.) számú önkormányzati rendelethez</t>
  </si>
</sst>
</file>

<file path=xl/styles.xml><?xml version="1.0" encoding="utf-8"?>
<styleSheet xmlns="http://schemas.openxmlformats.org/spreadsheetml/2006/main">
  <numFmts count="1">
    <numFmt numFmtId="164" formatCode="\ ##########"/>
  </numFmts>
  <fonts count="3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0"/>
      <name val="Bookman Old Styl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5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0" fillId="5" borderId="1" xfId="0" applyFont="1" applyFill="1" applyBorder="1"/>
    <xf numFmtId="0" fontId="21" fillId="5" borderId="1" xfId="0" applyFont="1" applyFill="1" applyBorder="1"/>
    <xf numFmtId="0" fontId="22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5" borderId="1" xfId="0" applyFont="1" applyFill="1" applyBorder="1"/>
    <xf numFmtId="0" fontId="22" fillId="0" borderId="0" xfId="0" applyFont="1" applyAlignment="1">
      <alignment horizontal="center"/>
    </xf>
    <xf numFmtId="0" fontId="17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 applyAlignment="1">
      <alignment horizontal="center" wrapText="1"/>
    </xf>
    <xf numFmtId="0" fontId="15" fillId="0" borderId="0" xfId="0" applyFont="1"/>
    <xf numFmtId="0" fontId="11" fillId="5" borderId="1" xfId="0" applyFont="1" applyFill="1" applyBorder="1"/>
    <xf numFmtId="0" fontId="4" fillId="0" borderId="1" xfId="0" applyFont="1" applyBorder="1"/>
    <xf numFmtId="0" fontId="3" fillId="0" borderId="1" xfId="0" applyFont="1" applyBorder="1"/>
    <xf numFmtId="0" fontId="10" fillId="4" borderId="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Border="1"/>
    <xf numFmtId="0" fontId="32" fillId="0" borderId="0" xfId="0" applyFont="1"/>
    <xf numFmtId="0" fontId="11" fillId="0" borderId="0" xfId="0" applyFont="1"/>
    <xf numFmtId="0" fontId="34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3" fillId="0" borderId="0" xfId="0" applyFont="1"/>
    <xf numFmtId="0" fontId="1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3" fontId="0" fillId="0" borderId="0" xfId="0" applyNumberFormat="1"/>
    <xf numFmtId="3" fontId="15" fillId="0" borderId="0" xfId="0" applyNumberFormat="1" applyFont="1"/>
    <xf numFmtId="3" fontId="24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/>
    <xf numFmtId="3" fontId="14" fillId="0" borderId="1" xfId="0" applyNumberFormat="1" applyFont="1" applyBorder="1"/>
    <xf numFmtId="3" fontId="17" fillId="0" borderId="1" xfId="0" applyNumberFormat="1" applyFont="1" applyBorder="1"/>
    <xf numFmtId="3" fontId="7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0" fillId="0" borderId="0" xfId="0" applyNumberFormat="1" applyBorder="1"/>
    <xf numFmtId="3" fontId="15" fillId="0" borderId="0" xfId="0" applyNumberFormat="1" applyFont="1" applyBorder="1"/>
    <xf numFmtId="3" fontId="4" fillId="0" borderId="1" xfId="0" applyNumberFormat="1" applyFont="1" applyBorder="1" applyAlignment="1">
      <alignment horizontal="center" wrapText="1"/>
    </xf>
    <xf numFmtId="3" fontId="0" fillId="0" borderId="1" xfId="0" applyNumberFormat="1" applyBorder="1"/>
    <xf numFmtId="3" fontId="26" fillId="0" borderId="1" xfId="0" applyNumberFormat="1" applyFont="1" applyBorder="1" applyAlignment="1">
      <alignment wrapText="1"/>
    </xf>
    <xf numFmtId="3" fontId="15" fillId="0" borderId="2" xfId="0" applyNumberFormat="1" applyFont="1" applyBorder="1"/>
    <xf numFmtId="3" fontId="15" fillId="0" borderId="3" xfId="0" applyNumberFormat="1" applyFont="1" applyBorder="1"/>
    <xf numFmtId="3" fontId="18" fillId="0" borderId="1" xfId="0" applyNumberFormat="1" applyFont="1" applyBorder="1"/>
    <xf numFmtId="3" fontId="26" fillId="0" borderId="1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25" fillId="0" borderId="1" xfId="0" applyNumberFormat="1" applyFont="1" applyBorder="1" applyAlignment="1">
      <alignment wrapText="1"/>
    </xf>
    <xf numFmtId="3" fontId="25" fillId="0" borderId="1" xfId="0" applyNumberFormat="1" applyFont="1" applyBorder="1"/>
    <xf numFmtId="3" fontId="17" fillId="0" borderId="0" xfId="0" applyNumberFormat="1" applyFont="1"/>
    <xf numFmtId="3" fontId="15" fillId="0" borderId="0" xfId="0" applyNumberFormat="1" applyFont="1" applyAlignment="1">
      <alignment horizont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left" vertical="center" wrapText="1"/>
    </xf>
    <xf numFmtId="3" fontId="27" fillId="0" borderId="0" xfId="0" applyNumberFormat="1" applyFont="1" applyAlignment="1">
      <alignment horizontal="center" wrapText="1"/>
    </xf>
    <xf numFmtId="3" fontId="18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3" fontId="9" fillId="0" borderId="1" xfId="0" applyNumberFormat="1" applyFont="1" applyBorder="1"/>
    <xf numFmtId="3" fontId="14" fillId="0" borderId="0" xfId="0" applyNumberFormat="1" applyFont="1"/>
    <xf numFmtId="0" fontId="11" fillId="0" borderId="0" xfId="0" applyNumberFormat="1" applyFont="1" applyAlignment="1">
      <alignment wrapText="1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23" fillId="7" borderId="1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20" fillId="5" borderId="1" xfId="0" applyNumberFormat="1" applyFont="1" applyFill="1" applyBorder="1" applyAlignment="1">
      <alignment wrapText="1"/>
    </xf>
    <xf numFmtId="0" fontId="0" fillId="0" borderId="0" xfId="0" applyNumberFormat="1" applyAlignment="1">
      <alignment wrapText="1"/>
    </xf>
    <xf numFmtId="0" fontId="20" fillId="6" borderId="1" xfId="0" applyNumberFormat="1" applyFont="1" applyFill="1" applyBorder="1" applyAlignment="1">
      <alignment wrapText="1"/>
    </xf>
    <xf numFmtId="0" fontId="12" fillId="0" borderId="0" xfId="0" applyNumberFormat="1" applyFont="1" applyAlignment="1">
      <alignment wrapText="1"/>
    </xf>
    <xf numFmtId="0" fontId="15" fillId="0" borderId="0" xfId="0" applyNumberFormat="1" applyFont="1" applyAlignment="1">
      <alignment wrapText="1"/>
    </xf>
    <xf numFmtId="0" fontId="5" fillId="6" borderId="1" xfId="0" applyNumberFormat="1" applyFont="1" applyFill="1" applyBorder="1" applyAlignment="1">
      <alignment wrapText="1"/>
    </xf>
    <xf numFmtId="0" fontId="5" fillId="5" borderId="1" xfId="0" applyNumberFormat="1" applyFont="1" applyFill="1" applyBorder="1" applyAlignment="1">
      <alignment wrapText="1"/>
    </xf>
    <xf numFmtId="3" fontId="15" fillId="0" borderId="1" xfId="0" applyNumberFormat="1" applyFont="1" applyFill="1" applyBorder="1" applyAlignment="1">
      <alignment horizontal="center" vertical="center" shrinkToFit="1"/>
    </xf>
    <xf numFmtId="3" fontId="2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2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8" fillId="5" borderId="1" xfId="0" applyNumberFormat="1" applyFont="1" applyFill="1" applyBorder="1"/>
    <xf numFmtId="3" fontId="22" fillId="0" borderId="0" xfId="0" applyNumberFormat="1" applyFont="1" applyAlignment="1">
      <alignment horizontal="center" wrapText="1"/>
    </xf>
    <xf numFmtId="3" fontId="17" fillId="5" borderId="1" xfId="0" applyNumberFormat="1" applyFont="1" applyFill="1" applyBorder="1"/>
    <xf numFmtId="3" fontId="5" fillId="0" borderId="1" xfId="0" applyNumberFormat="1" applyFont="1" applyFill="1" applyBorder="1" applyAlignment="1">
      <alignment horizontal="left" vertical="center" wrapText="1"/>
    </xf>
    <xf numFmtId="3" fontId="21" fillId="5" borderId="1" xfId="0" applyNumberFormat="1" applyFont="1" applyFill="1" applyBorder="1"/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</cellXfs>
  <cellStyles count="2">
    <cellStyle name="Normál" xfId="0" builtinId="0"/>
    <cellStyle name="Normal_KTRSZJ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4"/>
  <sheetViews>
    <sheetView workbookViewId="0">
      <selection sqref="A1:B1"/>
    </sheetView>
  </sheetViews>
  <sheetFormatPr defaultRowHeight="15"/>
  <cols>
    <col min="1" max="1" width="85.5703125" customWidth="1"/>
    <col min="2" max="2" width="17.85546875" style="69" customWidth="1"/>
  </cols>
  <sheetData>
    <row r="1" spans="1:9">
      <c r="A1" s="144" t="s">
        <v>608</v>
      </c>
      <c r="B1" s="144"/>
    </row>
    <row r="2" spans="1:9" ht="15.75">
      <c r="A2" s="63"/>
    </row>
    <row r="3" spans="1:9" ht="18">
      <c r="A3" s="145" t="s">
        <v>596</v>
      </c>
      <c r="B3" s="145"/>
    </row>
    <row r="4" spans="1:9" ht="50.25" customHeight="1">
      <c r="A4" s="146" t="s">
        <v>398</v>
      </c>
      <c r="B4" s="146"/>
    </row>
    <row r="6" spans="1:9">
      <c r="B6" s="94"/>
      <c r="C6" s="3"/>
      <c r="D6" s="3"/>
      <c r="E6" s="3"/>
      <c r="F6" s="3"/>
      <c r="G6" s="3"/>
      <c r="H6" s="3"/>
      <c r="I6" s="3"/>
    </row>
    <row r="7" spans="1:9">
      <c r="A7" s="32" t="s">
        <v>551</v>
      </c>
      <c r="B7" s="74">
        <v>188732486</v>
      </c>
      <c r="C7" s="3"/>
      <c r="D7" s="3"/>
      <c r="E7" s="3"/>
      <c r="F7" s="3"/>
      <c r="G7" s="3"/>
      <c r="H7" s="3"/>
      <c r="I7" s="3"/>
    </row>
    <row r="8" spans="1:9">
      <c r="A8" s="32" t="s">
        <v>552</v>
      </c>
      <c r="B8" s="74">
        <v>38809380</v>
      </c>
      <c r="C8" s="3"/>
      <c r="D8" s="3"/>
      <c r="E8" s="3"/>
      <c r="F8" s="3"/>
      <c r="G8" s="3"/>
      <c r="H8" s="3"/>
      <c r="I8" s="3"/>
    </row>
    <row r="9" spans="1:9">
      <c r="A9" s="32" t="s">
        <v>553</v>
      </c>
      <c r="B9" s="74">
        <v>119841258</v>
      </c>
      <c r="C9" s="3"/>
      <c r="D9" s="3"/>
      <c r="E9" s="3"/>
      <c r="F9" s="3"/>
      <c r="G9" s="3"/>
      <c r="H9" s="3"/>
      <c r="I9" s="3"/>
    </row>
    <row r="10" spans="1:9">
      <c r="A10" s="32" t="s">
        <v>554</v>
      </c>
      <c r="B10" s="74">
        <v>3800000</v>
      </c>
      <c r="C10" s="3"/>
      <c r="D10" s="3"/>
      <c r="E10" s="3"/>
      <c r="F10" s="3"/>
      <c r="G10" s="3"/>
      <c r="H10" s="3"/>
      <c r="I10" s="3"/>
    </row>
    <row r="11" spans="1:9">
      <c r="A11" s="32" t="s">
        <v>555</v>
      </c>
      <c r="B11" s="74">
        <v>348536519</v>
      </c>
      <c r="C11" s="3"/>
      <c r="D11" s="3"/>
      <c r="E11" s="3"/>
      <c r="F11" s="3"/>
      <c r="G11" s="3"/>
      <c r="H11" s="3"/>
      <c r="I11" s="3"/>
    </row>
    <row r="12" spans="1:9">
      <c r="A12" s="32" t="s">
        <v>556</v>
      </c>
      <c r="B12" s="74">
        <v>46717572</v>
      </c>
      <c r="C12" s="3"/>
      <c r="D12" s="3"/>
      <c r="E12" s="3"/>
      <c r="F12" s="3"/>
      <c r="G12" s="3"/>
      <c r="H12" s="3"/>
      <c r="I12" s="3"/>
    </row>
    <row r="13" spans="1:9">
      <c r="A13" s="32" t="s">
        <v>557</v>
      </c>
      <c r="B13" s="74">
        <v>224128682</v>
      </c>
      <c r="C13" s="3"/>
      <c r="D13" s="3"/>
      <c r="E13" s="3"/>
      <c r="F13" s="3"/>
      <c r="G13" s="3"/>
      <c r="H13" s="3"/>
      <c r="I13" s="3"/>
    </row>
    <row r="14" spans="1:9">
      <c r="A14" s="32" t="s">
        <v>558</v>
      </c>
      <c r="B14" s="74">
        <v>2863012</v>
      </c>
      <c r="C14" s="3"/>
      <c r="D14" s="3"/>
      <c r="E14" s="3"/>
      <c r="F14" s="3"/>
      <c r="G14" s="3"/>
      <c r="H14" s="3"/>
      <c r="I14" s="3"/>
    </row>
    <row r="15" spans="1:9">
      <c r="A15" s="33" t="s">
        <v>550</v>
      </c>
      <c r="B15" s="74">
        <f>SUM(B7:B14)</f>
        <v>973428909</v>
      </c>
      <c r="C15" s="3"/>
      <c r="D15" s="3"/>
      <c r="E15" s="3"/>
      <c r="F15" s="3"/>
      <c r="G15" s="3"/>
      <c r="H15" s="3"/>
      <c r="I15" s="3"/>
    </row>
    <row r="16" spans="1:9">
      <c r="A16" s="33" t="s">
        <v>559</v>
      </c>
      <c r="B16" s="74">
        <v>166563208</v>
      </c>
      <c r="C16" s="3"/>
      <c r="D16" s="3"/>
      <c r="E16" s="3"/>
      <c r="F16" s="3"/>
      <c r="G16" s="3"/>
      <c r="H16" s="3"/>
      <c r="I16" s="3"/>
    </row>
    <row r="17" spans="1:9">
      <c r="A17" s="45" t="s">
        <v>396</v>
      </c>
      <c r="B17" s="139">
        <f>SUM(B15:B16)</f>
        <v>1139992117</v>
      </c>
      <c r="C17" s="3"/>
      <c r="D17" s="3"/>
      <c r="E17" s="3"/>
      <c r="F17" s="3"/>
      <c r="G17" s="3"/>
      <c r="H17" s="3"/>
      <c r="I17" s="3"/>
    </row>
    <row r="18" spans="1:9">
      <c r="A18" s="32" t="s">
        <v>561</v>
      </c>
      <c r="B18" s="74">
        <v>311649352</v>
      </c>
      <c r="C18" s="3"/>
      <c r="D18" s="3"/>
      <c r="E18" s="3"/>
      <c r="F18" s="3"/>
      <c r="G18" s="3"/>
      <c r="H18" s="3"/>
      <c r="I18" s="3"/>
    </row>
    <row r="19" spans="1:9">
      <c r="A19" s="32" t="s">
        <v>562</v>
      </c>
      <c r="B19" s="74">
        <v>346498487</v>
      </c>
      <c r="C19" s="3"/>
      <c r="D19" s="3"/>
      <c r="E19" s="3"/>
      <c r="F19" s="3"/>
      <c r="G19" s="3"/>
      <c r="H19" s="3"/>
      <c r="I19" s="3"/>
    </row>
    <row r="20" spans="1:9">
      <c r="A20" s="32" t="s">
        <v>563</v>
      </c>
      <c r="B20" s="74">
        <v>95500000</v>
      </c>
      <c r="C20" s="3"/>
      <c r="D20" s="3"/>
      <c r="E20" s="3"/>
      <c r="F20" s="3"/>
      <c r="G20" s="3"/>
      <c r="H20" s="3"/>
      <c r="I20" s="3"/>
    </row>
    <row r="21" spans="1:9">
      <c r="A21" s="32" t="s">
        <v>564</v>
      </c>
      <c r="B21" s="74">
        <v>61316855</v>
      </c>
      <c r="C21" s="3"/>
      <c r="D21" s="3"/>
      <c r="E21" s="3"/>
      <c r="F21" s="3"/>
      <c r="G21" s="3"/>
      <c r="H21" s="3"/>
      <c r="I21" s="3"/>
    </row>
    <row r="22" spans="1:9">
      <c r="A22" s="32" t="s">
        <v>565</v>
      </c>
      <c r="B22" s="74">
        <v>24749542</v>
      </c>
      <c r="C22" s="3"/>
      <c r="D22" s="3"/>
      <c r="E22" s="3"/>
      <c r="F22" s="3"/>
      <c r="G22" s="3"/>
      <c r="H22" s="3"/>
      <c r="I22" s="3"/>
    </row>
    <row r="23" spans="1:9">
      <c r="A23" s="32" t="s">
        <v>566</v>
      </c>
      <c r="B23" s="74"/>
      <c r="C23" s="3"/>
      <c r="D23" s="3"/>
      <c r="E23" s="3"/>
      <c r="F23" s="3"/>
      <c r="G23" s="3"/>
      <c r="H23" s="3"/>
      <c r="I23" s="3"/>
    </row>
    <row r="24" spans="1:9">
      <c r="A24" s="32" t="s">
        <v>567</v>
      </c>
      <c r="B24" s="74">
        <v>13575000</v>
      </c>
      <c r="C24" s="3"/>
      <c r="D24" s="3"/>
      <c r="E24" s="3"/>
      <c r="F24" s="3"/>
      <c r="G24" s="3"/>
      <c r="H24" s="3"/>
      <c r="I24" s="3"/>
    </row>
    <row r="25" spans="1:9">
      <c r="A25" s="33" t="s">
        <v>560</v>
      </c>
      <c r="B25" s="74">
        <f>SUM(B18:B24)</f>
        <v>853289236</v>
      </c>
      <c r="C25" s="3"/>
      <c r="D25" s="3"/>
      <c r="E25" s="3"/>
      <c r="F25" s="3"/>
      <c r="G25" s="3"/>
      <c r="H25" s="3"/>
      <c r="I25" s="3"/>
    </row>
    <row r="26" spans="1:9">
      <c r="A26" s="33" t="s">
        <v>568</v>
      </c>
      <c r="B26" s="74">
        <v>286702881</v>
      </c>
      <c r="C26" s="3"/>
      <c r="D26" s="3"/>
      <c r="E26" s="3"/>
      <c r="F26" s="3"/>
      <c r="G26" s="3"/>
      <c r="H26" s="3"/>
      <c r="I26" s="3"/>
    </row>
    <row r="27" spans="1:9">
      <c r="A27" s="45" t="s">
        <v>397</v>
      </c>
      <c r="B27" s="139">
        <f>SUM(B25:B26)</f>
        <v>1139992117</v>
      </c>
      <c r="C27" s="3"/>
      <c r="D27" s="3"/>
      <c r="E27" s="3"/>
      <c r="F27" s="3"/>
      <c r="G27" s="3"/>
      <c r="H27" s="3"/>
      <c r="I27" s="3"/>
    </row>
    <row r="28" spans="1:9">
      <c r="A28" s="3"/>
      <c r="B28" s="94"/>
      <c r="C28" s="3"/>
      <c r="D28" s="3"/>
      <c r="E28" s="3"/>
      <c r="F28" s="3"/>
      <c r="G28" s="3"/>
      <c r="H28" s="3"/>
      <c r="I28" s="3"/>
    </row>
    <row r="29" spans="1:9">
      <c r="A29" s="3"/>
      <c r="B29" s="94"/>
      <c r="C29" s="3"/>
      <c r="D29" s="3"/>
      <c r="E29" s="3"/>
      <c r="F29" s="3"/>
      <c r="G29" s="3"/>
      <c r="H29" s="3"/>
      <c r="I29" s="3"/>
    </row>
    <row r="30" spans="1:9">
      <c r="A30" s="3"/>
      <c r="B30" s="94"/>
      <c r="C30" s="3"/>
      <c r="D30" s="3"/>
      <c r="E30" s="3"/>
      <c r="F30" s="3"/>
      <c r="G30" s="3"/>
      <c r="H30" s="3"/>
      <c r="I30" s="3"/>
    </row>
    <row r="31" spans="1:9">
      <c r="A31" s="3"/>
      <c r="B31" s="94"/>
      <c r="C31" s="3"/>
      <c r="D31" s="3"/>
      <c r="E31" s="3"/>
      <c r="F31" s="3"/>
      <c r="G31" s="3"/>
      <c r="H31" s="3"/>
      <c r="I31" s="3"/>
    </row>
    <row r="32" spans="1:9">
      <c r="A32" s="3"/>
      <c r="B32" s="94"/>
      <c r="C32" s="3"/>
      <c r="D32" s="3"/>
      <c r="E32" s="3"/>
      <c r="F32" s="3"/>
      <c r="G32" s="3"/>
      <c r="H32" s="3"/>
      <c r="I32" s="3"/>
    </row>
    <row r="33" spans="1:9">
      <c r="A33" s="3"/>
      <c r="B33" s="94"/>
      <c r="C33" s="3"/>
      <c r="D33" s="3"/>
      <c r="E33" s="3"/>
      <c r="F33" s="3"/>
      <c r="G33" s="3"/>
      <c r="H33" s="3"/>
      <c r="I33" s="3"/>
    </row>
    <row r="34" spans="1:9">
      <c r="A34" s="3"/>
      <c r="B34" s="94"/>
      <c r="C34" s="3"/>
      <c r="D34" s="3"/>
      <c r="E34" s="3"/>
      <c r="F34" s="3"/>
      <c r="G34" s="3"/>
      <c r="H34" s="3"/>
      <c r="I34" s="3"/>
    </row>
  </sheetData>
  <mergeCells count="3">
    <mergeCell ref="A1:B1"/>
    <mergeCell ref="A3:B3"/>
    <mergeCell ref="A4:B4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173"/>
  <sheetViews>
    <sheetView workbookViewId="0">
      <selection sqref="A1:F1"/>
    </sheetView>
  </sheetViews>
  <sheetFormatPr defaultRowHeight="15"/>
  <cols>
    <col min="1" max="1" width="65.140625" style="128" customWidth="1"/>
    <col min="3" max="3" width="17.28515625" style="69" customWidth="1"/>
    <col min="4" max="4" width="15.140625" style="69" customWidth="1"/>
    <col min="5" max="5" width="12.7109375" style="69" customWidth="1"/>
    <col min="6" max="6" width="14.42578125" style="70" customWidth="1"/>
  </cols>
  <sheetData>
    <row r="1" spans="1:6" ht="15.75">
      <c r="A1" s="151" t="s">
        <v>609</v>
      </c>
      <c r="B1" s="151"/>
      <c r="C1" s="151"/>
      <c r="D1" s="151"/>
      <c r="E1" s="151"/>
      <c r="F1" s="151"/>
    </row>
    <row r="2" spans="1:6" ht="15.75">
      <c r="A2" s="108"/>
    </row>
    <row r="3" spans="1:6" ht="21" customHeight="1">
      <c r="A3" s="147" t="s">
        <v>596</v>
      </c>
      <c r="B3" s="148"/>
      <c r="C3" s="148"/>
      <c r="D3" s="148"/>
      <c r="E3" s="148"/>
      <c r="F3" s="149"/>
    </row>
    <row r="4" spans="1:6" ht="18.75" customHeight="1">
      <c r="A4" s="150" t="s">
        <v>595</v>
      </c>
      <c r="B4" s="148"/>
      <c r="C4" s="148"/>
      <c r="D4" s="148"/>
      <c r="E4" s="148"/>
      <c r="F4" s="149"/>
    </row>
    <row r="5" spans="1:6" ht="18">
      <c r="A5" s="109"/>
    </row>
    <row r="6" spans="1:6">
      <c r="A6" s="110" t="s">
        <v>528</v>
      </c>
    </row>
    <row r="7" spans="1:6" ht="60">
      <c r="A7" s="111" t="s">
        <v>569</v>
      </c>
      <c r="B7" s="2" t="s">
        <v>570</v>
      </c>
      <c r="C7" s="137" t="s">
        <v>462</v>
      </c>
      <c r="D7" s="137" t="s">
        <v>463</v>
      </c>
      <c r="E7" s="137" t="s">
        <v>464</v>
      </c>
      <c r="F7" s="134" t="s">
        <v>542</v>
      </c>
    </row>
    <row r="8" spans="1:6">
      <c r="A8" s="112" t="s">
        <v>571</v>
      </c>
      <c r="B8" s="24" t="s">
        <v>572</v>
      </c>
      <c r="C8" s="72">
        <v>28754236</v>
      </c>
      <c r="D8" s="72"/>
      <c r="E8" s="72"/>
      <c r="F8" s="73">
        <f>SUM(C8:E8)</f>
        <v>28754236</v>
      </c>
    </row>
    <row r="9" spans="1:6">
      <c r="A9" s="112" t="s">
        <v>573</v>
      </c>
      <c r="B9" s="25" t="s">
        <v>574</v>
      </c>
      <c r="C9" s="72"/>
      <c r="D9" s="72"/>
      <c r="E9" s="72"/>
      <c r="F9" s="73">
        <f t="shared" ref="F9:F27" si="0">SUM(C9:E9)</f>
        <v>0</v>
      </c>
    </row>
    <row r="10" spans="1:6">
      <c r="A10" s="112" t="s">
        <v>575</v>
      </c>
      <c r="B10" s="25" t="s">
        <v>576</v>
      </c>
      <c r="C10" s="72"/>
      <c r="D10" s="72"/>
      <c r="E10" s="72"/>
      <c r="F10" s="73">
        <f t="shared" si="0"/>
        <v>0</v>
      </c>
    </row>
    <row r="11" spans="1:6">
      <c r="A11" s="112" t="s">
        <v>577</v>
      </c>
      <c r="B11" s="25" t="s">
        <v>578</v>
      </c>
      <c r="C11" s="72"/>
      <c r="D11" s="72"/>
      <c r="E11" s="72"/>
      <c r="F11" s="73">
        <f t="shared" si="0"/>
        <v>0</v>
      </c>
    </row>
    <row r="12" spans="1:6">
      <c r="A12" s="112" t="s">
        <v>579</v>
      </c>
      <c r="B12" s="25" t="s">
        <v>580</v>
      </c>
      <c r="C12" s="72"/>
      <c r="D12" s="72"/>
      <c r="E12" s="72"/>
      <c r="F12" s="73">
        <f t="shared" si="0"/>
        <v>0</v>
      </c>
    </row>
    <row r="13" spans="1:6">
      <c r="A13" s="112" t="s">
        <v>581</v>
      </c>
      <c r="B13" s="25" t="s">
        <v>582</v>
      </c>
      <c r="C13" s="72"/>
      <c r="D13" s="72"/>
      <c r="E13" s="72"/>
      <c r="F13" s="73">
        <f t="shared" si="0"/>
        <v>0</v>
      </c>
    </row>
    <row r="14" spans="1:6">
      <c r="A14" s="112" t="s">
        <v>583</v>
      </c>
      <c r="B14" s="25" t="s">
        <v>584</v>
      </c>
      <c r="C14" s="72"/>
      <c r="D14" s="72">
        <v>1112000</v>
      </c>
      <c r="E14" s="72"/>
      <c r="F14" s="73">
        <f t="shared" si="0"/>
        <v>1112000</v>
      </c>
    </row>
    <row r="15" spans="1:6">
      <c r="A15" s="112" t="s">
        <v>585</v>
      </c>
      <c r="B15" s="25" t="s">
        <v>586</v>
      </c>
      <c r="C15" s="72"/>
      <c r="D15" s="72"/>
      <c r="E15" s="72"/>
      <c r="F15" s="73">
        <f t="shared" si="0"/>
        <v>0</v>
      </c>
    </row>
    <row r="16" spans="1:6">
      <c r="A16" s="113" t="s">
        <v>587</v>
      </c>
      <c r="B16" s="25" t="s">
        <v>588</v>
      </c>
      <c r="C16" s="72">
        <v>88000</v>
      </c>
      <c r="D16" s="72"/>
      <c r="E16" s="72"/>
      <c r="F16" s="73">
        <f t="shared" si="0"/>
        <v>88000</v>
      </c>
    </row>
    <row r="17" spans="1:6">
      <c r="A17" s="113" t="s">
        <v>589</v>
      </c>
      <c r="B17" s="25" t="s">
        <v>590</v>
      </c>
      <c r="C17" s="72">
        <v>728320</v>
      </c>
      <c r="D17" s="72"/>
      <c r="E17" s="72"/>
      <c r="F17" s="73">
        <f t="shared" si="0"/>
        <v>728320</v>
      </c>
    </row>
    <row r="18" spans="1:6">
      <c r="A18" s="113" t="s">
        <v>591</v>
      </c>
      <c r="B18" s="25" t="s">
        <v>592</v>
      </c>
      <c r="C18" s="72"/>
      <c r="D18" s="72"/>
      <c r="E18" s="72"/>
      <c r="F18" s="73">
        <f t="shared" si="0"/>
        <v>0</v>
      </c>
    </row>
    <row r="19" spans="1:6">
      <c r="A19" s="113" t="s">
        <v>0</v>
      </c>
      <c r="B19" s="25" t="s">
        <v>1</v>
      </c>
      <c r="C19" s="72"/>
      <c r="D19" s="72"/>
      <c r="E19" s="72"/>
      <c r="F19" s="73">
        <f t="shared" si="0"/>
        <v>0</v>
      </c>
    </row>
    <row r="20" spans="1:6">
      <c r="A20" s="113" t="s">
        <v>327</v>
      </c>
      <c r="B20" s="25" t="s">
        <v>2</v>
      </c>
      <c r="C20" s="72">
        <v>1854502</v>
      </c>
      <c r="D20" s="72"/>
      <c r="E20" s="72"/>
      <c r="F20" s="73">
        <f t="shared" si="0"/>
        <v>1854502</v>
      </c>
    </row>
    <row r="21" spans="1:6">
      <c r="A21" s="114" t="s">
        <v>270</v>
      </c>
      <c r="B21" s="26" t="s">
        <v>3</v>
      </c>
      <c r="C21" s="72">
        <f>SUM(C8:C20)</f>
        <v>31425058</v>
      </c>
      <c r="D21" s="72">
        <f>SUM(D8:D20)</f>
        <v>1112000</v>
      </c>
      <c r="E21" s="72">
        <f>SUM(E8:E20)</f>
        <v>0</v>
      </c>
      <c r="F21" s="73">
        <f t="shared" si="0"/>
        <v>32537058</v>
      </c>
    </row>
    <row r="22" spans="1:6">
      <c r="A22" s="113" t="s">
        <v>4</v>
      </c>
      <c r="B22" s="25" t="s">
        <v>5</v>
      </c>
      <c r="C22" s="72">
        <v>13918435</v>
      </c>
      <c r="D22" s="72"/>
      <c r="E22" s="72"/>
      <c r="F22" s="73">
        <f t="shared" si="0"/>
        <v>13918435</v>
      </c>
    </row>
    <row r="23" spans="1:6" ht="30">
      <c r="A23" s="113" t="s">
        <v>6</v>
      </c>
      <c r="B23" s="25" t="s">
        <v>7</v>
      </c>
      <c r="C23" s="72">
        <v>520000</v>
      </c>
      <c r="D23" s="72"/>
      <c r="E23" s="72"/>
      <c r="F23" s="73">
        <f t="shared" si="0"/>
        <v>520000</v>
      </c>
    </row>
    <row r="24" spans="1:6">
      <c r="A24" s="113" t="s">
        <v>8</v>
      </c>
      <c r="B24" s="25" t="s">
        <v>9</v>
      </c>
      <c r="C24" s="72">
        <v>1000000</v>
      </c>
      <c r="D24" s="72"/>
      <c r="E24" s="72"/>
      <c r="F24" s="73">
        <f t="shared" si="0"/>
        <v>1000000</v>
      </c>
    </row>
    <row r="25" spans="1:6">
      <c r="A25" s="115" t="s">
        <v>271</v>
      </c>
      <c r="B25" s="26" t="s">
        <v>10</v>
      </c>
      <c r="C25" s="72">
        <f>SUM(C22:C24)</f>
        <v>15438435</v>
      </c>
      <c r="D25" s="72">
        <f>SUM(D22:D24)</f>
        <v>0</v>
      </c>
      <c r="E25" s="72">
        <f>SUM(E22:E24)</f>
        <v>0</v>
      </c>
      <c r="F25" s="73">
        <f t="shared" si="0"/>
        <v>15438435</v>
      </c>
    </row>
    <row r="26" spans="1:6">
      <c r="A26" s="116" t="s">
        <v>357</v>
      </c>
      <c r="B26" s="40" t="s">
        <v>11</v>
      </c>
      <c r="C26" s="72">
        <f>C25+C21</f>
        <v>46863493</v>
      </c>
      <c r="D26" s="72">
        <f>D25+D21</f>
        <v>1112000</v>
      </c>
      <c r="E26" s="72">
        <f>E25+E21</f>
        <v>0</v>
      </c>
      <c r="F26" s="73">
        <f t="shared" si="0"/>
        <v>47975493</v>
      </c>
    </row>
    <row r="27" spans="1:6" ht="30">
      <c r="A27" s="117" t="s">
        <v>328</v>
      </c>
      <c r="B27" s="40" t="s">
        <v>12</v>
      </c>
      <c r="C27" s="72">
        <v>8803504</v>
      </c>
      <c r="D27" s="72">
        <v>397000</v>
      </c>
      <c r="E27" s="72"/>
      <c r="F27" s="73">
        <f t="shared" si="0"/>
        <v>9200504</v>
      </c>
    </row>
    <row r="28" spans="1:6">
      <c r="A28" s="113" t="s">
        <v>13</v>
      </c>
      <c r="B28" s="25" t="s">
        <v>14</v>
      </c>
      <c r="C28" s="72">
        <v>294000</v>
      </c>
      <c r="D28" s="72"/>
      <c r="E28" s="72"/>
      <c r="F28" s="72">
        <f>SUM(C28:E28)</f>
        <v>294000</v>
      </c>
    </row>
    <row r="29" spans="1:6">
      <c r="A29" s="113" t="s">
        <v>15</v>
      </c>
      <c r="B29" s="25" t="s">
        <v>16</v>
      </c>
      <c r="C29" s="72">
        <v>4882000</v>
      </c>
      <c r="D29" s="72"/>
      <c r="E29" s="72"/>
      <c r="F29" s="72">
        <f t="shared" ref="F29:F52" si="1">SUM(C29:E29)</f>
        <v>4882000</v>
      </c>
    </row>
    <row r="30" spans="1:6">
      <c r="A30" s="113" t="s">
        <v>17</v>
      </c>
      <c r="B30" s="25" t="s">
        <v>18</v>
      </c>
      <c r="C30" s="72">
        <v>575000</v>
      </c>
      <c r="D30" s="72"/>
      <c r="E30" s="72"/>
      <c r="F30" s="72">
        <f t="shared" si="1"/>
        <v>575000</v>
      </c>
    </row>
    <row r="31" spans="1:6">
      <c r="A31" s="115" t="s">
        <v>272</v>
      </c>
      <c r="B31" s="26" t="s">
        <v>19</v>
      </c>
      <c r="C31" s="72">
        <f>SUM(C28:C30)</f>
        <v>5751000</v>
      </c>
      <c r="D31" s="72">
        <f>SUM(D28:D30)</f>
        <v>0</v>
      </c>
      <c r="E31" s="72"/>
      <c r="F31" s="72">
        <f t="shared" si="1"/>
        <v>5751000</v>
      </c>
    </row>
    <row r="32" spans="1:6">
      <c r="A32" s="113" t="s">
        <v>20</v>
      </c>
      <c r="B32" s="25" t="s">
        <v>21</v>
      </c>
      <c r="C32" s="72">
        <v>370000</v>
      </c>
      <c r="D32" s="72"/>
      <c r="E32" s="72"/>
      <c r="F32" s="72">
        <f t="shared" si="1"/>
        <v>370000</v>
      </c>
    </row>
    <row r="33" spans="1:6">
      <c r="A33" s="113" t="s">
        <v>22</v>
      </c>
      <c r="B33" s="25" t="s">
        <v>23</v>
      </c>
      <c r="C33" s="72">
        <v>500000</v>
      </c>
      <c r="D33" s="72"/>
      <c r="E33" s="72"/>
      <c r="F33" s="72">
        <f t="shared" si="1"/>
        <v>500000</v>
      </c>
    </row>
    <row r="34" spans="1:6" ht="15" customHeight="1">
      <c r="A34" s="115" t="s">
        <v>358</v>
      </c>
      <c r="B34" s="26" t="s">
        <v>24</v>
      </c>
      <c r="C34" s="72">
        <f>SUM(C32:C33)</f>
        <v>870000</v>
      </c>
      <c r="D34" s="72">
        <f>SUM(D32:D33)</f>
        <v>0</v>
      </c>
      <c r="E34" s="72"/>
      <c r="F34" s="72">
        <f t="shared" si="1"/>
        <v>870000</v>
      </c>
    </row>
    <row r="35" spans="1:6">
      <c r="A35" s="113" t="s">
        <v>25</v>
      </c>
      <c r="B35" s="25" t="s">
        <v>26</v>
      </c>
      <c r="C35" s="72">
        <v>9524000</v>
      </c>
      <c r="D35" s="72"/>
      <c r="E35" s="72"/>
      <c r="F35" s="72">
        <f t="shared" si="1"/>
        <v>9524000</v>
      </c>
    </row>
    <row r="36" spans="1:6">
      <c r="A36" s="113" t="s">
        <v>27</v>
      </c>
      <c r="B36" s="25" t="s">
        <v>28</v>
      </c>
      <c r="C36" s="72"/>
      <c r="D36" s="72"/>
      <c r="E36" s="72"/>
      <c r="F36" s="72">
        <f t="shared" si="1"/>
        <v>0</v>
      </c>
    </row>
    <row r="37" spans="1:6">
      <c r="A37" s="113" t="s">
        <v>329</v>
      </c>
      <c r="B37" s="25" t="s">
        <v>29</v>
      </c>
      <c r="C37" s="72">
        <v>280000</v>
      </c>
      <c r="D37" s="72"/>
      <c r="E37" s="72"/>
      <c r="F37" s="72">
        <f t="shared" si="1"/>
        <v>280000</v>
      </c>
    </row>
    <row r="38" spans="1:6">
      <c r="A38" s="113" t="s">
        <v>30</v>
      </c>
      <c r="B38" s="25" t="s">
        <v>31</v>
      </c>
      <c r="C38" s="72">
        <v>18628741</v>
      </c>
      <c r="D38" s="72"/>
      <c r="E38" s="72"/>
      <c r="F38" s="72">
        <f t="shared" si="1"/>
        <v>18628741</v>
      </c>
    </row>
    <row r="39" spans="1:6">
      <c r="A39" s="118" t="s">
        <v>330</v>
      </c>
      <c r="B39" s="25" t="s">
        <v>32</v>
      </c>
      <c r="C39" s="72"/>
      <c r="D39" s="72"/>
      <c r="E39" s="72"/>
      <c r="F39" s="72">
        <f t="shared" si="1"/>
        <v>0</v>
      </c>
    </row>
    <row r="40" spans="1:6">
      <c r="A40" s="113" t="s">
        <v>33</v>
      </c>
      <c r="B40" s="25" t="s">
        <v>34</v>
      </c>
      <c r="C40" s="72">
        <v>2710000</v>
      </c>
      <c r="D40" s="72"/>
      <c r="E40" s="72"/>
      <c r="F40" s="72">
        <f t="shared" si="1"/>
        <v>2710000</v>
      </c>
    </row>
    <row r="41" spans="1:6">
      <c r="A41" s="113" t="s">
        <v>331</v>
      </c>
      <c r="B41" s="25" t="s">
        <v>35</v>
      </c>
      <c r="C41" s="72">
        <v>6031000</v>
      </c>
      <c r="D41" s="72"/>
      <c r="E41" s="72"/>
      <c r="F41" s="72">
        <f t="shared" si="1"/>
        <v>6031000</v>
      </c>
    </row>
    <row r="42" spans="1:6">
      <c r="A42" s="115" t="s">
        <v>273</v>
      </c>
      <c r="B42" s="26" t="s">
        <v>36</v>
      </c>
      <c r="C42" s="72">
        <f>SUM(C35:C41)</f>
        <v>37173741</v>
      </c>
      <c r="D42" s="72">
        <f>SUM(D35:D41)</f>
        <v>0</v>
      </c>
      <c r="E42" s="72"/>
      <c r="F42" s="72">
        <f t="shared" si="1"/>
        <v>37173741</v>
      </c>
    </row>
    <row r="43" spans="1:6">
      <c r="A43" s="113" t="s">
        <v>37</v>
      </c>
      <c r="B43" s="25" t="s">
        <v>38</v>
      </c>
      <c r="C43" s="72">
        <v>512000</v>
      </c>
      <c r="D43" s="72"/>
      <c r="E43" s="72"/>
      <c r="F43" s="72">
        <f t="shared" si="1"/>
        <v>512000</v>
      </c>
    </row>
    <row r="44" spans="1:6">
      <c r="A44" s="113" t="s">
        <v>39</v>
      </c>
      <c r="B44" s="25" t="s">
        <v>40</v>
      </c>
      <c r="C44" s="72">
        <v>390000</v>
      </c>
      <c r="D44" s="72"/>
      <c r="E44" s="72"/>
      <c r="F44" s="72">
        <f t="shared" si="1"/>
        <v>390000</v>
      </c>
    </row>
    <row r="45" spans="1:6">
      <c r="A45" s="115" t="s">
        <v>274</v>
      </c>
      <c r="B45" s="26" t="s">
        <v>41</v>
      </c>
      <c r="C45" s="72">
        <f>SUM(C43:C44)</f>
        <v>902000</v>
      </c>
      <c r="D45" s="72">
        <f>SUM(D43:D44)</f>
        <v>0</v>
      </c>
      <c r="E45" s="72"/>
      <c r="F45" s="72">
        <f t="shared" si="1"/>
        <v>902000</v>
      </c>
    </row>
    <row r="46" spans="1:6">
      <c r="A46" s="113" t="s">
        <v>42</v>
      </c>
      <c r="B46" s="25" t="s">
        <v>43</v>
      </c>
      <c r="C46" s="72">
        <v>7951259</v>
      </c>
      <c r="D46" s="72"/>
      <c r="E46" s="72"/>
      <c r="F46" s="72">
        <f t="shared" si="1"/>
        <v>7951259</v>
      </c>
    </row>
    <row r="47" spans="1:6">
      <c r="A47" s="113" t="s">
        <v>44</v>
      </c>
      <c r="B47" s="25" t="s">
        <v>45</v>
      </c>
      <c r="C47" s="72">
        <v>8211000</v>
      </c>
      <c r="D47" s="72"/>
      <c r="E47" s="72"/>
      <c r="F47" s="72">
        <f t="shared" si="1"/>
        <v>8211000</v>
      </c>
    </row>
    <row r="48" spans="1:6">
      <c r="A48" s="113" t="s">
        <v>332</v>
      </c>
      <c r="B48" s="25" t="s">
        <v>46</v>
      </c>
      <c r="C48" s="72"/>
      <c r="D48" s="72"/>
      <c r="E48" s="72"/>
      <c r="F48" s="72">
        <f t="shared" si="1"/>
        <v>0</v>
      </c>
    </row>
    <row r="49" spans="1:6">
      <c r="A49" s="113" t="s">
        <v>333</v>
      </c>
      <c r="B49" s="25" t="s">
        <v>47</v>
      </c>
      <c r="C49" s="72"/>
      <c r="D49" s="72"/>
      <c r="E49" s="72"/>
      <c r="F49" s="72">
        <f t="shared" si="1"/>
        <v>0</v>
      </c>
    </row>
    <row r="50" spans="1:6">
      <c r="A50" s="113" t="s">
        <v>48</v>
      </c>
      <c r="B50" s="25" t="s">
        <v>49</v>
      </c>
      <c r="C50" s="72">
        <v>3206439</v>
      </c>
      <c r="D50" s="72"/>
      <c r="E50" s="72"/>
      <c r="F50" s="72">
        <f t="shared" si="1"/>
        <v>3206439</v>
      </c>
    </row>
    <row r="51" spans="1:6">
      <c r="A51" s="115" t="s">
        <v>275</v>
      </c>
      <c r="B51" s="26" t="s">
        <v>50</v>
      </c>
      <c r="C51" s="72">
        <f>SUM(C46:C50)</f>
        <v>19368698</v>
      </c>
      <c r="D51" s="72">
        <f>SUM(D46:D50)</f>
        <v>0</v>
      </c>
      <c r="E51" s="72"/>
      <c r="F51" s="72">
        <f t="shared" si="1"/>
        <v>19368698</v>
      </c>
    </row>
    <row r="52" spans="1:6">
      <c r="A52" s="117" t="s">
        <v>276</v>
      </c>
      <c r="B52" s="40" t="s">
        <v>51</v>
      </c>
      <c r="C52" s="72">
        <f>C31+C34+C42+C45+C51</f>
        <v>64065439</v>
      </c>
      <c r="D52" s="72">
        <f>D31+D34+D42+D45+D51</f>
        <v>0</v>
      </c>
      <c r="E52" s="72"/>
      <c r="F52" s="72">
        <f t="shared" si="1"/>
        <v>64065439</v>
      </c>
    </row>
    <row r="53" spans="1:6">
      <c r="A53" s="119" t="s">
        <v>52</v>
      </c>
      <c r="B53" s="25" t="s">
        <v>53</v>
      </c>
      <c r="C53" s="74"/>
      <c r="D53" s="74"/>
      <c r="E53" s="74"/>
      <c r="F53" s="72">
        <f t="shared" ref="F53:F72" si="2">SUM(C53:E53)</f>
        <v>0</v>
      </c>
    </row>
    <row r="54" spans="1:6">
      <c r="A54" s="119" t="s">
        <v>277</v>
      </c>
      <c r="B54" s="25" t="s">
        <v>54</v>
      </c>
      <c r="C54" s="74">
        <v>5800</v>
      </c>
      <c r="D54" s="74"/>
      <c r="E54" s="74"/>
      <c r="F54" s="72">
        <f t="shared" si="2"/>
        <v>5800</v>
      </c>
    </row>
    <row r="55" spans="1:6">
      <c r="A55" s="120" t="s">
        <v>334</v>
      </c>
      <c r="B55" s="25" t="s">
        <v>55</v>
      </c>
      <c r="C55" s="74"/>
      <c r="D55" s="74"/>
      <c r="E55" s="74"/>
      <c r="F55" s="72">
        <f t="shared" si="2"/>
        <v>0</v>
      </c>
    </row>
    <row r="56" spans="1:6">
      <c r="A56" s="120" t="s">
        <v>335</v>
      </c>
      <c r="B56" s="25" t="s">
        <v>56</v>
      </c>
      <c r="C56" s="74"/>
      <c r="D56" s="74"/>
      <c r="E56" s="74"/>
      <c r="F56" s="72">
        <f t="shared" si="2"/>
        <v>0</v>
      </c>
    </row>
    <row r="57" spans="1:6">
      <c r="A57" s="120" t="s">
        <v>336</v>
      </c>
      <c r="B57" s="25" t="s">
        <v>57</v>
      </c>
      <c r="C57" s="74"/>
      <c r="D57" s="74"/>
      <c r="E57" s="74"/>
      <c r="F57" s="72">
        <f t="shared" si="2"/>
        <v>0</v>
      </c>
    </row>
    <row r="58" spans="1:6">
      <c r="A58" s="119" t="s">
        <v>337</v>
      </c>
      <c r="B58" s="25" t="s">
        <v>58</v>
      </c>
      <c r="C58" s="74"/>
      <c r="D58" s="74"/>
      <c r="E58" s="74"/>
      <c r="F58" s="72">
        <f t="shared" si="2"/>
        <v>0</v>
      </c>
    </row>
    <row r="59" spans="1:6">
      <c r="A59" s="119" t="s">
        <v>338</v>
      </c>
      <c r="B59" s="25" t="s">
        <v>59</v>
      </c>
      <c r="C59" s="74"/>
      <c r="D59" s="74"/>
      <c r="E59" s="74"/>
      <c r="F59" s="72">
        <f t="shared" si="2"/>
        <v>0</v>
      </c>
    </row>
    <row r="60" spans="1:6">
      <c r="A60" s="119" t="s">
        <v>339</v>
      </c>
      <c r="B60" s="25" t="s">
        <v>60</v>
      </c>
      <c r="C60" s="74">
        <v>2994200</v>
      </c>
      <c r="D60" s="74">
        <v>800000</v>
      </c>
      <c r="E60" s="74"/>
      <c r="F60" s="72">
        <f t="shared" si="2"/>
        <v>3794200</v>
      </c>
    </row>
    <row r="61" spans="1:6">
      <c r="A61" s="121" t="s">
        <v>306</v>
      </c>
      <c r="B61" s="40" t="s">
        <v>61</v>
      </c>
      <c r="C61" s="74">
        <f>SUM(C53:C60)</f>
        <v>3000000</v>
      </c>
      <c r="D61" s="74">
        <f>SUM(D53:D60)</f>
        <v>800000</v>
      </c>
      <c r="E61" s="74">
        <f>SUM(E53:E60)</f>
        <v>0</v>
      </c>
      <c r="F61" s="72">
        <f t="shared" si="2"/>
        <v>3800000</v>
      </c>
    </row>
    <row r="62" spans="1:6">
      <c r="A62" s="122" t="s">
        <v>340</v>
      </c>
      <c r="B62" s="25" t="s">
        <v>62</v>
      </c>
      <c r="C62" s="74"/>
      <c r="D62" s="74"/>
      <c r="E62" s="74"/>
      <c r="F62" s="72">
        <f t="shared" si="2"/>
        <v>0</v>
      </c>
    </row>
    <row r="63" spans="1:6">
      <c r="A63" s="122" t="s">
        <v>63</v>
      </c>
      <c r="B63" s="25" t="s">
        <v>64</v>
      </c>
      <c r="C63" s="74">
        <v>386301</v>
      </c>
      <c r="D63" s="74"/>
      <c r="E63" s="74"/>
      <c r="F63" s="72">
        <f t="shared" si="2"/>
        <v>386301</v>
      </c>
    </row>
    <row r="64" spans="1:6" ht="30">
      <c r="A64" s="122" t="s">
        <v>65</v>
      </c>
      <c r="B64" s="25" t="s">
        <v>66</v>
      </c>
      <c r="C64" s="74"/>
      <c r="D64" s="74"/>
      <c r="E64" s="74"/>
      <c r="F64" s="72">
        <f t="shared" si="2"/>
        <v>0</v>
      </c>
    </row>
    <row r="65" spans="1:6" ht="30">
      <c r="A65" s="122" t="s">
        <v>307</v>
      </c>
      <c r="B65" s="25" t="s">
        <v>67</v>
      </c>
      <c r="C65" s="74"/>
      <c r="D65" s="74"/>
      <c r="E65" s="74"/>
      <c r="F65" s="72">
        <f t="shared" si="2"/>
        <v>0</v>
      </c>
    </row>
    <row r="66" spans="1:6" ht="30">
      <c r="A66" s="122" t="s">
        <v>341</v>
      </c>
      <c r="B66" s="25" t="s">
        <v>68</v>
      </c>
      <c r="C66" s="74"/>
      <c r="D66" s="74"/>
      <c r="E66" s="74"/>
      <c r="F66" s="72">
        <f t="shared" si="2"/>
        <v>0</v>
      </c>
    </row>
    <row r="67" spans="1:6">
      <c r="A67" s="122" t="s">
        <v>309</v>
      </c>
      <c r="B67" s="25" t="s">
        <v>69</v>
      </c>
      <c r="C67" s="74">
        <v>122826541</v>
      </c>
      <c r="D67" s="74"/>
      <c r="E67" s="74"/>
      <c r="F67" s="72">
        <f t="shared" si="2"/>
        <v>122826541</v>
      </c>
    </row>
    <row r="68" spans="1:6" ht="30">
      <c r="A68" s="122" t="s">
        <v>342</v>
      </c>
      <c r="B68" s="25" t="s">
        <v>70</v>
      </c>
      <c r="C68" s="74"/>
      <c r="D68" s="74"/>
      <c r="E68" s="74"/>
      <c r="F68" s="72">
        <f t="shared" si="2"/>
        <v>0</v>
      </c>
    </row>
    <row r="69" spans="1:6" ht="30">
      <c r="A69" s="122" t="s">
        <v>343</v>
      </c>
      <c r="B69" s="25" t="s">
        <v>71</v>
      </c>
      <c r="C69" s="74"/>
      <c r="D69" s="74"/>
      <c r="E69" s="74"/>
      <c r="F69" s="72">
        <f t="shared" si="2"/>
        <v>0</v>
      </c>
    </row>
    <row r="70" spans="1:6">
      <c r="A70" s="122" t="s">
        <v>72</v>
      </c>
      <c r="B70" s="25" t="s">
        <v>73</v>
      </c>
      <c r="C70" s="74"/>
      <c r="D70" s="74"/>
      <c r="E70" s="74"/>
      <c r="F70" s="72">
        <f t="shared" si="2"/>
        <v>0</v>
      </c>
    </row>
    <row r="71" spans="1:6">
      <c r="A71" s="122" t="s">
        <v>74</v>
      </c>
      <c r="B71" s="25" t="s">
        <v>75</v>
      </c>
      <c r="C71" s="74"/>
      <c r="D71" s="74"/>
      <c r="E71" s="74"/>
      <c r="F71" s="72">
        <f t="shared" si="2"/>
        <v>0</v>
      </c>
    </row>
    <row r="72" spans="1:6">
      <c r="A72" s="122" t="s">
        <v>344</v>
      </c>
      <c r="B72" s="25" t="s">
        <v>76</v>
      </c>
      <c r="C72" s="74">
        <v>1493495</v>
      </c>
      <c r="D72" s="74"/>
      <c r="E72" s="74"/>
      <c r="F72" s="72">
        <f t="shared" si="2"/>
        <v>1493495</v>
      </c>
    </row>
    <row r="73" spans="1:6">
      <c r="A73" s="122" t="s">
        <v>514</v>
      </c>
      <c r="B73" s="25" t="s">
        <v>77</v>
      </c>
      <c r="C73" s="74"/>
      <c r="D73" s="74"/>
      <c r="E73" s="74"/>
      <c r="F73" s="72">
        <f t="shared" ref="F73:F124" si="3">SUM(C73:E73)</f>
        <v>0</v>
      </c>
    </row>
    <row r="74" spans="1:6">
      <c r="A74" s="122" t="s">
        <v>515</v>
      </c>
      <c r="B74" s="25" t="s">
        <v>77</v>
      </c>
      <c r="C74" s="74">
        <v>223830182</v>
      </c>
      <c r="D74" s="74"/>
      <c r="E74" s="74"/>
      <c r="F74" s="72">
        <f t="shared" si="3"/>
        <v>223830182</v>
      </c>
    </row>
    <row r="75" spans="1:6">
      <c r="A75" s="121" t="s">
        <v>312</v>
      </c>
      <c r="B75" s="40" t="s">
        <v>78</v>
      </c>
      <c r="C75" s="74">
        <f>SUM(C62:C74)</f>
        <v>348536519</v>
      </c>
      <c r="D75" s="74">
        <f>SUM(D62:D74)</f>
        <v>0</v>
      </c>
      <c r="E75" s="74">
        <f>SUM(E62:E74)</f>
        <v>0</v>
      </c>
      <c r="F75" s="72">
        <f t="shared" si="3"/>
        <v>348536519</v>
      </c>
    </row>
    <row r="76" spans="1:6" ht="15.75">
      <c r="A76" s="123" t="s">
        <v>461</v>
      </c>
      <c r="B76" s="40"/>
      <c r="C76" s="74">
        <f>C75+C61+C52+C27+C26</f>
        <v>471268955</v>
      </c>
      <c r="D76" s="74">
        <f>D75+D61+D52+D27+D26</f>
        <v>2309000</v>
      </c>
      <c r="E76" s="74">
        <f>E75+E61+E52+E27+E26</f>
        <v>0</v>
      </c>
      <c r="F76" s="72">
        <f t="shared" si="3"/>
        <v>473577955</v>
      </c>
    </row>
    <row r="77" spans="1:6">
      <c r="A77" s="113" t="s">
        <v>79</v>
      </c>
      <c r="B77" s="25" t="s">
        <v>80</v>
      </c>
      <c r="C77" s="74">
        <v>2489291</v>
      </c>
      <c r="D77" s="74"/>
      <c r="E77" s="74"/>
      <c r="F77" s="72">
        <f t="shared" si="3"/>
        <v>2489291</v>
      </c>
    </row>
    <row r="78" spans="1:6">
      <c r="A78" s="113" t="s">
        <v>345</v>
      </c>
      <c r="B78" s="25" t="s">
        <v>81</v>
      </c>
      <c r="C78" s="74">
        <v>8004712</v>
      </c>
      <c r="D78" s="74"/>
      <c r="E78" s="74"/>
      <c r="F78" s="72">
        <f t="shared" si="3"/>
        <v>8004712</v>
      </c>
    </row>
    <row r="79" spans="1:6">
      <c r="A79" s="113" t="s">
        <v>82</v>
      </c>
      <c r="B79" s="25" t="s">
        <v>83</v>
      </c>
      <c r="C79" s="74"/>
      <c r="D79" s="74"/>
      <c r="E79" s="74"/>
      <c r="F79" s="72">
        <f t="shared" si="3"/>
        <v>0</v>
      </c>
    </row>
    <row r="80" spans="1:6">
      <c r="A80" s="113" t="s">
        <v>84</v>
      </c>
      <c r="B80" s="25" t="s">
        <v>85</v>
      </c>
      <c r="C80" s="74">
        <v>28507692</v>
      </c>
      <c r="D80" s="74"/>
      <c r="E80" s="74"/>
      <c r="F80" s="72">
        <f t="shared" si="3"/>
        <v>28507692</v>
      </c>
    </row>
    <row r="81" spans="1:6">
      <c r="A81" s="113" t="s">
        <v>86</v>
      </c>
      <c r="B81" s="25" t="s">
        <v>87</v>
      </c>
      <c r="C81" s="74"/>
      <c r="D81" s="74"/>
      <c r="E81" s="74"/>
      <c r="F81" s="72">
        <f t="shared" si="3"/>
        <v>0</v>
      </c>
    </row>
    <row r="82" spans="1:6">
      <c r="A82" s="113" t="s">
        <v>88</v>
      </c>
      <c r="B82" s="25" t="s">
        <v>89</v>
      </c>
      <c r="C82" s="74"/>
      <c r="D82" s="74"/>
      <c r="E82" s="74"/>
      <c r="F82" s="72">
        <f t="shared" si="3"/>
        <v>0</v>
      </c>
    </row>
    <row r="83" spans="1:6">
      <c r="A83" s="113" t="s">
        <v>90</v>
      </c>
      <c r="B83" s="25" t="s">
        <v>91</v>
      </c>
      <c r="C83" s="74">
        <v>7678877</v>
      </c>
      <c r="D83" s="74"/>
      <c r="E83" s="74"/>
      <c r="F83" s="72">
        <f t="shared" si="3"/>
        <v>7678877</v>
      </c>
    </row>
    <row r="84" spans="1:6">
      <c r="A84" s="117" t="s">
        <v>314</v>
      </c>
      <c r="B84" s="40" t="s">
        <v>92</v>
      </c>
      <c r="C84" s="74">
        <f>SUM(C77:C83)</f>
        <v>46680572</v>
      </c>
      <c r="D84" s="74">
        <f>SUM(D77:D83)</f>
        <v>0</v>
      </c>
      <c r="E84" s="74">
        <f>SUM(E77:E83)</f>
        <v>0</v>
      </c>
      <c r="F84" s="72">
        <f t="shared" si="3"/>
        <v>46680572</v>
      </c>
    </row>
    <row r="85" spans="1:6">
      <c r="A85" s="119" t="s">
        <v>93</v>
      </c>
      <c r="B85" s="25" t="s">
        <v>94</v>
      </c>
      <c r="C85" s="74">
        <v>176479277</v>
      </c>
      <c r="D85" s="74"/>
      <c r="E85" s="74"/>
      <c r="F85" s="72">
        <f t="shared" si="3"/>
        <v>176479277</v>
      </c>
    </row>
    <row r="86" spans="1:6">
      <c r="A86" s="119" t="s">
        <v>95</v>
      </c>
      <c r="B86" s="25" t="s">
        <v>96</v>
      </c>
      <c r="C86" s="74"/>
      <c r="D86" s="74"/>
      <c r="E86" s="74"/>
      <c r="F86" s="72">
        <f t="shared" si="3"/>
        <v>0</v>
      </c>
    </row>
    <row r="87" spans="1:6">
      <c r="A87" s="119" t="s">
        <v>97</v>
      </c>
      <c r="B87" s="25" t="s">
        <v>98</v>
      </c>
      <c r="C87" s="74"/>
      <c r="D87" s="74"/>
      <c r="E87" s="74"/>
      <c r="F87" s="72">
        <f t="shared" si="3"/>
        <v>0</v>
      </c>
    </row>
    <row r="88" spans="1:6">
      <c r="A88" s="119" t="s">
        <v>99</v>
      </c>
      <c r="B88" s="25" t="s">
        <v>100</v>
      </c>
      <c r="C88" s="74">
        <v>47649405</v>
      </c>
      <c r="D88" s="74"/>
      <c r="E88" s="74"/>
      <c r="F88" s="72">
        <f t="shared" si="3"/>
        <v>47649405</v>
      </c>
    </row>
    <row r="89" spans="1:6">
      <c r="A89" s="121" t="s">
        <v>315</v>
      </c>
      <c r="B89" s="40" t="s">
        <v>101</v>
      </c>
      <c r="C89" s="74">
        <f>SUM(C85:C88)</f>
        <v>224128682</v>
      </c>
      <c r="D89" s="74">
        <f>SUM(D85:D88)</f>
        <v>0</v>
      </c>
      <c r="E89" s="74">
        <f>SUM(E85:E88)</f>
        <v>0</v>
      </c>
      <c r="F89" s="72">
        <f t="shared" si="3"/>
        <v>224128682</v>
      </c>
    </row>
    <row r="90" spans="1:6" ht="30">
      <c r="A90" s="119" t="s">
        <v>102</v>
      </c>
      <c r="B90" s="25" t="s">
        <v>103</v>
      </c>
      <c r="C90" s="74"/>
      <c r="D90" s="74"/>
      <c r="E90" s="74"/>
      <c r="F90" s="72">
        <f t="shared" si="3"/>
        <v>0</v>
      </c>
    </row>
    <row r="91" spans="1:6" ht="30">
      <c r="A91" s="119" t="s">
        <v>346</v>
      </c>
      <c r="B91" s="25" t="s">
        <v>104</v>
      </c>
      <c r="C91" s="74"/>
      <c r="D91" s="74"/>
      <c r="E91" s="74"/>
      <c r="F91" s="72">
        <f t="shared" si="3"/>
        <v>0</v>
      </c>
    </row>
    <row r="92" spans="1:6" ht="30">
      <c r="A92" s="119" t="s">
        <v>347</v>
      </c>
      <c r="B92" s="25" t="s">
        <v>105</v>
      </c>
      <c r="C92" s="74"/>
      <c r="D92" s="74"/>
      <c r="E92" s="74"/>
      <c r="F92" s="72">
        <f t="shared" si="3"/>
        <v>0</v>
      </c>
    </row>
    <row r="93" spans="1:6">
      <c r="A93" s="119" t="s">
        <v>348</v>
      </c>
      <c r="B93" s="25" t="s">
        <v>106</v>
      </c>
      <c r="C93" s="74"/>
      <c r="D93" s="74"/>
      <c r="E93" s="74"/>
      <c r="F93" s="72">
        <f t="shared" si="3"/>
        <v>0</v>
      </c>
    </row>
    <row r="94" spans="1:6" ht="30">
      <c r="A94" s="119" t="s">
        <v>349</v>
      </c>
      <c r="B94" s="25" t="s">
        <v>107</v>
      </c>
      <c r="C94" s="74"/>
      <c r="D94" s="74"/>
      <c r="E94" s="74"/>
      <c r="F94" s="72">
        <f t="shared" si="3"/>
        <v>0</v>
      </c>
    </row>
    <row r="95" spans="1:6" ht="30">
      <c r="A95" s="119" t="s">
        <v>350</v>
      </c>
      <c r="B95" s="25" t="s">
        <v>108</v>
      </c>
      <c r="C95" s="74"/>
      <c r="D95" s="74">
        <v>1000000</v>
      </c>
      <c r="E95" s="74"/>
      <c r="F95" s="72">
        <f t="shared" si="3"/>
        <v>1000000</v>
      </c>
    </row>
    <row r="96" spans="1:6">
      <c r="A96" s="119" t="s">
        <v>109</v>
      </c>
      <c r="B96" s="25" t="s">
        <v>110</v>
      </c>
      <c r="C96" s="74"/>
      <c r="D96" s="74">
        <v>1000000</v>
      </c>
      <c r="E96" s="74"/>
      <c r="F96" s="72">
        <f t="shared" si="3"/>
        <v>1000000</v>
      </c>
    </row>
    <row r="97" spans="1:25">
      <c r="A97" s="119" t="s">
        <v>351</v>
      </c>
      <c r="B97" s="25" t="s">
        <v>111</v>
      </c>
      <c r="C97" s="74">
        <v>863012</v>
      </c>
      <c r="D97" s="74"/>
      <c r="E97" s="74"/>
      <c r="F97" s="72">
        <f t="shared" si="3"/>
        <v>863012</v>
      </c>
    </row>
    <row r="98" spans="1:25">
      <c r="A98" s="121" t="s">
        <v>316</v>
      </c>
      <c r="B98" s="40" t="s">
        <v>112</v>
      </c>
      <c r="C98" s="74">
        <f>SUM(C90:C97)</f>
        <v>863012</v>
      </c>
      <c r="D98" s="74">
        <f>SUM(D90:D97)</f>
        <v>2000000</v>
      </c>
      <c r="E98" s="74">
        <f>SUM(E90:E97)</f>
        <v>0</v>
      </c>
      <c r="F98" s="72">
        <f t="shared" si="3"/>
        <v>2863012</v>
      </c>
    </row>
    <row r="99" spans="1:25" ht="15.75">
      <c r="A99" s="123" t="s">
        <v>460</v>
      </c>
      <c r="B99" s="40"/>
      <c r="C99" s="74">
        <f>C98+C89+C84</f>
        <v>271672266</v>
      </c>
      <c r="D99" s="74">
        <f>D98+D89+D84</f>
        <v>2000000</v>
      </c>
      <c r="E99" s="74">
        <f>E98+E89+E84</f>
        <v>0</v>
      </c>
      <c r="F99" s="72">
        <f t="shared" si="3"/>
        <v>273672266</v>
      </c>
    </row>
    <row r="100" spans="1:25" ht="15.75">
      <c r="A100" s="124" t="s">
        <v>359</v>
      </c>
      <c r="B100" s="28" t="s">
        <v>113</v>
      </c>
      <c r="C100" s="74">
        <f>C98+C89+C84+C75+C61+C52+C27+C26</f>
        <v>742941221</v>
      </c>
      <c r="D100" s="74">
        <f>D98+D89+D84+D75+D61+D52+D27+D26</f>
        <v>4309000</v>
      </c>
      <c r="E100" s="74">
        <f>E98+E89+E84+E75+E61+E52+E27+E26</f>
        <v>0</v>
      </c>
      <c r="F100" s="72">
        <f t="shared" si="3"/>
        <v>747250221</v>
      </c>
    </row>
    <row r="101" spans="1:25">
      <c r="A101" s="119" t="s">
        <v>352</v>
      </c>
      <c r="B101" s="4" t="s">
        <v>114</v>
      </c>
      <c r="C101" s="75"/>
      <c r="D101" s="75"/>
      <c r="E101" s="75"/>
      <c r="F101" s="72">
        <f t="shared" si="3"/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9"/>
      <c r="Y101" s="19"/>
    </row>
    <row r="102" spans="1:25" ht="30">
      <c r="A102" s="119" t="s">
        <v>115</v>
      </c>
      <c r="B102" s="4" t="s">
        <v>116</v>
      </c>
      <c r="C102" s="75"/>
      <c r="D102" s="75"/>
      <c r="E102" s="75"/>
      <c r="F102" s="72">
        <f t="shared" si="3"/>
        <v>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9"/>
      <c r="Y102" s="19"/>
    </row>
    <row r="103" spans="1:25">
      <c r="A103" s="119" t="s">
        <v>353</v>
      </c>
      <c r="B103" s="4" t="s">
        <v>117</v>
      </c>
      <c r="C103" s="75"/>
      <c r="D103" s="75"/>
      <c r="E103" s="75"/>
      <c r="F103" s="72">
        <f t="shared" si="3"/>
        <v>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9"/>
      <c r="Y103" s="19"/>
    </row>
    <row r="104" spans="1:25">
      <c r="A104" s="125" t="s">
        <v>321</v>
      </c>
      <c r="B104" s="6" t="s">
        <v>118</v>
      </c>
      <c r="C104" s="76"/>
      <c r="D104" s="76"/>
      <c r="E104" s="76"/>
      <c r="F104" s="72">
        <f t="shared" si="3"/>
        <v>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19"/>
      <c r="Y104" s="19"/>
    </row>
    <row r="105" spans="1:25">
      <c r="A105" s="119" t="s">
        <v>354</v>
      </c>
      <c r="B105" s="4" t="s">
        <v>119</v>
      </c>
      <c r="C105" s="77"/>
      <c r="D105" s="77"/>
      <c r="E105" s="77"/>
      <c r="F105" s="72">
        <f t="shared" si="3"/>
        <v>0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19"/>
      <c r="Y105" s="19"/>
    </row>
    <row r="106" spans="1:25">
      <c r="A106" s="119" t="s">
        <v>324</v>
      </c>
      <c r="B106" s="4" t="s">
        <v>120</v>
      </c>
      <c r="C106" s="77"/>
      <c r="D106" s="77"/>
      <c r="E106" s="77"/>
      <c r="F106" s="72">
        <f t="shared" si="3"/>
        <v>0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19"/>
      <c r="Y106" s="19"/>
    </row>
    <row r="107" spans="1:25">
      <c r="A107" s="119" t="s">
        <v>121</v>
      </c>
      <c r="B107" s="4" t="s">
        <v>122</v>
      </c>
      <c r="C107" s="75"/>
      <c r="D107" s="75"/>
      <c r="E107" s="75"/>
      <c r="F107" s="72">
        <f t="shared" si="3"/>
        <v>0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9"/>
      <c r="Y107" s="19"/>
    </row>
    <row r="108" spans="1:25">
      <c r="A108" s="119" t="s">
        <v>355</v>
      </c>
      <c r="B108" s="4" t="s">
        <v>123</v>
      </c>
      <c r="C108" s="75"/>
      <c r="D108" s="75"/>
      <c r="E108" s="75"/>
      <c r="F108" s="72">
        <f t="shared" si="3"/>
        <v>0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9"/>
      <c r="Y108" s="19"/>
    </row>
    <row r="109" spans="1:25">
      <c r="A109" s="125" t="s">
        <v>322</v>
      </c>
      <c r="B109" s="6" t="s">
        <v>124</v>
      </c>
      <c r="C109" s="78"/>
      <c r="D109" s="78"/>
      <c r="E109" s="78"/>
      <c r="F109" s="72">
        <f t="shared" si="3"/>
        <v>0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19"/>
      <c r="Y109" s="19"/>
    </row>
    <row r="110" spans="1:25">
      <c r="A110" s="119" t="s">
        <v>125</v>
      </c>
      <c r="B110" s="4" t="s">
        <v>126</v>
      </c>
      <c r="C110" s="77"/>
      <c r="D110" s="77"/>
      <c r="E110" s="77"/>
      <c r="F110" s="72">
        <f t="shared" si="3"/>
        <v>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19"/>
      <c r="Y110" s="19"/>
    </row>
    <row r="111" spans="1:25">
      <c r="A111" s="119" t="s">
        <v>127</v>
      </c>
      <c r="B111" s="4" t="s">
        <v>128</v>
      </c>
      <c r="C111" s="79">
        <v>10215589</v>
      </c>
      <c r="D111" s="77"/>
      <c r="E111" s="77"/>
      <c r="F111" s="72">
        <f t="shared" si="3"/>
        <v>10215589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19"/>
      <c r="Y111" s="19"/>
    </row>
    <row r="112" spans="1:25">
      <c r="A112" s="125" t="s">
        <v>129</v>
      </c>
      <c r="B112" s="6" t="s">
        <v>130</v>
      </c>
      <c r="C112" s="79">
        <v>142802002</v>
      </c>
      <c r="D112" s="79">
        <v>13545617</v>
      </c>
      <c r="E112" s="79">
        <v>0</v>
      </c>
      <c r="F112" s="72">
        <f t="shared" si="3"/>
        <v>156347619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19"/>
      <c r="Y112" s="19"/>
    </row>
    <row r="113" spans="1:25">
      <c r="A113" s="119" t="s">
        <v>131</v>
      </c>
      <c r="B113" s="4" t="s">
        <v>132</v>
      </c>
      <c r="C113" s="77"/>
      <c r="D113" s="77"/>
      <c r="E113" s="77"/>
      <c r="F113" s="72">
        <f t="shared" si="3"/>
        <v>0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19"/>
      <c r="Y113" s="19"/>
    </row>
    <row r="114" spans="1:25">
      <c r="A114" s="119" t="s">
        <v>133</v>
      </c>
      <c r="B114" s="4" t="s">
        <v>134</v>
      </c>
      <c r="C114" s="77"/>
      <c r="D114" s="77"/>
      <c r="E114" s="77"/>
      <c r="F114" s="72">
        <f t="shared" si="3"/>
        <v>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19"/>
      <c r="Y114" s="19"/>
    </row>
    <row r="115" spans="1:25">
      <c r="A115" s="119" t="s">
        <v>135</v>
      </c>
      <c r="B115" s="4" t="s">
        <v>136</v>
      </c>
      <c r="C115" s="77"/>
      <c r="D115" s="77"/>
      <c r="E115" s="80"/>
      <c r="F115" s="72">
        <f t="shared" si="3"/>
        <v>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19"/>
      <c r="Y115" s="19"/>
    </row>
    <row r="116" spans="1:25">
      <c r="A116" s="121" t="s">
        <v>323</v>
      </c>
      <c r="B116" s="30" t="s">
        <v>137</v>
      </c>
      <c r="C116" s="81">
        <f>SUM(C111:C115)</f>
        <v>153017591</v>
      </c>
      <c r="D116" s="81">
        <f>SUM(D112:D115)</f>
        <v>13545617</v>
      </c>
      <c r="E116" s="81">
        <v>0</v>
      </c>
      <c r="F116" s="72">
        <f t="shared" si="3"/>
        <v>166563208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19"/>
      <c r="Y116" s="19"/>
    </row>
    <row r="117" spans="1:25">
      <c r="A117" s="119" t="s">
        <v>138</v>
      </c>
      <c r="B117" s="4" t="s">
        <v>139</v>
      </c>
      <c r="C117" s="77"/>
      <c r="D117" s="77"/>
      <c r="E117" s="77"/>
      <c r="F117" s="72">
        <f t="shared" si="3"/>
        <v>0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9"/>
      <c r="Y117" s="19"/>
    </row>
    <row r="118" spans="1:25">
      <c r="A118" s="119" t="s">
        <v>140</v>
      </c>
      <c r="B118" s="4" t="s">
        <v>141</v>
      </c>
      <c r="C118" s="75"/>
      <c r="D118" s="75"/>
      <c r="E118" s="75"/>
      <c r="F118" s="72">
        <f t="shared" si="3"/>
        <v>0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9"/>
      <c r="Y118" s="19"/>
    </row>
    <row r="119" spans="1:25">
      <c r="A119" s="119" t="s">
        <v>356</v>
      </c>
      <c r="B119" s="4" t="s">
        <v>142</v>
      </c>
      <c r="C119" s="77"/>
      <c r="D119" s="77"/>
      <c r="E119" s="77"/>
      <c r="F119" s="72">
        <f t="shared" si="3"/>
        <v>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9"/>
      <c r="Y119" s="19"/>
    </row>
    <row r="120" spans="1:25">
      <c r="A120" s="119" t="s">
        <v>325</v>
      </c>
      <c r="B120" s="4" t="s">
        <v>143</v>
      </c>
      <c r="C120" s="77"/>
      <c r="D120" s="77"/>
      <c r="E120" s="77"/>
      <c r="F120" s="72">
        <f t="shared" si="3"/>
        <v>0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9"/>
      <c r="Y120" s="19"/>
    </row>
    <row r="121" spans="1:25">
      <c r="A121" s="121" t="s">
        <v>326</v>
      </c>
      <c r="B121" s="30" t="s">
        <v>144</v>
      </c>
      <c r="C121" s="78"/>
      <c r="D121" s="78"/>
      <c r="E121" s="78"/>
      <c r="F121" s="72">
        <f t="shared" si="3"/>
        <v>0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19"/>
      <c r="Y121" s="19"/>
    </row>
    <row r="122" spans="1:25">
      <c r="A122" s="119" t="s">
        <v>145</v>
      </c>
      <c r="B122" s="4" t="s">
        <v>146</v>
      </c>
      <c r="C122" s="75"/>
      <c r="D122" s="75"/>
      <c r="E122" s="75"/>
      <c r="F122" s="72">
        <f t="shared" si="3"/>
        <v>0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9"/>
      <c r="Y122" s="19"/>
    </row>
    <row r="123" spans="1:25" s="62" customFormat="1" ht="15.75">
      <c r="A123" s="126" t="s">
        <v>360</v>
      </c>
      <c r="B123" s="59" t="s">
        <v>147</v>
      </c>
      <c r="C123" s="81">
        <f>SUM(C116)</f>
        <v>153017591</v>
      </c>
      <c r="D123" s="81">
        <f>SUM(D116)</f>
        <v>13545617</v>
      </c>
      <c r="E123" s="81">
        <v>0</v>
      </c>
      <c r="F123" s="72">
        <f t="shared" si="3"/>
        <v>166563208</v>
      </c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1"/>
      <c r="Y123" s="61"/>
    </row>
    <row r="124" spans="1:25" ht="15.75">
      <c r="A124" s="127" t="s">
        <v>396</v>
      </c>
      <c r="B124" s="36"/>
      <c r="C124" s="74">
        <f>C123+C100</f>
        <v>895958812</v>
      </c>
      <c r="D124" s="74">
        <f>D123+D100</f>
        <v>17854617</v>
      </c>
      <c r="E124" s="74">
        <f>E123+E100</f>
        <v>0</v>
      </c>
      <c r="F124" s="72">
        <f t="shared" si="3"/>
        <v>913813429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>
      <c r="B125" s="19"/>
      <c r="C125" s="82"/>
      <c r="D125" s="82"/>
      <c r="E125" s="82"/>
      <c r="F125" s="8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>
      <c r="B126" s="19"/>
      <c r="C126" s="82"/>
      <c r="D126" s="82"/>
      <c r="E126" s="82"/>
      <c r="F126" s="83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>
      <c r="B127" s="19"/>
      <c r="C127" s="82"/>
      <c r="D127" s="82"/>
      <c r="E127" s="82"/>
      <c r="F127" s="83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>
      <c r="B128" s="19"/>
      <c r="C128" s="82"/>
      <c r="D128" s="82"/>
      <c r="E128" s="82"/>
      <c r="F128" s="83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2:25">
      <c r="B129" s="19"/>
      <c r="C129" s="82"/>
      <c r="D129" s="82"/>
      <c r="E129" s="82"/>
      <c r="F129" s="83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2:25">
      <c r="B130" s="19"/>
      <c r="C130" s="82"/>
      <c r="D130" s="82"/>
      <c r="E130" s="82"/>
      <c r="F130" s="83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2:25">
      <c r="B131" s="19"/>
      <c r="C131" s="82"/>
      <c r="D131" s="82"/>
      <c r="E131" s="82"/>
      <c r="F131" s="83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2:25">
      <c r="B132" s="19"/>
      <c r="C132" s="82"/>
      <c r="D132" s="82"/>
      <c r="E132" s="82"/>
      <c r="F132" s="83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2:25">
      <c r="B133" s="19"/>
      <c r="C133" s="82"/>
      <c r="D133" s="82"/>
      <c r="E133" s="82"/>
      <c r="F133" s="83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2:25">
      <c r="B134" s="19"/>
      <c r="C134" s="82"/>
      <c r="D134" s="82"/>
      <c r="E134" s="82"/>
      <c r="F134" s="83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2:25">
      <c r="B135" s="19"/>
      <c r="C135" s="82"/>
      <c r="D135" s="82"/>
      <c r="E135" s="82"/>
      <c r="F135" s="83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2:25">
      <c r="B136" s="19"/>
      <c r="C136" s="82"/>
      <c r="D136" s="82"/>
      <c r="E136" s="82"/>
      <c r="F136" s="83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2:25">
      <c r="B137" s="19"/>
      <c r="C137" s="82"/>
      <c r="D137" s="82"/>
      <c r="E137" s="82"/>
      <c r="F137" s="83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2:25">
      <c r="B138" s="19"/>
      <c r="C138" s="82"/>
      <c r="D138" s="82"/>
      <c r="E138" s="82"/>
      <c r="F138" s="83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2:25">
      <c r="B139" s="19"/>
      <c r="C139" s="82"/>
      <c r="D139" s="82"/>
      <c r="E139" s="82"/>
      <c r="F139" s="83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2:25">
      <c r="B140" s="19"/>
      <c r="C140" s="82"/>
      <c r="D140" s="82"/>
      <c r="E140" s="82"/>
      <c r="F140" s="83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2:25">
      <c r="B141" s="19"/>
      <c r="C141" s="82"/>
      <c r="D141" s="82"/>
      <c r="E141" s="82"/>
      <c r="F141" s="83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2:25">
      <c r="B142" s="19"/>
      <c r="C142" s="82"/>
      <c r="D142" s="82"/>
      <c r="E142" s="82"/>
      <c r="F142" s="83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2:25">
      <c r="B143" s="19"/>
      <c r="C143" s="82"/>
      <c r="D143" s="82"/>
      <c r="E143" s="82"/>
      <c r="F143" s="8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2:25">
      <c r="B144" s="19"/>
      <c r="C144" s="82"/>
      <c r="D144" s="82"/>
      <c r="E144" s="82"/>
      <c r="F144" s="8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2:25">
      <c r="B145" s="19"/>
      <c r="C145" s="82"/>
      <c r="D145" s="82"/>
      <c r="E145" s="82"/>
      <c r="F145" s="83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2:25">
      <c r="B146" s="19"/>
      <c r="C146" s="82"/>
      <c r="D146" s="82"/>
      <c r="E146" s="82"/>
      <c r="F146" s="83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2:25">
      <c r="B147" s="19"/>
      <c r="C147" s="82"/>
      <c r="D147" s="82"/>
      <c r="E147" s="82"/>
      <c r="F147" s="83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2:25">
      <c r="B148" s="19"/>
      <c r="C148" s="82"/>
      <c r="D148" s="82"/>
      <c r="E148" s="82"/>
      <c r="F148" s="83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2:25">
      <c r="B149" s="19"/>
      <c r="C149" s="82"/>
      <c r="D149" s="82"/>
      <c r="E149" s="82"/>
      <c r="F149" s="83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2:25">
      <c r="B150" s="19"/>
      <c r="C150" s="82"/>
      <c r="D150" s="82"/>
      <c r="E150" s="82"/>
      <c r="F150" s="83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2:25">
      <c r="B151" s="19"/>
      <c r="C151" s="82"/>
      <c r="D151" s="82"/>
      <c r="E151" s="82"/>
      <c r="F151" s="83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2:25">
      <c r="B152" s="19"/>
      <c r="C152" s="82"/>
      <c r="D152" s="82"/>
      <c r="E152" s="82"/>
      <c r="F152" s="83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2:25">
      <c r="B153" s="19"/>
      <c r="C153" s="82"/>
      <c r="D153" s="82"/>
      <c r="E153" s="82"/>
      <c r="F153" s="83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2:25">
      <c r="B154" s="19"/>
      <c r="C154" s="82"/>
      <c r="D154" s="82"/>
      <c r="E154" s="82"/>
      <c r="F154" s="83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2:25">
      <c r="B155" s="19"/>
      <c r="C155" s="82"/>
      <c r="D155" s="82"/>
      <c r="E155" s="82"/>
      <c r="F155" s="83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2:25">
      <c r="B156" s="19"/>
      <c r="C156" s="82"/>
      <c r="D156" s="82"/>
      <c r="E156" s="82"/>
      <c r="F156" s="83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2:25">
      <c r="B157" s="19"/>
      <c r="C157" s="82"/>
      <c r="D157" s="82"/>
      <c r="E157" s="82"/>
      <c r="F157" s="83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2:25">
      <c r="B158" s="19"/>
      <c r="C158" s="82"/>
      <c r="D158" s="82"/>
      <c r="E158" s="82"/>
      <c r="F158" s="83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2:25">
      <c r="B159" s="19"/>
      <c r="C159" s="82"/>
      <c r="D159" s="82"/>
      <c r="E159" s="82"/>
      <c r="F159" s="83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2:25">
      <c r="B160" s="19"/>
      <c r="C160" s="82"/>
      <c r="D160" s="82"/>
      <c r="E160" s="82"/>
      <c r="F160" s="83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2:25">
      <c r="B161" s="19"/>
      <c r="C161" s="82"/>
      <c r="D161" s="82"/>
      <c r="E161" s="82"/>
      <c r="F161" s="83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2:25">
      <c r="B162" s="19"/>
      <c r="C162" s="82"/>
      <c r="D162" s="82"/>
      <c r="E162" s="82"/>
      <c r="F162" s="83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2:25">
      <c r="B163" s="19"/>
      <c r="C163" s="82"/>
      <c r="D163" s="82"/>
      <c r="E163" s="82"/>
      <c r="F163" s="83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2:25">
      <c r="B164" s="19"/>
      <c r="C164" s="82"/>
      <c r="D164" s="82"/>
      <c r="E164" s="82"/>
      <c r="F164" s="83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2:25">
      <c r="B165" s="19"/>
      <c r="C165" s="82"/>
      <c r="D165" s="82"/>
      <c r="E165" s="82"/>
      <c r="F165" s="83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2:25">
      <c r="B166" s="19"/>
      <c r="C166" s="82"/>
      <c r="D166" s="82"/>
      <c r="E166" s="82"/>
      <c r="F166" s="83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2:25">
      <c r="B167" s="19"/>
      <c r="C167" s="82"/>
      <c r="D167" s="82"/>
      <c r="E167" s="82"/>
      <c r="F167" s="83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2:25">
      <c r="B168" s="19"/>
      <c r="C168" s="82"/>
      <c r="D168" s="82"/>
      <c r="E168" s="82"/>
      <c r="F168" s="83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2:25">
      <c r="B169" s="19"/>
      <c r="C169" s="82"/>
      <c r="D169" s="82"/>
      <c r="E169" s="82"/>
      <c r="F169" s="83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2:25">
      <c r="B170" s="19"/>
      <c r="C170" s="82"/>
      <c r="D170" s="82"/>
      <c r="E170" s="82"/>
      <c r="F170" s="83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2:25">
      <c r="B171" s="19"/>
      <c r="C171" s="82"/>
      <c r="D171" s="82"/>
      <c r="E171" s="82"/>
      <c r="F171" s="83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2:25">
      <c r="B172" s="19"/>
      <c r="C172" s="82"/>
      <c r="D172" s="82"/>
      <c r="E172" s="82"/>
      <c r="F172" s="83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2:25">
      <c r="B173" s="19"/>
      <c r="C173" s="82"/>
      <c r="D173" s="82"/>
      <c r="E173" s="82"/>
      <c r="F173" s="83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6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173"/>
  <sheetViews>
    <sheetView workbookViewId="0">
      <selection sqref="A1:F1"/>
    </sheetView>
  </sheetViews>
  <sheetFormatPr defaultRowHeight="15"/>
  <cols>
    <col min="1" max="1" width="65.140625" style="128" customWidth="1"/>
    <col min="3" max="5" width="12.7109375" style="69" customWidth="1"/>
    <col min="6" max="6" width="12.7109375" style="70" customWidth="1"/>
  </cols>
  <sheetData>
    <row r="1" spans="1:6" ht="15.75">
      <c r="A1" s="151" t="s">
        <v>610</v>
      </c>
      <c r="B1" s="151"/>
      <c r="C1" s="151"/>
      <c r="D1" s="151"/>
      <c r="E1" s="151"/>
      <c r="F1" s="151"/>
    </row>
    <row r="2" spans="1:6" ht="15.75">
      <c r="A2" s="108"/>
    </row>
    <row r="3" spans="1:6" ht="20.25" customHeight="1">
      <c r="A3" s="147" t="s">
        <v>596</v>
      </c>
      <c r="B3" s="148"/>
      <c r="C3" s="148"/>
      <c r="D3" s="148"/>
      <c r="E3" s="148"/>
      <c r="F3" s="149"/>
    </row>
    <row r="4" spans="1:6" ht="19.5" customHeight="1">
      <c r="A4" s="150" t="s">
        <v>595</v>
      </c>
      <c r="B4" s="148"/>
      <c r="C4" s="148"/>
      <c r="D4" s="148"/>
      <c r="E4" s="148"/>
      <c r="F4" s="149"/>
    </row>
    <row r="5" spans="1:6" ht="18">
      <c r="A5" s="109"/>
    </row>
    <row r="6" spans="1:6">
      <c r="A6" s="110" t="s">
        <v>440</v>
      </c>
    </row>
    <row r="7" spans="1:6" ht="60">
      <c r="A7" s="111" t="s">
        <v>569</v>
      </c>
      <c r="B7" s="2" t="s">
        <v>570</v>
      </c>
      <c r="C7" s="137" t="s">
        <v>462</v>
      </c>
      <c r="D7" s="137" t="s">
        <v>463</v>
      </c>
      <c r="E7" s="137" t="s">
        <v>464</v>
      </c>
      <c r="F7" s="135" t="s">
        <v>542</v>
      </c>
    </row>
    <row r="8" spans="1:6">
      <c r="A8" s="112" t="s">
        <v>571</v>
      </c>
      <c r="B8" s="24" t="s">
        <v>572</v>
      </c>
      <c r="C8" s="72">
        <v>8308694</v>
      </c>
      <c r="D8" s="72">
        <v>4215000</v>
      </c>
      <c r="E8" s="72"/>
      <c r="F8" s="72">
        <f>SUM(C8:E8)</f>
        <v>12523694</v>
      </c>
    </row>
    <row r="9" spans="1:6">
      <c r="A9" s="112" t="s">
        <v>573</v>
      </c>
      <c r="B9" s="25" t="s">
        <v>574</v>
      </c>
      <c r="C9" s="72"/>
      <c r="D9" s="72"/>
      <c r="E9" s="72"/>
      <c r="F9" s="72">
        <f t="shared" ref="F9:F27" si="0">SUM(C9:E9)</f>
        <v>0</v>
      </c>
    </row>
    <row r="10" spans="1:6">
      <c r="A10" s="112" t="s">
        <v>575</v>
      </c>
      <c r="B10" s="25" t="s">
        <v>576</v>
      </c>
      <c r="C10" s="72"/>
      <c r="D10" s="72"/>
      <c r="E10" s="72"/>
      <c r="F10" s="72">
        <f t="shared" si="0"/>
        <v>0</v>
      </c>
    </row>
    <row r="11" spans="1:6">
      <c r="A11" s="112" t="s">
        <v>577</v>
      </c>
      <c r="B11" s="25" t="s">
        <v>578</v>
      </c>
      <c r="C11" s="72"/>
      <c r="D11" s="72"/>
      <c r="E11" s="72"/>
      <c r="F11" s="72">
        <f t="shared" si="0"/>
        <v>0</v>
      </c>
    </row>
    <row r="12" spans="1:6">
      <c r="A12" s="112" t="s">
        <v>579</v>
      </c>
      <c r="B12" s="25" t="s">
        <v>580</v>
      </c>
      <c r="C12" s="72"/>
      <c r="D12" s="72"/>
      <c r="E12" s="72"/>
      <c r="F12" s="72">
        <f t="shared" si="0"/>
        <v>0</v>
      </c>
    </row>
    <row r="13" spans="1:6">
      <c r="A13" s="112" t="s">
        <v>581</v>
      </c>
      <c r="B13" s="25" t="s">
        <v>582</v>
      </c>
      <c r="C13" s="72"/>
      <c r="D13" s="72"/>
      <c r="E13" s="72"/>
      <c r="F13" s="72">
        <f t="shared" si="0"/>
        <v>0</v>
      </c>
    </row>
    <row r="14" spans="1:6">
      <c r="A14" s="112" t="s">
        <v>583</v>
      </c>
      <c r="B14" s="25" t="s">
        <v>584</v>
      </c>
      <c r="C14" s="72">
        <v>135000</v>
      </c>
      <c r="D14" s="72"/>
      <c r="E14" s="72"/>
      <c r="F14" s="72">
        <f t="shared" si="0"/>
        <v>135000</v>
      </c>
    </row>
    <row r="15" spans="1:6">
      <c r="A15" s="112" t="s">
        <v>585</v>
      </c>
      <c r="B15" s="25" t="s">
        <v>586</v>
      </c>
      <c r="C15" s="72"/>
      <c r="D15" s="72"/>
      <c r="E15" s="72"/>
      <c r="F15" s="72">
        <f t="shared" si="0"/>
        <v>0</v>
      </c>
    </row>
    <row r="16" spans="1:6">
      <c r="A16" s="113" t="s">
        <v>587</v>
      </c>
      <c r="B16" s="25" t="s">
        <v>588</v>
      </c>
      <c r="C16" s="72"/>
      <c r="D16" s="72">
        <v>205000</v>
      </c>
      <c r="E16" s="72"/>
      <c r="F16" s="72">
        <f t="shared" si="0"/>
        <v>205000</v>
      </c>
    </row>
    <row r="17" spans="1:6">
      <c r="A17" s="113" t="s">
        <v>589</v>
      </c>
      <c r="B17" s="25" t="s">
        <v>590</v>
      </c>
      <c r="C17" s="72">
        <v>96000</v>
      </c>
      <c r="D17" s="72"/>
      <c r="E17" s="72"/>
      <c r="F17" s="72">
        <f t="shared" si="0"/>
        <v>96000</v>
      </c>
    </row>
    <row r="18" spans="1:6">
      <c r="A18" s="113" t="s">
        <v>591</v>
      </c>
      <c r="B18" s="25" t="s">
        <v>592</v>
      </c>
      <c r="C18" s="72"/>
      <c r="D18" s="72"/>
      <c r="E18" s="72"/>
      <c r="F18" s="72">
        <f t="shared" si="0"/>
        <v>0</v>
      </c>
    </row>
    <row r="19" spans="1:6">
      <c r="A19" s="113" t="s">
        <v>0</v>
      </c>
      <c r="B19" s="25" t="s">
        <v>1</v>
      </c>
      <c r="C19" s="72"/>
      <c r="D19" s="72"/>
      <c r="E19" s="72"/>
      <c r="F19" s="72">
        <f t="shared" si="0"/>
        <v>0</v>
      </c>
    </row>
    <row r="20" spans="1:6">
      <c r="A20" s="113" t="s">
        <v>327</v>
      </c>
      <c r="B20" s="25" t="s">
        <v>2</v>
      </c>
      <c r="C20" s="72">
        <v>409527</v>
      </c>
      <c r="D20" s="72"/>
      <c r="E20" s="72"/>
      <c r="F20" s="72">
        <f t="shared" si="0"/>
        <v>409527</v>
      </c>
    </row>
    <row r="21" spans="1:6">
      <c r="A21" s="114" t="s">
        <v>270</v>
      </c>
      <c r="B21" s="26" t="s">
        <v>3</v>
      </c>
      <c r="C21" s="72">
        <f>SUM(C8:C20)</f>
        <v>8949221</v>
      </c>
      <c r="D21" s="72">
        <f>SUM(D8:D20)</f>
        <v>4420000</v>
      </c>
      <c r="E21" s="72">
        <f>SUM(E8:E20)</f>
        <v>0</v>
      </c>
      <c r="F21" s="72">
        <f t="shared" si="0"/>
        <v>13369221</v>
      </c>
    </row>
    <row r="22" spans="1:6">
      <c r="A22" s="113" t="s">
        <v>4</v>
      </c>
      <c r="B22" s="25" t="s">
        <v>5</v>
      </c>
      <c r="C22" s="72"/>
      <c r="D22" s="72"/>
      <c r="E22" s="72"/>
      <c r="F22" s="72">
        <f t="shared" si="0"/>
        <v>0</v>
      </c>
    </row>
    <row r="23" spans="1:6" ht="30">
      <c r="A23" s="113" t="s">
        <v>6</v>
      </c>
      <c r="B23" s="25" t="s">
        <v>7</v>
      </c>
      <c r="C23" s="72">
        <v>180000</v>
      </c>
      <c r="D23" s="72">
        <v>1388000</v>
      </c>
      <c r="E23" s="72"/>
      <c r="F23" s="72">
        <f t="shared" si="0"/>
        <v>1568000</v>
      </c>
    </row>
    <row r="24" spans="1:6">
      <c r="A24" s="113" t="s">
        <v>8</v>
      </c>
      <c r="B24" s="25" t="s">
        <v>9</v>
      </c>
      <c r="C24" s="72"/>
      <c r="D24" s="72"/>
      <c r="E24" s="72"/>
      <c r="F24" s="72">
        <f t="shared" si="0"/>
        <v>0</v>
      </c>
    </row>
    <row r="25" spans="1:6">
      <c r="A25" s="115" t="s">
        <v>271</v>
      </c>
      <c r="B25" s="26" t="s">
        <v>10</v>
      </c>
      <c r="C25" s="72">
        <f>SUM(C22:C24)</f>
        <v>180000</v>
      </c>
      <c r="D25" s="72">
        <f>SUM(D22:D24)</f>
        <v>1388000</v>
      </c>
      <c r="E25" s="72">
        <f>SUM(E22:E24)</f>
        <v>0</v>
      </c>
      <c r="F25" s="72">
        <f t="shared" si="0"/>
        <v>1568000</v>
      </c>
    </row>
    <row r="26" spans="1:6">
      <c r="A26" s="116" t="s">
        <v>357</v>
      </c>
      <c r="B26" s="40" t="s">
        <v>11</v>
      </c>
      <c r="C26" s="72">
        <f>C25+C21</f>
        <v>9129221</v>
      </c>
      <c r="D26" s="72">
        <f>D25+D21</f>
        <v>5808000</v>
      </c>
      <c r="E26" s="72">
        <f>E25+E21</f>
        <v>0</v>
      </c>
      <c r="F26" s="72">
        <f t="shared" si="0"/>
        <v>14937221</v>
      </c>
    </row>
    <row r="27" spans="1:6" ht="30">
      <c r="A27" s="117" t="s">
        <v>328</v>
      </c>
      <c r="B27" s="40" t="s">
        <v>12</v>
      </c>
      <c r="C27" s="72">
        <v>2008429</v>
      </c>
      <c r="D27" s="72">
        <v>1282424</v>
      </c>
      <c r="E27" s="72"/>
      <c r="F27" s="72">
        <f t="shared" si="0"/>
        <v>3290853</v>
      </c>
    </row>
    <row r="28" spans="1:6">
      <c r="A28" s="113" t="s">
        <v>13</v>
      </c>
      <c r="B28" s="25" t="s">
        <v>14</v>
      </c>
      <c r="C28" s="72">
        <v>150000</v>
      </c>
      <c r="D28" s="72"/>
      <c r="E28" s="85"/>
      <c r="F28" s="72">
        <f t="shared" ref="F28:F91" si="1">SUM(C28:D28)</f>
        <v>150000</v>
      </c>
    </row>
    <row r="29" spans="1:6">
      <c r="A29" s="113" t="s">
        <v>15</v>
      </c>
      <c r="B29" s="25" t="s">
        <v>16</v>
      </c>
      <c r="C29" s="72">
        <v>90000</v>
      </c>
      <c r="D29" s="72">
        <v>52000</v>
      </c>
      <c r="E29" s="85"/>
      <c r="F29" s="72">
        <f t="shared" si="1"/>
        <v>142000</v>
      </c>
    </row>
    <row r="30" spans="1:6">
      <c r="A30" s="113" t="s">
        <v>17</v>
      </c>
      <c r="B30" s="25" t="s">
        <v>18</v>
      </c>
      <c r="C30" s="72"/>
      <c r="D30" s="72"/>
      <c r="E30" s="85"/>
      <c r="F30" s="72">
        <f t="shared" si="1"/>
        <v>0</v>
      </c>
    </row>
    <row r="31" spans="1:6">
      <c r="A31" s="115" t="s">
        <v>272</v>
      </c>
      <c r="B31" s="26" t="s">
        <v>19</v>
      </c>
      <c r="C31" s="72">
        <f>SUM(C28:C30)</f>
        <v>240000</v>
      </c>
      <c r="D31" s="72">
        <f>SUM(D28:D30)</f>
        <v>52000</v>
      </c>
      <c r="E31" s="85"/>
      <c r="F31" s="72">
        <f t="shared" si="1"/>
        <v>292000</v>
      </c>
    </row>
    <row r="32" spans="1:6">
      <c r="A32" s="113" t="s">
        <v>20</v>
      </c>
      <c r="B32" s="25" t="s">
        <v>21</v>
      </c>
      <c r="C32" s="72">
        <v>178000</v>
      </c>
      <c r="D32" s="72"/>
      <c r="E32" s="85"/>
      <c r="F32" s="72">
        <f t="shared" si="1"/>
        <v>178000</v>
      </c>
    </row>
    <row r="33" spans="1:6">
      <c r="A33" s="113" t="s">
        <v>22</v>
      </c>
      <c r="B33" s="25" t="s">
        <v>23</v>
      </c>
      <c r="C33" s="72">
        <v>100000</v>
      </c>
      <c r="D33" s="72">
        <v>53000</v>
      </c>
      <c r="E33" s="85"/>
      <c r="F33" s="72">
        <f t="shared" si="1"/>
        <v>153000</v>
      </c>
    </row>
    <row r="34" spans="1:6" ht="15" customHeight="1">
      <c r="A34" s="115" t="s">
        <v>358</v>
      </c>
      <c r="B34" s="26" t="s">
        <v>24</v>
      </c>
      <c r="C34" s="72">
        <f>SUM(C32:C33)</f>
        <v>278000</v>
      </c>
      <c r="D34" s="72">
        <f>SUM(D32:D33)</f>
        <v>53000</v>
      </c>
      <c r="E34" s="85"/>
      <c r="F34" s="72">
        <f t="shared" si="1"/>
        <v>331000</v>
      </c>
    </row>
    <row r="35" spans="1:6">
      <c r="A35" s="113" t="s">
        <v>25</v>
      </c>
      <c r="B35" s="25" t="s">
        <v>26</v>
      </c>
      <c r="C35" s="72">
        <v>750000</v>
      </c>
      <c r="D35" s="72">
        <v>224202</v>
      </c>
      <c r="E35" s="85"/>
      <c r="F35" s="72">
        <f t="shared" si="1"/>
        <v>974202</v>
      </c>
    </row>
    <row r="36" spans="1:6">
      <c r="A36" s="113" t="s">
        <v>27</v>
      </c>
      <c r="B36" s="25" t="s">
        <v>28</v>
      </c>
      <c r="C36" s="72"/>
      <c r="D36" s="72"/>
      <c r="E36" s="85"/>
      <c r="F36" s="72">
        <f t="shared" si="1"/>
        <v>0</v>
      </c>
    </row>
    <row r="37" spans="1:6">
      <c r="A37" s="113" t="s">
        <v>329</v>
      </c>
      <c r="B37" s="25" t="s">
        <v>29</v>
      </c>
      <c r="C37" s="72">
        <v>2000</v>
      </c>
      <c r="D37" s="72"/>
      <c r="E37" s="85"/>
      <c r="F37" s="72">
        <f t="shared" si="1"/>
        <v>2000</v>
      </c>
    </row>
    <row r="38" spans="1:6">
      <c r="A38" s="113" t="s">
        <v>30</v>
      </c>
      <c r="B38" s="25" t="s">
        <v>31</v>
      </c>
      <c r="C38" s="72">
        <v>35000</v>
      </c>
      <c r="D38" s="72"/>
      <c r="E38" s="85"/>
      <c r="F38" s="72">
        <f t="shared" si="1"/>
        <v>35000</v>
      </c>
    </row>
    <row r="39" spans="1:6">
      <c r="A39" s="118" t="s">
        <v>330</v>
      </c>
      <c r="B39" s="25" t="s">
        <v>32</v>
      </c>
      <c r="C39" s="72">
        <v>600000</v>
      </c>
      <c r="D39" s="72"/>
      <c r="E39" s="85"/>
      <c r="F39" s="72">
        <f t="shared" si="1"/>
        <v>600000</v>
      </c>
    </row>
    <row r="40" spans="1:6">
      <c r="A40" s="113" t="s">
        <v>33</v>
      </c>
      <c r="B40" s="25" t="s">
        <v>34</v>
      </c>
      <c r="C40" s="72">
        <v>350000</v>
      </c>
      <c r="D40" s="72">
        <v>3325253</v>
      </c>
      <c r="E40" s="85"/>
      <c r="F40" s="72">
        <f t="shared" si="1"/>
        <v>3675253</v>
      </c>
    </row>
    <row r="41" spans="1:6">
      <c r="A41" s="113" t="s">
        <v>331</v>
      </c>
      <c r="B41" s="25" t="s">
        <v>35</v>
      </c>
      <c r="C41" s="72">
        <v>186000</v>
      </c>
      <c r="D41" s="72"/>
      <c r="E41" s="85"/>
      <c r="F41" s="72">
        <f t="shared" si="1"/>
        <v>186000</v>
      </c>
    </row>
    <row r="42" spans="1:6">
      <c r="A42" s="115" t="s">
        <v>273</v>
      </c>
      <c r="B42" s="26" t="s">
        <v>36</v>
      </c>
      <c r="C42" s="72">
        <f>SUM(C35:C41)</f>
        <v>1923000</v>
      </c>
      <c r="D42" s="72">
        <f>SUM(D35:D41)</f>
        <v>3549455</v>
      </c>
      <c r="E42" s="85"/>
      <c r="F42" s="72">
        <f t="shared" si="1"/>
        <v>5472455</v>
      </c>
    </row>
    <row r="43" spans="1:6">
      <c r="A43" s="113" t="s">
        <v>37</v>
      </c>
      <c r="B43" s="25" t="s">
        <v>38</v>
      </c>
      <c r="C43" s="72">
        <v>95000</v>
      </c>
      <c r="D43" s="72"/>
      <c r="E43" s="85"/>
      <c r="F43" s="72">
        <f t="shared" si="1"/>
        <v>95000</v>
      </c>
    </row>
    <row r="44" spans="1:6">
      <c r="A44" s="113" t="s">
        <v>39</v>
      </c>
      <c r="B44" s="25" t="s">
        <v>40</v>
      </c>
      <c r="C44" s="72"/>
      <c r="D44" s="72"/>
      <c r="E44" s="85"/>
      <c r="F44" s="72">
        <f t="shared" si="1"/>
        <v>0</v>
      </c>
    </row>
    <row r="45" spans="1:6">
      <c r="A45" s="115" t="s">
        <v>274</v>
      </c>
      <c r="B45" s="26" t="s">
        <v>41</v>
      </c>
      <c r="C45" s="72">
        <f>SUM(C43:C44)</f>
        <v>95000</v>
      </c>
      <c r="D45" s="72">
        <f>SUM(D43:D44)</f>
        <v>0</v>
      </c>
      <c r="E45" s="85"/>
      <c r="F45" s="72">
        <f t="shared" si="1"/>
        <v>95000</v>
      </c>
    </row>
    <row r="46" spans="1:6">
      <c r="A46" s="113" t="s">
        <v>42</v>
      </c>
      <c r="B46" s="25" t="s">
        <v>43</v>
      </c>
      <c r="C46" s="72">
        <v>581000</v>
      </c>
      <c r="D46" s="72">
        <v>220000</v>
      </c>
      <c r="E46" s="85"/>
      <c r="F46" s="72">
        <f t="shared" si="1"/>
        <v>801000</v>
      </c>
    </row>
    <row r="47" spans="1:6">
      <c r="A47" s="113" t="s">
        <v>44</v>
      </c>
      <c r="B47" s="25" t="s">
        <v>45</v>
      </c>
      <c r="C47" s="72"/>
      <c r="D47" s="72"/>
      <c r="E47" s="85"/>
      <c r="F47" s="72">
        <f t="shared" si="1"/>
        <v>0</v>
      </c>
    </row>
    <row r="48" spans="1:6">
      <c r="A48" s="113" t="s">
        <v>332</v>
      </c>
      <c r="B48" s="25" t="s">
        <v>46</v>
      </c>
      <c r="C48" s="72">
        <v>6000</v>
      </c>
      <c r="D48" s="72"/>
      <c r="E48" s="85"/>
      <c r="F48" s="72">
        <f t="shared" si="1"/>
        <v>6000</v>
      </c>
    </row>
    <row r="49" spans="1:6">
      <c r="A49" s="113" t="s">
        <v>333</v>
      </c>
      <c r="B49" s="25" t="s">
        <v>47</v>
      </c>
      <c r="C49" s="72"/>
      <c r="D49" s="72"/>
      <c r="E49" s="85"/>
      <c r="F49" s="72">
        <f t="shared" si="1"/>
        <v>0</v>
      </c>
    </row>
    <row r="50" spans="1:6">
      <c r="A50" s="113" t="s">
        <v>48</v>
      </c>
      <c r="B50" s="25" t="s">
        <v>49</v>
      </c>
      <c r="C50" s="72">
        <v>50000</v>
      </c>
      <c r="D50" s="72"/>
      <c r="E50" s="85"/>
      <c r="F50" s="72">
        <f t="shared" si="1"/>
        <v>50000</v>
      </c>
    </row>
    <row r="51" spans="1:6">
      <c r="A51" s="115" t="s">
        <v>275</v>
      </c>
      <c r="B51" s="26" t="s">
        <v>50</v>
      </c>
      <c r="C51" s="72">
        <f>SUM(C46:C50)</f>
        <v>637000</v>
      </c>
      <c r="D51" s="72">
        <f>SUM(D46:D50)</f>
        <v>220000</v>
      </c>
      <c r="E51" s="85"/>
      <c r="F51" s="72">
        <f t="shared" si="1"/>
        <v>857000</v>
      </c>
    </row>
    <row r="52" spans="1:6">
      <c r="A52" s="117" t="s">
        <v>276</v>
      </c>
      <c r="B52" s="40" t="s">
        <v>51</v>
      </c>
      <c r="C52" s="72">
        <f>C31+C34+C42+C45+C51</f>
        <v>3173000</v>
      </c>
      <c r="D52" s="72">
        <f>D31+D34+D42+D45+D51</f>
        <v>3874455</v>
      </c>
      <c r="E52" s="85"/>
      <c r="F52" s="72">
        <f t="shared" si="1"/>
        <v>7047455</v>
      </c>
    </row>
    <row r="53" spans="1:6">
      <c r="A53" s="119" t="s">
        <v>52</v>
      </c>
      <c r="B53" s="25" t="s">
        <v>53</v>
      </c>
      <c r="C53" s="74"/>
      <c r="D53" s="74"/>
      <c r="E53" s="74"/>
      <c r="F53" s="72">
        <f t="shared" si="1"/>
        <v>0</v>
      </c>
    </row>
    <row r="54" spans="1:6">
      <c r="A54" s="119" t="s">
        <v>277</v>
      </c>
      <c r="B54" s="25" t="s">
        <v>54</v>
      </c>
      <c r="C54" s="74"/>
      <c r="D54" s="74"/>
      <c r="E54" s="74"/>
      <c r="F54" s="72">
        <f t="shared" si="1"/>
        <v>0</v>
      </c>
    </row>
    <row r="55" spans="1:6">
      <c r="A55" s="120" t="s">
        <v>334</v>
      </c>
      <c r="B55" s="25" t="s">
        <v>55</v>
      </c>
      <c r="C55" s="74"/>
      <c r="D55" s="74"/>
      <c r="E55" s="74"/>
      <c r="F55" s="72">
        <f t="shared" si="1"/>
        <v>0</v>
      </c>
    </row>
    <row r="56" spans="1:6">
      <c r="A56" s="120" t="s">
        <v>335</v>
      </c>
      <c r="B56" s="25" t="s">
        <v>56</v>
      </c>
      <c r="C56" s="74"/>
      <c r="D56" s="74"/>
      <c r="E56" s="74"/>
      <c r="F56" s="72">
        <f t="shared" si="1"/>
        <v>0</v>
      </c>
    </row>
    <row r="57" spans="1:6">
      <c r="A57" s="120" t="s">
        <v>336</v>
      </c>
      <c r="B57" s="25" t="s">
        <v>57</v>
      </c>
      <c r="C57" s="74"/>
      <c r="D57" s="74"/>
      <c r="E57" s="74"/>
      <c r="F57" s="72">
        <f t="shared" si="1"/>
        <v>0</v>
      </c>
    </row>
    <row r="58" spans="1:6">
      <c r="A58" s="119" t="s">
        <v>337</v>
      </c>
      <c r="B58" s="25" t="s">
        <v>58</v>
      </c>
      <c r="C58" s="74"/>
      <c r="D58" s="74"/>
      <c r="E58" s="74"/>
      <c r="F58" s="72">
        <f t="shared" si="1"/>
        <v>0</v>
      </c>
    </row>
    <row r="59" spans="1:6">
      <c r="A59" s="119" t="s">
        <v>338</v>
      </c>
      <c r="B59" s="25" t="s">
        <v>59</v>
      </c>
      <c r="C59" s="74"/>
      <c r="D59" s="74"/>
      <c r="E59" s="74"/>
      <c r="F59" s="72">
        <f t="shared" si="1"/>
        <v>0</v>
      </c>
    </row>
    <row r="60" spans="1:6">
      <c r="A60" s="119" t="s">
        <v>339</v>
      </c>
      <c r="B60" s="25" t="s">
        <v>60</v>
      </c>
      <c r="C60" s="74"/>
      <c r="D60" s="74"/>
      <c r="E60" s="74"/>
      <c r="F60" s="72">
        <f t="shared" si="1"/>
        <v>0</v>
      </c>
    </row>
    <row r="61" spans="1:6">
      <c r="A61" s="121" t="s">
        <v>306</v>
      </c>
      <c r="B61" s="40" t="s">
        <v>61</v>
      </c>
      <c r="C61" s="74">
        <f>SUM(C53:C60)</f>
        <v>0</v>
      </c>
      <c r="D61" s="74">
        <f>SUM(D53:D60)</f>
        <v>0</v>
      </c>
      <c r="E61" s="74">
        <f>SUM(E53:E60)</f>
        <v>0</v>
      </c>
      <c r="F61" s="72">
        <f t="shared" si="1"/>
        <v>0</v>
      </c>
    </row>
    <row r="62" spans="1:6">
      <c r="A62" s="122" t="s">
        <v>340</v>
      </c>
      <c r="B62" s="25" t="s">
        <v>62</v>
      </c>
      <c r="C62" s="74"/>
      <c r="D62" s="74"/>
      <c r="E62" s="74"/>
      <c r="F62" s="72">
        <f t="shared" si="1"/>
        <v>0</v>
      </c>
    </row>
    <row r="63" spans="1:6">
      <c r="A63" s="122" t="s">
        <v>63</v>
      </c>
      <c r="B63" s="25" t="s">
        <v>64</v>
      </c>
      <c r="C63" s="74"/>
      <c r="D63" s="74"/>
      <c r="E63" s="74"/>
      <c r="F63" s="72">
        <f t="shared" si="1"/>
        <v>0</v>
      </c>
    </row>
    <row r="64" spans="1:6" ht="30">
      <c r="A64" s="122" t="s">
        <v>65</v>
      </c>
      <c r="B64" s="25" t="s">
        <v>66</v>
      </c>
      <c r="C64" s="74"/>
      <c r="D64" s="74"/>
      <c r="E64" s="74"/>
      <c r="F64" s="72">
        <f t="shared" si="1"/>
        <v>0</v>
      </c>
    </row>
    <row r="65" spans="1:6" ht="30">
      <c r="A65" s="122" t="s">
        <v>307</v>
      </c>
      <c r="B65" s="25" t="s">
        <v>67</v>
      </c>
      <c r="C65" s="74"/>
      <c r="D65" s="74"/>
      <c r="E65" s="74"/>
      <c r="F65" s="72">
        <f t="shared" si="1"/>
        <v>0</v>
      </c>
    </row>
    <row r="66" spans="1:6" ht="30">
      <c r="A66" s="122" t="s">
        <v>341</v>
      </c>
      <c r="B66" s="25" t="s">
        <v>68</v>
      </c>
      <c r="C66" s="74"/>
      <c r="D66" s="74"/>
      <c r="E66" s="74"/>
      <c r="F66" s="72">
        <f t="shared" si="1"/>
        <v>0</v>
      </c>
    </row>
    <row r="67" spans="1:6">
      <c r="A67" s="122" t="s">
        <v>309</v>
      </c>
      <c r="B67" s="25" t="s">
        <v>69</v>
      </c>
      <c r="C67" s="74"/>
      <c r="D67" s="74"/>
      <c r="E67" s="74"/>
      <c r="F67" s="72">
        <f t="shared" si="1"/>
        <v>0</v>
      </c>
    </row>
    <row r="68" spans="1:6" ht="30">
      <c r="A68" s="122" t="s">
        <v>342</v>
      </c>
      <c r="B68" s="25" t="s">
        <v>70</v>
      </c>
      <c r="C68" s="74"/>
      <c r="D68" s="74"/>
      <c r="E68" s="74"/>
      <c r="F68" s="72">
        <f t="shared" si="1"/>
        <v>0</v>
      </c>
    </row>
    <row r="69" spans="1:6" ht="30">
      <c r="A69" s="122" t="s">
        <v>343</v>
      </c>
      <c r="B69" s="25" t="s">
        <v>71</v>
      </c>
      <c r="C69" s="74"/>
      <c r="D69" s="74"/>
      <c r="E69" s="74"/>
      <c r="F69" s="72">
        <f t="shared" si="1"/>
        <v>0</v>
      </c>
    </row>
    <row r="70" spans="1:6">
      <c r="A70" s="122" t="s">
        <v>72</v>
      </c>
      <c r="B70" s="25" t="s">
        <v>73</v>
      </c>
      <c r="C70" s="74"/>
      <c r="D70" s="74"/>
      <c r="E70" s="74"/>
      <c r="F70" s="72">
        <f t="shared" si="1"/>
        <v>0</v>
      </c>
    </row>
    <row r="71" spans="1:6">
      <c r="A71" s="122" t="s">
        <v>74</v>
      </c>
      <c r="B71" s="25" t="s">
        <v>75</v>
      </c>
      <c r="C71" s="74"/>
      <c r="D71" s="74"/>
      <c r="E71" s="74"/>
      <c r="F71" s="72">
        <f t="shared" si="1"/>
        <v>0</v>
      </c>
    </row>
    <row r="72" spans="1:6">
      <c r="A72" s="122" t="s">
        <v>344</v>
      </c>
      <c r="B72" s="25" t="s">
        <v>76</v>
      </c>
      <c r="C72" s="74"/>
      <c r="D72" s="74"/>
      <c r="E72" s="74"/>
      <c r="F72" s="72">
        <f t="shared" si="1"/>
        <v>0</v>
      </c>
    </row>
    <row r="73" spans="1:6">
      <c r="A73" s="122" t="s">
        <v>514</v>
      </c>
      <c r="B73" s="25" t="s">
        <v>77</v>
      </c>
      <c r="C73" s="74"/>
      <c r="D73" s="74"/>
      <c r="E73" s="74"/>
      <c r="F73" s="72">
        <f t="shared" si="1"/>
        <v>0</v>
      </c>
    </row>
    <row r="74" spans="1:6">
      <c r="A74" s="122" t="s">
        <v>515</v>
      </c>
      <c r="B74" s="25" t="s">
        <v>77</v>
      </c>
      <c r="C74" s="74"/>
      <c r="D74" s="74"/>
      <c r="E74" s="74"/>
      <c r="F74" s="72">
        <f t="shared" si="1"/>
        <v>0</v>
      </c>
    </row>
    <row r="75" spans="1:6">
      <c r="A75" s="121" t="s">
        <v>312</v>
      </c>
      <c r="B75" s="40" t="s">
        <v>78</v>
      </c>
      <c r="C75" s="74">
        <f>SUM(C62:C74)</f>
        <v>0</v>
      </c>
      <c r="D75" s="74">
        <f>SUM(D62:D74)</f>
        <v>0</v>
      </c>
      <c r="E75" s="74">
        <f>SUM(E62:E74)</f>
        <v>0</v>
      </c>
      <c r="F75" s="72">
        <f t="shared" si="1"/>
        <v>0</v>
      </c>
    </row>
    <row r="76" spans="1:6" ht="15.75">
      <c r="A76" s="123" t="s">
        <v>461</v>
      </c>
      <c r="B76" s="40"/>
      <c r="C76" s="74">
        <f>C75+C61+C52+C27+C26</f>
        <v>14310650</v>
      </c>
      <c r="D76" s="74">
        <f>D75+D61+D52+D27+D26</f>
        <v>10964879</v>
      </c>
      <c r="E76" s="74">
        <f>E75+E61+E52+E27+E26</f>
        <v>0</v>
      </c>
      <c r="F76" s="72">
        <f t="shared" si="1"/>
        <v>25275529</v>
      </c>
    </row>
    <row r="77" spans="1:6">
      <c r="A77" s="113" t="s">
        <v>79</v>
      </c>
      <c r="B77" s="25" t="s">
        <v>80</v>
      </c>
      <c r="C77" s="74"/>
      <c r="D77" s="74"/>
      <c r="E77" s="74"/>
      <c r="F77" s="72">
        <f t="shared" si="1"/>
        <v>0</v>
      </c>
    </row>
    <row r="78" spans="1:6">
      <c r="A78" s="113" t="s">
        <v>345</v>
      </c>
      <c r="B78" s="25" t="s">
        <v>81</v>
      </c>
      <c r="C78" s="74"/>
      <c r="D78" s="74"/>
      <c r="E78" s="74"/>
      <c r="F78" s="72">
        <f t="shared" si="1"/>
        <v>0</v>
      </c>
    </row>
    <row r="79" spans="1:6">
      <c r="A79" s="113" t="s">
        <v>82</v>
      </c>
      <c r="B79" s="25" t="s">
        <v>83</v>
      </c>
      <c r="C79" s="74"/>
      <c r="D79" s="74"/>
      <c r="E79" s="74"/>
      <c r="F79" s="72">
        <f t="shared" si="1"/>
        <v>0</v>
      </c>
    </row>
    <row r="80" spans="1:6">
      <c r="A80" s="113" t="s">
        <v>84</v>
      </c>
      <c r="B80" s="25" t="s">
        <v>85</v>
      </c>
      <c r="C80" s="74">
        <v>8000</v>
      </c>
      <c r="D80" s="74"/>
      <c r="E80" s="74"/>
      <c r="F80" s="72">
        <f t="shared" si="1"/>
        <v>8000</v>
      </c>
    </row>
    <row r="81" spans="1:6">
      <c r="A81" s="113" t="s">
        <v>86</v>
      </c>
      <c r="B81" s="25" t="s">
        <v>87</v>
      </c>
      <c r="C81" s="74"/>
      <c r="D81" s="74"/>
      <c r="E81" s="74"/>
      <c r="F81" s="72">
        <f t="shared" si="1"/>
        <v>0</v>
      </c>
    </row>
    <row r="82" spans="1:6">
      <c r="A82" s="113" t="s">
        <v>88</v>
      </c>
      <c r="B82" s="25" t="s">
        <v>89</v>
      </c>
      <c r="C82" s="74"/>
      <c r="D82" s="74"/>
      <c r="E82" s="74"/>
      <c r="F82" s="72">
        <f t="shared" si="1"/>
        <v>0</v>
      </c>
    </row>
    <row r="83" spans="1:6">
      <c r="A83" s="113" t="s">
        <v>90</v>
      </c>
      <c r="B83" s="25" t="s">
        <v>91</v>
      </c>
      <c r="C83" s="74">
        <v>2000</v>
      </c>
      <c r="D83" s="74"/>
      <c r="E83" s="74"/>
      <c r="F83" s="72">
        <f t="shared" si="1"/>
        <v>2000</v>
      </c>
    </row>
    <row r="84" spans="1:6">
      <c r="A84" s="117" t="s">
        <v>314</v>
      </c>
      <c r="B84" s="40" t="s">
        <v>92</v>
      </c>
      <c r="C84" s="74">
        <f>SUM(C77:C83)</f>
        <v>10000</v>
      </c>
      <c r="D84" s="74">
        <f>SUM(D77:D83)</f>
        <v>0</v>
      </c>
      <c r="E84" s="74">
        <f>SUM(E77:E83)</f>
        <v>0</v>
      </c>
      <c r="F84" s="72">
        <f t="shared" si="1"/>
        <v>10000</v>
      </c>
    </row>
    <row r="85" spans="1:6">
      <c r="A85" s="119" t="s">
        <v>93</v>
      </c>
      <c r="B85" s="25" t="s">
        <v>94</v>
      </c>
      <c r="C85" s="74"/>
      <c r="D85" s="74"/>
      <c r="E85" s="74"/>
      <c r="F85" s="72">
        <f t="shared" si="1"/>
        <v>0</v>
      </c>
    </row>
    <row r="86" spans="1:6">
      <c r="A86" s="119" t="s">
        <v>95</v>
      </c>
      <c r="B86" s="25" t="s">
        <v>96</v>
      </c>
      <c r="C86" s="74"/>
      <c r="D86" s="74"/>
      <c r="E86" s="74"/>
      <c r="F86" s="72">
        <f t="shared" si="1"/>
        <v>0</v>
      </c>
    </row>
    <row r="87" spans="1:6">
      <c r="A87" s="119" t="s">
        <v>97</v>
      </c>
      <c r="B87" s="25" t="s">
        <v>98</v>
      </c>
      <c r="C87" s="74"/>
      <c r="D87" s="74"/>
      <c r="E87" s="74"/>
      <c r="F87" s="72">
        <f t="shared" si="1"/>
        <v>0</v>
      </c>
    </row>
    <row r="88" spans="1:6">
      <c r="A88" s="119" t="s">
        <v>99</v>
      </c>
      <c r="B88" s="25" t="s">
        <v>100</v>
      </c>
      <c r="C88" s="74"/>
      <c r="D88" s="74"/>
      <c r="E88" s="74"/>
      <c r="F88" s="72">
        <f t="shared" si="1"/>
        <v>0</v>
      </c>
    </row>
    <row r="89" spans="1:6">
      <c r="A89" s="121" t="s">
        <v>315</v>
      </c>
      <c r="B89" s="40" t="s">
        <v>101</v>
      </c>
      <c r="C89" s="74">
        <f>SUM(C85:C88)</f>
        <v>0</v>
      </c>
      <c r="D89" s="74">
        <f>SUM(D85:D88)</f>
        <v>0</v>
      </c>
      <c r="E89" s="74">
        <f>SUM(E85:E88)</f>
        <v>0</v>
      </c>
      <c r="F89" s="72">
        <f t="shared" si="1"/>
        <v>0</v>
      </c>
    </row>
    <row r="90" spans="1:6" ht="30">
      <c r="A90" s="119" t="s">
        <v>102</v>
      </c>
      <c r="B90" s="25" t="s">
        <v>103</v>
      </c>
      <c r="C90" s="74"/>
      <c r="D90" s="74"/>
      <c r="E90" s="74"/>
      <c r="F90" s="72">
        <f t="shared" si="1"/>
        <v>0</v>
      </c>
    </row>
    <row r="91" spans="1:6" ht="30">
      <c r="A91" s="119" t="s">
        <v>346</v>
      </c>
      <c r="B91" s="25" t="s">
        <v>104</v>
      </c>
      <c r="C91" s="74"/>
      <c r="D91" s="74"/>
      <c r="E91" s="74"/>
      <c r="F91" s="72">
        <f t="shared" si="1"/>
        <v>0</v>
      </c>
    </row>
    <row r="92" spans="1:6" ht="30">
      <c r="A92" s="119" t="s">
        <v>347</v>
      </c>
      <c r="B92" s="25" t="s">
        <v>105</v>
      </c>
      <c r="C92" s="74"/>
      <c r="D92" s="74"/>
      <c r="E92" s="74"/>
      <c r="F92" s="72">
        <f t="shared" ref="F92:F124" si="2">SUM(C92:D92)</f>
        <v>0</v>
      </c>
    </row>
    <row r="93" spans="1:6">
      <c r="A93" s="119" t="s">
        <v>348</v>
      </c>
      <c r="B93" s="25" t="s">
        <v>106</v>
      </c>
      <c r="C93" s="74"/>
      <c r="D93" s="74"/>
      <c r="E93" s="74"/>
      <c r="F93" s="72">
        <f t="shared" si="2"/>
        <v>0</v>
      </c>
    </row>
    <row r="94" spans="1:6" ht="30">
      <c r="A94" s="119" t="s">
        <v>349</v>
      </c>
      <c r="B94" s="25" t="s">
        <v>107</v>
      </c>
      <c r="C94" s="74"/>
      <c r="D94" s="74"/>
      <c r="E94" s="74"/>
      <c r="F94" s="72">
        <f t="shared" si="2"/>
        <v>0</v>
      </c>
    </row>
    <row r="95" spans="1:6" ht="30">
      <c r="A95" s="119" t="s">
        <v>350</v>
      </c>
      <c r="B95" s="25" t="s">
        <v>108</v>
      </c>
      <c r="C95" s="74"/>
      <c r="D95" s="74"/>
      <c r="E95" s="74"/>
      <c r="F95" s="72">
        <f t="shared" si="2"/>
        <v>0</v>
      </c>
    </row>
    <row r="96" spans="1:6">
      <c r="A96" s="119" t="s">
        <v>109</v>
      </c>
      <c r="B96" s="25" t="s">
        <v>110</v>
      </c>
      <c r="C96" s="74"/>
      <c r="D96" s="74"/>
      <c r="E96" s="74"/>
      <c r="F96" s="72">
        <f t="shared" si="2"/>
        <v>0</v>
      </c>
    </row>
    <row r="97" spans="1:25">
      <c r="A97" s="119" t="s">
        <v>351</v>
      </c>
      <c r="B97" s="25" t="s">
        <v>111</v>
      </c>
      <c r="C97" s="74"/>
      <c r="D97" s="74"/>
      <c r="E97" s="74"/>
      <c r="F97" s="72">
        <f t="shared" si="2"/>
        <v>0</v>
      </c>
    </row>
    <row r="98" spans="1:25">
      <c r="A98" s="121" t="s">
        <v>316</v>
      </c>
      <c r="B98" s="40" t="s">
        <v>112</v>
      </c>
      <c r="C98" s="74">
        <f>SUM(C90:C97)</f>
        <v>0</v>
      </c>
      <c r="D98" s="74">
        <f>SUM(D90:D97)</f>
        <v>0</v>
      </c>
      <c r="E98" s="74">
        <f>SUM(E90:E97)</f>
        <v>0</v>
      </c>
      <c r="F98" s="72">
        <f t="shared" si="2"/>
        <v>0</v>
      </c>
    </row>
    <row r="99" spans="1:25" ht="15.75">
      <c r="A99" s="123" t="s">
        <v>460</v>
      </c>
      <c r="B99" s="40"/>
      <c r="C99" s="74">
        <f>C98+C89+C84</f>
        <v>10000</v>
      </c>
      <c r="D99" s="74">
        <f>D98+D89+D84</f>
        <v>0</v>
      </c>
      <c r="E99" s="74">
        <f>E98+E89+E84</f>
        <v>0</v>
      </c>
      <c r="F99" s="72">
        <f t="shared" si="2"/>
        <v>10000</v>
      </c>
    </row>
    <row r="100" spans="1:25" ht="15.75">
      <c r="A100" s="124" t="s">
        <v>359</v>
      </c>
      <c r="B100" s="28" t="s">
        <v>113</v>
      </c>
      <c r="C100" s="74">
        <f>C98+C89+C84+C75+C61+C52+C27+C26</f>
        <v>14320650</v>
      </c>
      <c r="D100" s="74">
        <f>D98+D89+D84+D75+D61+D52+D27+D26</f>
        <v>10964879</v>
      </c>
      <c r="E100" s="74">
        <f>E98+E89+E84+E75+E61+E52+E27+E26</f>
        <v>0</v>
      </c>
      <c r="F100" s="72">
        <f t="shared" si="2"/>
        <v>25285529</v>
      </c>
    </row>
    <row r="101" spans="1:25">
      <c r="A101" s="119" t="s">
        <v>352</v>
      </c>
      <c r="B101" s="4" t="s">
        <v>114</v>
      </c>
      <c r="C101" s="75"/>
      <c r="D101" s="75"/>
      <c r="E101" s="75"/>
      <c r="F101" s="72">
        <f t="shared" si="2"/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9"/>
      <c r="Y101" s="19"/>
    </row>
    <row r="102" spans="1:25" ht="30">
      <c r="A102" s="119" t="s">
        <v>115</v>
      </c>
      <c r="B102" s="4" t="s">
        <v>116</v>
      </c>
      <c r="C102" s="75"/>
      <c r="D102" s="75"/>
      <c r="E102" s="75"/>
      <c r="F102" s="72">
        <f t="shared" si="2"/>
        <v>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9"/>
      <c r="Y102" s="19"/>
    </row>
    <row r="103" spans="1:25">
      <c r="A103" s="119" t="s">
        <v>353</v>
      </c>
      <c r="B103" s="4" t="s">
        <v>117</v>
      </c>
      <c r="C103" s="75"/>
      <c r="D103" s="75"/>
      <c r="E103" s="75"/>
      <c r="F103" s="72">
        <f t="shared" si="2"/>
        <v>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9"/>
      <c r="Y103" s="19"/>
    </row>
    <row r="104" spans="1:25">
      <c r="A104" s="125" t="s">
        <v>321</v>
      </c>
      <c r="B104" s="6" t="s">
        <v>118</v>
      </c>
      <c r="C104" s="76"/>
      <c r="D104" s="76"/>
      <c r="E104" s="76"/>
      <c r="F104" s="72">
        <f t="shared" si="2"/>
        <v>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19"/>
      <c r="Y104" s="19"/>
    </row>
    <row r="105" spans="1:25">
      <c r="A105" s="119" t="s">
        <v>354</v>
      </c>
      <c r="B105" s="4" t="s">
        <v>119</v>
      </c>
      <c r="C105" s="77"/>
      <c r="D105" s="77"/>
      <c r="E105" s="77"/>
      <c r="F105" s="72">
        <f t="shared" si="2"/>
        <v>0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19"/>
      <c r="Y105" s="19"/>
    </row>
    <row r="106" spans="1:25">
      <c r="A106" s="119" t="s">
        <v>324</v>
      </c>
      <c r="B106" s="4" t="s">
        <v>120</v>
      </c>
      <c r="C106" s="77"/>
      <c r="D106" s="77"/>
      <c r="E106" s="77"/>
      <c r="F106" s="72">
        <f t="shared" si="2"/>
        <v>0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19"/>
      <c r="Y106" s="19"/>
    </row>
    <row r="107" spans="1:25">
      <c r="A107" s="119" t="s">
        <v>121</v>
      </c>
      <c r="B107" s="4" t="s">
        <v>122</v>
      </c>
      <c r="C107" s="75"/>
      <c r="D107" s="75"/>
      <c r="E107" s="75"/>
      <c r="F107" s="72">
        <f t="shared" si="2"/>
        <v>0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9"/>
      <c r="Y107" s="19"/>
    </row>
    <row r="108" spans="1:25">
      <c r="A108" s="119" t="s">
        <v>355</v>
      </c>
      <c r="B108" s="4" t="s">
        <v>123</v>
      </c>
      <c r="C108" s="75"/>
      <c r="D108" s="75"/>
      <c r="E108" s="75"/>
      <c r="F108" s="72">
        <f t="shared" si="2"/>
        <v>0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9"/>
      <c r="Y108" s="19"/>
    </row>
    <row r="109" spans="1:25">
      <c r="A109" s="125" t="s">
        <v>322</v>
      </c>
      <c r="B109" s="6" t="s">
        <v>124</v>
      </c>
      <c r="C109" s="78"/>
      <c r="D109" s="78"/>
      <c r="E109" s="78"/>
      <c r="F109" s="72">
        <f t="shared" si="2"/>
        <v>0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19"/>
      <c r="Y109" s="19"/>
    </row>
    <row r="110" spans="1:25">
      <c r="A110" s="119" t="s">
        <v>125</v>
      </c>
      <c r="B110" s="4" t="s">
        <v>126</v>
      </c>
      <c r="C110" s="77"/>
      <c r="D110" s="77"/>
      <c r="E110" s="77"/>
      <c r="F110" s="72">
        <f t="shared" si="2"/>
        <v>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19"/>
      <c r="Y110" s="19"/>
    </row>
    <row r="111" spans="1:25">
      <c r="A111" s="119" t="s">
        <v>127</v>
      </c>
      <c r="B111" s="4" t="s">
        <v>128</v>
      </c>
      <c r="C111" s="77"/>
      <c r="D111" s="77"/>
      <c r="E111" s="77"/>
      <c r="F111" s="72">
        <f t="shared" si="2"/>
        <v>0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19"/>
      <c r="Y111" s="19"/>
    </row>
    <row r="112" spans="1:25">
      <c r="A112" s="125" t="s">
        <v>129</v>
      </c>
      <c r="B112" s="6" t="s">
        <v>130</v>
      </c>
      <c r="C112" s="77"/>
      <c r="D112" s="77"/>
      <c r="E112" s="77"/>
      <c r="F112" s="72">
        <f t="shared" si="2"/>
        <v>0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19"/>
      <c r="Y112" s="19"/>
    </row>
    <row r="113" spans="1:25">
      <c r="A113" s="119" t="s">
        <v>131</v>
      </c>
      <c r="B113" s="4" t="s">
        <v>132</v>
      </c>
      <c r="C113" s="77"/>
      <c r="D113" s="77"/>
      <c r="E113" s="77"/>
      <c r="F113" s="72">
        <f t="shared" si="2"/>
        <v>0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19"/>
      <c r="Y113" s="19"/>
    </row>
    <row r="114" spans="1:25">
      <c r="A114" s="119" t="s">
        <v>133</v>
      </c>
      <c r="B114" s="4" t="s">
        <v>134</v>
      </c>
      <c r="C114" s="77"/>
      <c r="D114" s="77"/>
      <c r="E114" s="77"/>
      <c r="F114" s="72">
        <f t="shared" si="2"/>
        <v>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19"/>
      <c r="Y114" s="19"/>
    </row>
    <row r="115" spans="1:25">
      <c r="A115" s="119" t="s">
        <v>135</v>
      </c>
      <c r="B115" s="4" t="s">
        <v>136</v>
      </c>
      <c r="C115" s="77"/>
      <c r="D115" s="77"/>
      <c r="E115" s="77"/>
      <c r="F115" s="72">
        <f t="shared" si="2"/>
        <v>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19"/>
      <c r="Y115" s="19"/>
    </row>
    <row r="116" spans="1:25">
      <c r="A116" s="121" t="s">
        <v>323</v>
      </c>
      <c r="B116" s="30" t="s">
        <v>137</v>
      </c>
      <c r="C116" s="78"/>
      <c r="D116" s="78"/>
      <c r="E116" s="78"/>
      <c r="F116" s="72">
        <f t="shared" si="2"/>
        <v>0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19"/>
      <c r="Y116" s="19"/>
    </row>
    <row r="117" spans="1:25">
      <c r="A117" s="119" t="s">
        <v>138</v>
      </c>
      <c r="B117" s="4" t="s">
        <v>139</v>
      </c>
      <c r="C117" s="77"/>
      <c r="D117" s="77"/>
      <c r="E117" s="77"/>
      <c r="F117" s="72">
        <f t="shared" si="2"/>
        <v>0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9"/>
      <c r="Y117" s="19"/>
    </row>
    <row r="118" spans="1:25">
      <c r="A118" s="119" t="s">
        <v>140</v>
      </c>
      <c r="B118" s="4" t="s">
        <v>141</v>
      </c>
      <c r="C118" s="75"/>
      <c r="D118" s="75"/>
      <c r="E118" s="75"/>
      <c r="F118" s="72">
        <f t="shared" si="2"/>
        <v>0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9"/>
      <c r="Y118" s="19"/>
    </row>
    <row r="119" spans="1:25">
      <c r="A119" s="119" t="s">
        <v>356</v>
      </c>
      <c r="B119" s="4" t="s">
        <v>142</v>
      </c>
      <c r="C119" s="77"/>
      <c r="D119" s="77"/>
      <c r="E119" s="77"/>
      <c r="F119" s="72">
        <f t="shared" si="2"/>
        <v>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9"/>
      <c r="Y119" s="19"/>
    </row>
    <row r="120" spans="1:25">
      <c r="A120" s="119" t="s">
        <v>325</v>
      </c>
      <c r="B120" s="4" t="s">
        <v>143</v>
      </c>
      <c r="C120" s="77"/>
      <c r="D120" s="77"/>
      <c r="E120" s="77"/>
      <c r="F120" s="72">
        <f t="shared" si="2"/>
        <v>0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9"/>
      <c r="Y120" s="19"/>
    </row>
    <row r="121" spans="1:25">
      <c r="A121" s="121" t="s">
        <v>326</v>
      </c>
      <c r="B121" s="30" t="s">
        <v>144</v>
      </c>
      <c r="C121" s="78"/>
      <c r="D121" s="78"/>
      <c r="E121" s="78"/>
      <c r="F121" s="72">
        <f t="shared" si="2"/>
        <v>0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19"/>
      <c r="Y121" s="19"/>
    </row>
    <row r="122" spans="1:25">
      <c r="A122" s="119" t="s">
        <v>145</v>
      </c>
      <c r="B122" s="4" t="s">
        <v>146</v>
      </c>
      <c r="C122" s="75"/>
      <c r="D122" s="75"/>
      <c r="E122" s="75"/>
      <c r="F122" s="72">
        <f t="shared" si="2"/>
        <v>0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9"/>
      <c r="Y122" s="19"/>
    </row>
    <row r="123" spans="1:25" ht="15.75">
      <c r="A123" s="126" t="s">
        <v>360</v>
      </c>
      <c r="B123" s="31" t="s">
        <v>147</v>
      </c>
      <c r="C123" s="78"/>
      <c r="D123" s="78"/>
      <c r="E123" s="78"/>
      <c r="F123" s="72">
        <f t="shared" si="2"/>
        <v>0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19"/>
      <c r="Y123" s="19"/>
    </row>
    <row r="124" spans="1:25" ht="15.75">
      <c r="A124" s="127" t="s">
        <v>396</v>
      </c>
      <c r="B124" s="36"/>
      <c r="C124" s="74">
        <f>C123+C100</f>
        <v>14320650</v>
      </c>
      <c r="D124" s="74">
        <f>D123+D100</f>
        <v>10964879</v>
      </c>
      <c r="E124" s="74">
        <f>E123+E100</f>
        <v>0</v>
      </c>
      <c r="F124" s="72">
        <f t="shared" si="2"/>
        <v>25285529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>
      <c r="B125" s="19"/>
      <c r="C125" s="82"/>
      <c r="D125" s="82"/>
      <c r="E125" s="82"/>
      <c r="F125" s="8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>
      <c r="B126" s="19"/>
      <c r="C126" s="82"/>
      <c r="D126" s="82"/>
      <c r="E126" s="82"/>
      <c r="F126" s="83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>
      <c r="B127" s="19"/>
      <c r="C127" s="82"/>
      <c r="D127" s="82"/>
      <c r="E127" s="82"/>
      <c r="F127" s="83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>
      <c r="B128" s="19"/>
      <c r="C128" s="82"/>
      <c r="D128" s="82"/>
      <c r="E128" s="82"/>
      <c r="F128" s="83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2:25">
      <c r="B129" s="19"/>
      <c r="C129" s="82"/>
      <c r="D129" s="82"/>
      <c r="E129" s="82"/>
      <c r="F129" s="83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2:25">
      <c r="B130" s="19"/>
      <c r="C130" s="82"/>
      <c r="D130" s="82"/>
      <c r="E130" s="82"/>
      <c r="F130" s="83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2:25">
      <c r="B131" s="19"/>
      <c r="C131" s="82"/>
      <c r="D131" s="82"/>
      <c r="E131" s="82"/>
      <c r="F131" s="83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2:25">
      <c r="B132" s="19"/>
      <c r="C132" s="82"/>
      <c r="D132" s="82"/>
      <c r="E132" s="82"/>
      <c r="F132" s="83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2:25">
      <c r="B133" s="19"/>
      <c r="C133" s="82"/>
      <c r="D133" s="82"/>
      <c r="E133" s="82"/>
      <c r="F133" s="83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2:25">
      <c r="B134" s="19"/>
      <c r="C134" s="82"/>
      <c r="D134" s="82"/>
      <c r="E134" s="82"/>
      <c r="F134" s="83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2:25">
      <c r="B135" s="19"/>
      <c r="C135" s="82"/>
      <c r="D135" s="82"/>
      <c r="E135" s="82"/>
      <c r="F135" s="83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2:25">
      <c r="B136" s="19"/>
      <c r="C136" s="82"/>
      <c r="D136" s="82"/>
      <c r="E136" s="82"/>
      <c r="F136" s="83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2:25">
      <c r="B137" s="19"/>
      <c r="C137" s="82"/>
      <c r="D137" s="82"/>
      <c r="E137" s="82"/>
      <c r="F137" s="83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2:25">
      <c r="B138" s="19"/>
      <c r="C138" s="82"/>
      <c r="D138" s="82"/>
      <c r="E138" s="82"/>
      <c r="F138" s="83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2:25">
      <c r="B139" s="19"/>
      <c r="C139" s="82"/>
      <c r="D139" s="82"/>
      <c r="E139" s="82"/>
      <c r="F139" s="83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2:25">
      <c r="B140" s="19"/>
      <c r="C140" s="82"/>
      <c r="D140" s="82"/>
      <c r="E140" s="82"/>
      <c r="F140" s="83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2:25">
      <c r="B141" s="19"/>
      <c r="C141" s="82"/>
      <c r="D141" s="82"/>
      <c r="E141" s="82"/>
      <c r="F141" s="83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2:25">
      <c r="B142" s="19"/>
      <c r="C142" s="82"/>
      <c r="D142" s="82"/>
      <c r="E142" s="82"/>
      <c r="F142" s="83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2:25">
      <c r="B143" s="19"/>
      <c r="C143" s="82"/>
      <c r="D143" s="82"/>
      <c r="E143" s="82"/>
      <c r="F143" s="8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2:25">
      <c r="B144" s="19"/>
      <c r="C144" s="82"/>
      <c r="D144" s="82"/>
      <c r="E144" s="82"/>
      <c r="F144" s="8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2:25">
      <c r="B145" s="19"/>
      <c r="C145" s="82"/>
      <c r="D145" s="82"/>
      <c r="E145" s="82"/>
      <c r="F145" s="83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2:25">
      <c r="B146" s="19"/>
      <c r="C146" s="82"/>
      <c r="D146" s="82"/>
      <c r="E146" s="82"/>
      <c r="F146" s="83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2:25">
      <c r="B147" s="19"/>
      <c r="C147" s="82"/>
      <c r="D147" s="82"/>
      <c r="E147" s="82"/>
      <c r="F147" s="83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2:25">
      <c r="B148" s="19"/>
      <c r="C148" s="82"/>
      <c r="D148" s="82"/>
      <c r="E148" s="82"/>
      <c r="F148" s="83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2:25">
      <c r="B149" s="19"/>
      <c r="C149" s="82"/>
      <c r="D149" s="82"/>
      <c r="E149" s="82"/>
      <c r="F149" s="83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2:25">
      <c r="B150" s="19"/>
      <c r="C150" s="82"/>
      <c r="D150" s="82"/>
      <c r="E150" s="82"/>
      <c r="F150" s="83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2:25">
      <c r="B151" s="19"/>
      <c r="C151" s="82"/>
      <c r="D151" s="82"/>
      <c r="E151" s="82"/>
      <c r="F151" s="83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2:25">
      <c r="B152" s="19"/>
      <c r="C152" s="82"/>
      <c r="D152" s="82"/>
      <c r="E152" s="82"/>
      <c r="F152" s="83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2:25">
      <c r="B153" s="19"/>
      <c r="C153" s="82"/>
      <c r="D153" s="82"/>
      <c r="E153" s="82"/>
      <c r="F153" s="83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2:25">
      <c r="B154" s="19"/>
      <c r="C154" s="82"/>
      <c r="D154" s="82"/>
      <c r="E154" s="82"/>
      <c r="F154" s="83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2:25">
      <c r="B155" s="19"/>
      <c r="C155" s="82"/>
      <c r="D155" s="82"/>
      <c r="E155" s="82"/>
      <c r="F155" s="83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2:25">
      <c r="B156" s="19"/>
      <c r="C156" s="82"/>
      <c r="D156" s="82"/>
      <c r="E156" s="82"/>
      <c r="F156" s="83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2:25">
      <c r="B157" s="19"/>
      <c r="C157" s="82"/>
      <c r="D157" s="82"/>
      <c r="E157" s="82"/>
      <c r="F157" s="83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2:25">
      <c r="B158" s="19"/>
      <c r="C158" s="82"/>
      <c r="D158" s="82"/>
      <c r="E158" s="82"/>
      <c r="F158" s="83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2:25">
      <c r="B159" s="19"/>
      <c r="C159" s="82"/>
      <c r="D159" s="82"/>
      <c r="E159" s="82"/>
      <c r="F159" s="83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2:25">
      <c r="B160" s="19"/>
      <c r="C160" s="82"/>
      <c r="D160" s="82"/>
      <c r="E160" s="82"/>
      <c r="F160" s="83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2:25">
      <c r="B161" s="19"/>
      <c r="C161" s="82"/>
      <c r="D161" s="82"/>
      <c r="E161" s="82"/>
      <c r="F161" s="83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2:25">
      <c r="B162" s="19"/>
      <c r="C162" s="82"/>
      <c r="D162" s="82"/>
      <c r="E162" s="82"/>
      <c r="F162" s="83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2:25">
      <c r="B163" s="19"/>
      <c r="C163" s="82"/>
      <c r="D163" s="82"/>
      <c r="E163" s="82"/>
      <c r="F163" s="83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2:25">
      <c r="B164" s="19"/>
      <c r="C164" s="82"/>
      <c r="D164" s="82"/>
      <c r="E164" s="82"/>
      <c r="F164" s="83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2:25">
      <c r="B165" s="19"/>
      <c r="C165" s="82"/>
      <c r="D165" s="82"/>
      <c r="E165" s="82"/>
      <c r="F165" s="83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2:25">
      <c r="B166" s="19"/>
      <c r="C166" s="82"/>
      <c r="D166" s="82"/>
      <c r="E166" s="82"/>
      <c r="F166" s="83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2:25">
      <c r="B167" s="19"/>
      <c r="C167" s="82"/>
      <c r="D167" s="82"/>
      <c r="E167" s="82"/>
      <c r="F167" s="83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2:25">
      <c r="B168" s="19"/>
      <c r="C168" s="82"/>
      <c r="D168" s="82"/>
      <c r="E168" s="82"/>
      <c r="F168" s="83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2:25">
      <c r="B169" s="19"/>
      <c r="C169" s="82"/>
      <c r="D169" s="82"/>
      <c r="E169" s="82"/>
      <c r="F169" s="83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2:25">
      <c r="B170" s="19"/>
      <c r="C170" s="82"/>
      <c r="D170" s="82"/>
      <c r="E170" s="82"/>
      <c r="F170" s="83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2:25">
      <c r="B171" s="19"/>
      <c r="C171" s="82"/>
      <c r="D171" s="82"/>
      <c r="E171" s="82"/>
      <c r="F171" s="83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2:25">
      <c r="B172" s="19"/>
      <c r="C172" s="82"/>
      <c r="D172" s="82"/>
      <c r="E172" s="82"/>
      <c r="F172" s="83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2:25">
      <c r="B173" s="19"/>
      <c r="C173" s="82"/>
      <c r="D173" s="82"/>
      <c r="E173" s="82"/>
      <c r="F173" s="83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1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173"/>
  <sheetViews>
    <sheetView workbookViewId="0">
      <selection sqref="A1:F1"/>
    </sheetView>
  </sheetViews>
  <sheetFormatPr defaultRowHeight="15"/>
  <cols>
    <col min="1" max="1" width="65.140625" style="128" customWidth="1"/>
    <col min="3" max="5" width="12.7109375" style="69" customWidth="1"/>
    <col min="6" max="6" width="12.7109375" style="70" customWidth="1"/>
  </cols>
  <sheetData>
    <row r="1" spans="1:6" ht="15.75">
      <c r="A1" s="151" t="s">
        <v>611</v>
      </c>
      <c r="B1" s="151"/>
      <c r="C1" s="151"/>
      <c r="D1" s="151"/>
      <c r="E1" s="151"/>
      <c r="F1" s="151"/>
    </row>
    <row r="2" spans="1:6" ht="15.75">
      <c r="A2" s="108"/>
    </row>
    <row r="3" spans="1:6" ht="20.25" customHeight="1">
      <c r="A3" s="147" t="s">
        <v>596</v>
      </c>
      <c r="B3" s="148"/>
      <c r="C3" s="148"/>
      <c r="D3" s="148"/>
      <c r="E3" s="148"/>
      <c r="F3" s="149"/>
    </row>
    <row r="4" spans="1:6" ht="19.5" customHeight="1">
      <c r="A4" s="150" t="s">
        <v>595</v>
      </c>
      <c r="B4" s="148"/>
      <c r="C4" s="148"/>
      <c r="D4" s="148"/>
      <c r="E4" s="148"/>
      <c r="F4" s="149"/>
    </row>
    <row r="5" spans="1:6" ht="18">
      <c r="A5" s="130"/>
    </row>
    <row r="6" spans="1:6">
      <c r="A6" s="131" t="s">
        <v>442</v>
      </c>
    </row>
    <row r="7" spans="1:6" ht="60">
      <c r="A7" s="111" t="s">
        <v>569</v>
      </c>
      <c r="B7" s="2" t="s">
        <v>570</v>
      </c>
      <c r="C7" s="138" t="s">
        <v>462</v>
      </c>
      <c r="D7" s="138" t="s">
        <v>463</v>
      </c>
      <c r="E7" s="138" t="s">
        <v>464</v>
      </c>
      <c r="F7" s="134" t="s">
        <v>542</v>
      </c>
    </row>
    <row r="8" spans="1:6">
      <c r="A8" s="112" t="s">
        <v>571</v>
      </c>
      <c r="B8" s="24" t="s">
        <v>572</v>
      </c>
      <c r="C8" s="72">
        <v>9500000</v>
      </c>
      <c r="D8" s="72">
        <v>35722572</v>
      </c>
      <c r="E8" s="72"/>
      <c r="F8" s="73">
        <f>SUM(C8:E8)</f>
        <v>45222572</v>
      </c>
    </row>
    <row r="9" spans="1:6">
      <c r="A9" s="112" t="s">
        <v>573</v>
      </c>
      <c r="B9" s="25" t="s">
        <v>574</v>
      </c>
      <c r="C9" s="72"/>
      <c r="D9" s="72"/>
      <c r="E9" s="72"/>
      <c r="F9" s="73">
        <f t="shared" ref="F9:F27" si="0">SUM(C9:E9)</f>
        <v>0</v>
      </c>
    </row>
    <row r="10" spans="1:6">
      <c r="A10" s="112" t="s">
        <v>575</v>
      </c>
      <c r="B10" s="25" t="s">
        <v>576</v>
      </c>
      <c r="C10" s="72"/>
      <c r="D10" s="72"/>
      <c r="E10" s="72"/>
      <c r="F10" s="73">
        <f t="shared" si="0"/>
        <v>0</v>
      </c>
    </row>
    <row r="11" spans="1:6">
      <c r="A11" s="112" t="s">
        <v>577</v>
      </c>
      <c r="B11" s="25" t="s">
        <v>578</v>
      </c>
      <c r="C11" s="72"/>
      <c r="D11" s="72"/>
      <c r="E11" s="72"/>
      <c r="F11" s="73">
        <f t="shared" si="0"/>
        <v>0</v>
      </c>
    </row>
    <row r="12" spans="1:6">
      <c r="A12" s="112" t="s">
        <v>579</v>
      </c>
      <c r="B12" s="25" t="s">
        <v>580</v>
      </c>
      <c r="C12" s="72"/>
      <c r="D12" s="72"/>
      <c r="E12" s="72"/>
      <c r="F12" s="73">
        <f t="shared" si="0"/>
        <v>0</v>
      </c>
    </row>
    <row r="13" spans="1:6">
      <c r="A13" s="112" t="s">
        <v>581</v>
      </c>
      <c r="B13" s="25" t="s">
        <v>582</v>
      </c>
      <c r="C13" s="72"/>
      <c r="D13" s="72"/>
      <c r="E13" s="72"/>
      <c r="F13" s="73">
        <f t="shared" si="0"/>
        <v>0</v>
      </c>
    </row>
    <row r="14" spans="1:6">
      <c r="A14" s="112" t="s">
        <v>583</v>
      </c>
      <c r="B14" s="25" t="s">
        <v>584</v>
      </c>
      <c r="C14" s="72"/>
      <c r="D14" s="72">
        <v>400000</v>
      </c>
      <c r="E14" s="72"/>
      <c r="F14" s="73">
        <f t="shared" si="0"/>
        <v>400000</v>
      </c>
    </row>
    <row r="15" spans="1:6">
      <c r="A15" s="112" t="s">
        <v>585</v>
      </c>
      <c r="B15" s="25" t="s">
        <v>586</v>
      </c>
      <c r="C15" s="72"/>
      <c r="D15" s="72"/>
      <c r="E15" s="72"/>
      <c r="F15" s="73">
        <f t="shared" si="0"/>
        <v>0</v>
      </c>
    </row>
    <row r="16" spans="1:6">
      <c r="A16" s="113" t="s">
        <v>587</v>
      </c>
      <c r="B16" s="25" t="s">
        <v>588</v>
      </c>
      <c r="C16" s="72">
        <v>485000</v>
      </c>
      <c r="D16" s="72"/>
      <c r="E16" s="72"/>
      <c r="F16" s="73">
        <f t="shared" si="0"/>
        <v>485000</v>
      </c>
    </row>
    <row r="17" spans="1:6">
      <c r="A17" s="113" t="s">
        <v>589</v>
      </c>
      <c r="B17" s="25" t="s">
        <v>590</v>
      </c>
      <c r="C17" s="72"/>
      <c r="D17" s="72"/>
      <c r="E17" s="72"/>
      <c r="F17" s="73">
        <f t="shared" si="0"/>
        <v>0</v>
      </c>
    </row>
    <row r="18" spans="1:6">
      <c r="A18" s="113" t="s">
        <v>591</v>
      </c>
      <c r="B18" s="25" t="s">
        <v>592</v>
      </c>
      <c r="C18" s="72"/>
      <c r="D18" s="72"/>
      <c r="E18" s="72"/>
      <c r="F18" s="73">
        <f t="shared" si="0"/>
        <v>0</v>
      </c>
    </row>
    <row r="19" spans="1:6">
      <c r="A19" s="113" t="s">
        <v>0</v>
      </c>
      <c r="B19" s="25" t="s">
        <v>1</v>
      </c>
      <c r="C19" s="72"/>
      <c r="D19" s="72"/>
      <c r="E19" s="72"/>
      <c r="F19" s="73">
        <f t="shared" si="0"/>
        <v>0</v>
      </c>
    </row>
    <row r="20" spans="1:6">
      <c r="A20" s="113" t="s">
        <v>327</v>
      </c>
      <c r="B20" s="25" t="s">
        <v>2</v>
      </c>
      <c r="C20" s="72"/>
      <c r="D20" s="72">
        <v>633257</v>
      </c>
      <c r="E20" s="72"/>
      <c r="F20" s="73">
        <f t="shared" si="0"/>
        <v>633257</v>
      </c>
    </row>
    <row r="21" spans="1:6">
      <c r="A21" s="114" t="s">
        <v>270</v>
      </c>
      <c r="B21" s="26" t="s">
        <v>3</v>
      </c>
      <c r="C21" s="72">
        <f>SUM(C8:C20)</f>
        <v>9985000</v>
      </c>
      <c r="D21" s="72">
        <f>SUM(D8:D20)</f>
        <v>36755829</v>
      </c>
      <c r="E21" s="72">
        <f>SUM(E8:E20)</f>
        <v>0</v>
      </c>
      <c r="F21" s="73">
        <f t="shared" si="0"/>
        <v>46740829</v>
      </c>
    </row>
    <row r="22" spans="1:6">
      <c r="A22" s="113" t="s">
        <v>4</v>
      </c>
      <c r="B22" s="25" t="s">
        <v>5</v>
      </c>
      <c r="C22" s="72"/>
      <c r="D22" s="72"/>
      <c r="E22" s="72"/>
      <c r="F22" s="73">
        <f t="shared" si="0"/>
        <v>0</v>
      </c>
    </row>
    <row r="23" spans="1:6" ht="30">
      <c r="A23" s="113" t="s">
        <v>6</v>
      </c>
      <c r="B23" s="25" t="s">
        <v>7</v>
      </c>
      <c r="C23" s="72"/>
      <c r="D23" s="72">
        <v>5300679</v>
      </c>
      <c r="E23" s="72"/>
      <c r="F23" s="73">
        <f t="shared" si="0"/>
        <v>5300679</v>
      </c>
    </row>
    <row r="24" spans="1:6">
      <c r="A24" s="113" t="s">
        <v>8</v>
      </c>
      <c r="B24" s="25" t="s">
        <v>9</v>
      </c>
      <c r="C24" s="72"/>
      <c r="D24" s="72">
        <v>108500</v>
      </c>
      <c r="E24" s="72"/>
      <c r="F24" s="73">
        <f t="shared" si="0"/>
        <v>108500</v>
      </c>
    </row>
    <row r="25" spans="1:6">
      <c r="A25" s="115" t="s">
        <v>271</v>
      </c>
      <c r="B25" s="26" t="s">
        <v>10</v>
      </c>
      <c r="C25" s="72">
        <f>SUM(C22:C24)</f>
        <v>0</v>
      </c>
      <c r="D25" s="72">
        <f>SUM(D22:D24)</f>
        <v>5409179</v>
      </c>
      <c r="E25" s="72">
        <f>SUM(E22:E24)</f>
        <v>0</v>
      </c>
      <c r="F25" s="73">
        <f t="shared" si="0"/>
        <v>5409179</v>
      </c>
    </row>
    <row r="26" spans="1:6">
      <c r="A26" s="116" t="s">
        <v>357</v>
      </c>
      <c r="B26" s="40" t="s">
        <v>11</v>
      </c>
      <c r="C26" s="72">
        <f>C25+C21</f>
        <v>9985000</v>
      </c>
      <c r="D26" s="72">
        <f>D25+D21</f>
        <v>42165008</v>
      </c>
      <c r="E26" s="72">
        <f>E25+E21</f>
        <v>0</v>
      </c>
      <c r="F26" s="73">
        <f t="shared" si="0"/>
        <v>52150008</v>
      </c>
    </row>
    <row r="27" spans="1:6" ht="30">
      <c r="A27" s="117" t="s">
        <v>328</v>
      </c>
      <c r="B27" s="40" t="s">
        <v>12</v>
      </c>
      <c r="C27" s="72">
        <v>2196000</v>
      </c>
      <c r="D27" s="72">
        <v>8283710</v>
      </c>
      <c r="E27" s="72"/>
      <c r="F27" s="73">
        <f t="shared" si="0"/>
        <v>10479710</v>
      </c>
    </row>
    <row r="28" spans="1:6">
      <c r="A28" s="113" t="s">
        <v>13</v>
      </c>
      <c r="B28" s="25" t="s">
        <v>14</v>
      </c>
      <c r="C28" s="72">
        <v>299448</v>
      </c>
      <c r="D28" s="72"/>
      <c r="E28" s="85"/>
      <c r="F28" s="72">
        <f t="shared" ref="F28:F91" si="1">SUM(C28:D28)</f>
        <v>299448</v>
      </c>
    </row>
    <row r="29" spans="1:6">
      <c r="A29" s="113" t="s">
        <v>15</v>
      </c>
      <c r="B29" s="25" t="s">
        <v>16</v>
      </c>
      <c r="C29" s="72">
        <v>12119410</v>
      </c>
      <c r="D29" s="72"/>
      <c r="E29" s="85"/>
      <c r="F29" s="72">
        <f t="shared" si="1"/>
        <v>12119410</v>
      </c>
    </row>
    <row r="30" spans="1:6">
      <c r="A30" s="113" t="s">
        <v>17</v>
      </c>
      <c r="B30" s="25" t="s">
        <v>18</v>
      </c>
      <c r="C30" s="72"/>
      <c r="D30" s="72"/>
      <c r="E30" s="85"/>
      <c r="F30" s="72">
        <f t="shared" si="1"/>
        <v>0</v>
      </c>
    </row>
    <row r="31" spans="1:6">
      <c r="A31" s="115" t="s">
        <v>272</v>
      </c>
      <c r="B31" s="26" t="s">
        <v>19</v>
      </c>
      <c r="C31" s="72">
        <f>SUM(C28:C30)</f>
        <v>12418858</v>
      </c>
      <c r="D31" s="72">
        <f>SUM(D28:D30)</f>
        <v>0</v>
      </c>
      <c r="E31" s="85"/>
      <c r="F31" s="72">
        <f t="shared" si="1"/>
        <v>12418858</v>
      </c>
    </row>
    <row r="32" spans="1:6">
      <c r="A32" s="113" t="s">
        <v>20</v>
      </c>
      <c r="B32" s="25" t="s">
        <v>21</v>
      </c>
      <c r="C32" s="72">
        <v>112987</v>
      </c>
      <c r="D32" s="72"/>
      <c r="E32" s="85"/>
      <c r="F32" s="72">
        <f t="shared" si="1"/>
        <v>112987</v>
      </c>
    </row>
    <row r="33" spans="1:6">
      <c r="A33" s="113" t="s">
        <v>22</v>
      </c>
      <c r="B33" s="25" t="s">
        <v>23</v>
      </c>
      <c r="C33" s="72">
        <v>201113</v>
      </c>
      <c r="D33" s="72"/>
      <c r="E33" s="85"/>
      <c r="F33" s="72">
        <f t="shared" si="1"/>
        <v>201113</v>
      </c>
    </row>
    <row r="34" spans="1:6" ht="15" customHeight="1">
      <c r="A34" s="115" t="s">
        <v>358</v>
      </c>
      <c r="B34" s="26" t="s">
        <v>24</v>
      </c>
      <c r="C34" s="72">
        <f>SUM(C32:C33)</f>
        <v>314100</v>
      </c>
      <c r="D34" s="72">
        <f>SUM(D32:D33)</f>
        <v>0</v>
      </c>
      <c r="E34" s="85"/>
      <c r="F34" s="72">
        <f t="shared" si="1"/>
        <v>314100</v>
      </c>
    </row>
    <row r="35" spans="1:6">
      <c r="A35" s="113" t="s">
        <v>25</v>
      </c>
      <c r="B35" s="25" t="s">
        <v>26</v>
      </c>
      <c r="C35" s="72">
        <v>4230000</v>
      </c>
      <c r="D35" s="72"/>
      <c r="E35" s="85"/>
      <c r="F35" s="72">
        <f t="shared" si="1"/>
        <v>4230000</v>
      </c>
    </row>
    <row r="36" spans="1:6">
      <c r="A36" s="113" t="s">
        <v>27</v>
      </c>
      <c r="B36" s="25" t="s">
        <v>28</v>
      </c>
      <c r="C36" s="72"/>
      <c r="D36" s="72"/>
      <c r="E36" s="85"/>
      <c r="F36" s="72">
        <f t="shared" si="1"/>
        <v>0</v>
      </c>
    </row>
    <row r="37" spans="1:6">
      <c r="A37" s="113" t="s">
        <v>329</v>
      </c>
      <c r="B37" s="25" t="s">
        <v>29</v>
      </c>
      <c r="C37" s="72">
        <v>117952</v>
      </c>
      <c r="D37" s="72"/>
      <c r="E37" s="85"/>
      <c r="F37" s="72">
        <f t="shared" si="1"/>
        <v>117952</v>
      </c>
    </row>
    <row r="38" spans="1:6">
      <c r="A38" s="113" t="s">
        <v>30</v>
      </c>
      <c r="B38" s="25" t="s">
        <v>31</v>
      </c>
      <c r="C38" s="72">
        <v>386817</v>
      </c>
      <c r="D38" s="72"/>
      <c r="E38" s="85"/>
      <c r="F38" s="72">
        <f t="shared" si="1"/>
        <v>386817</v>
      </c>
    </row>
    <row r="39" spans="1:6">
      <c r="A39" s="118" t="s">
        <v>330</v>
      </c>
      <c r="B39" s="25" t="s">
        <v>32</v>
      </c>
      <c r="C39" s="72"/>
      <c r="D39" s="72"/>
      <c r="E39" s="85"/>
      <c r="F39" s="72">
        <f t="shared" si="1"/>
        <v>0</v>
      </c>
    </row>
    <row r="40" spans="1:6">
      <c r="A40" s="113" t="s">
        <v>33</v>
      </c>
      <c r="B40" s="25" t="s">
        <v>34</v>
      </c>
      <c r="C40" s="72">
        <v>765995</v>
      </c>
      <c r="D40" s="72"/>
      <c r="E40" s="85"/>
      <c r="F40" s="72">
        <f t="shared" si="1"/>
        <v>765995</v>
      </c>
    </row>
    <row r="41" spans="1:6">
      <c r="A41" s="113" t="s">
        <v>331</v>
      </c>
      <c r="B41" s="25" t="s">
        <v>35</v>
      </c>
      <c r="C41" s="72">
        <v>1114927</v>
      </c>
      <c r="D41" s="72"/>
      <c r="E41" s="85"/>
      <c r="F41" s="72">
        <f t="shared" si="1"/>
        <v>1114927</v>
      </c>
    </row>
    <row r="42" spans="1:6">
      <c r="A42" s="115" t="s">
        <v>273</v>
      </c>
      <c r="B42" s="26" t="s">
        <v>36</v>
      </c>
      <c r="C42" s="72">
        <f>SUM(C35:C41)</f>
        <v>6615691</v>
      </c>
      <c r="D42" s="72">
        <f>SUM(D35:D41)</f>
        <v>0</v>
      </c>
      <c r="E42" s="85"/>
      <c r="F42" s="72">
        <f t="shared" si="1"/>
        <v>6615691</v>
      </c>
    </row>
    <row r="43" spans="1:6">
      <c r="A43" s="113" t="s">
        <v>37</v>
      </c>
      <c r="B43" s="25" t="s">
        <v>38</v>
      </c>
      <c r="C43" s="72">
        <v>6160</v>
      </c>
      <c r="D43" s="72"/>
      <c r="E43" s="85"/>
      <c r="F43" s="72">
        <f t="shared" si="1"/>
        <v>6160</v>
      </c>
    </row>
    <row r="44" spans="1:6">
      <c r="A44" s="113" t="s">
        <v>39</v>
      </c>
      <c r="B44" s="25" t="s">
        <v>40</v>
      </c>
      <c r="C44" s="72">
        <v>6217</v>
      </c>
      <c r="D44" s="72"/>
      <c r="E44" s="85"/>
      <c r="F44" s="72">
        <f t="shared" si="1"/>
        <v>6217</v>
      </c>
    </row>
    <row r="45" spans="1:6">
      <c r="A45" s="115" t="s">
        <v>274</v>
      </c>
      <c r="B45" s="26" t="s">
        <v>41</v>
      </c>
      <c r="C45" s="72">
        <f>SUM(C43:C44)</f>
        <v>12377</v>
      </c>
      <c r="D45" s="72">
        <f>SUM(D43:D44)</f>
        <v>0</v>
      </c>
      <c r="E45" s="85"/>
      <c r="F45" s="72">
        <f t="shared" si="1"/>
        <v>12377</v>
      </c>
    </row>
    <row r="46" spans="1:6">
      <c r="A46" s="113" t="s">
        <v>42</v>
      </c>
      <c r="B46" s="25" t="s">
        <v>43</v>
      </c>
      <c r="C46" s="72">
        <v>3780750</v>
      </c>
      <c r="D46" s="72"/>
      <c r="E46" s="85"/>
      <c r="F46" s="72">
        <f t="shared" si="1"/>
        <v>3780750</v>
      </c>
    </row>
    <row r="47" spans="1:6">
      <c r="A47" s="113" t="s">
        <v>44</v>
      </c>
      <c r="B47" s="25" t="s">
        <v>45</v>
      </c>
      <c r="C47" s="72">
        <v>2331000</v>
      </c>
      <c r="D47" s="72"/>
      <c r="E47" s="85"/>
      <c r="F47" s="72">
        <f t="shared" si="1"/>
        <v>2331000</v>
      </c>
    </row>
    <row r="48" spans="1:6">
      <c r="A48" s="113" t="s">
        <v>332</v>
      </c>
      <c r="B48" s="25" t="s">
        <v>46</v>
      </c>
      <c r="C48" s="72"/>
      <c r="D48" s="72"/>
      <c r="E48" s="85"/>
      <c r="F48" s="72">
        <f t="shared" si="1"/>
        <v>0</v>
      </c>
    </row>
    <row r="49" spans="1:6">
      <c r="A49" s="113" t="s">
        <v>333</v>
      </c>
      <c r="B49" s="25" t="s">
        <v>47</v>
      </c>
      <c r="C49" s="72"/>
      <c r="D49" s="72"/>
      <c r="E49" s="85"/>
      <c r="F49" s="72">
        <f t="shared" si="1"/>
        <v>0</v>
      </c>
    </row>
    <row r="50" spans="1:6">
      <c r="A50" s="113" t="s">
        <v>48</v>
      </c>
      <c r="B50" s="25" t="s">
        <v>49</v>
      </c>
      <c r="C50" s="72">
        <v>114811</v>
      </c>
      <c r="D50" s="72"/>
      <c r="E50" s="85"/>
      <c r="F50" s="72">
        <f t="shared" si="1"/>
        <v>114811</v>
      </c>
    </row>
    <row r="51" spans="1:6">
      <c r="A51" s="115" t="s">
        <v>275</v>
      </c>
      <c r="B51" s="26" t="s">
        <v>50</v>
      </c>
      <c r="C51" s="72">
        <f>SUM(C46:C50)</f>
        <v>6226561</v>
      </c>
      <c r="D51" s="72">
        <f>SUM(D46:D50)</f>
        <v>0</v>
      </c>
      <c r="E51" s="85"/>
      <c r="F51" s="72">
        <f t="shared" si="1"/>
        <v>6226561</v>
      </c>
    </row>
    <row r="52" spans="1:6">
      <c r="A52" s="117" t="s">
        <v>276</v>
      </c>
      <c r="B52" s="40" t="s">
        <v>51</v>
      </c>
      <c r="C52" s="72">
        <f>C31+C34+C42+C45+C51</f>
        <v>25587587</v>
      </c>
      <c r="D52" s="72">
        <f>D31+D34+D42+D45+D51</f>
        <v>0</v>
      </c>
      <c r="E52" s="85"/>
      <c r="F52" s="72">
        <f t="shared" si="1"/>
        <v>25587587</v>
      </c>
    </row>
    <row r="53" spans="1:6">
      <c r="A53" s="119" t="s">
        <v>52</v>
      </c>
      <c r="B53" s="25" t="s">
        <v>53</v>
      </c>
      <c r="C53" s="72"/>
      <c r="D53" s="72"/>
      <c r="E53" s="72"/>
      <c r="F53" s="72">
        <f t="shared" si="1"/>
        <v>0</v>
      </c>
    </row>
    <row r="54" spans="1:6">
      <c r="A54" s="119" t="s">
        <v>277</v>
      </c>
      <c r="B54" s="25" t="s">
        <v>54</v>
      </c>
      <c r="C54" s="72"/>
      <c r="D54" s="72"/>
      <c r="E54" s="72"/>
      <c r="F54" s="72">
        <f t="shared" si="1"/>
        <v>0</v>
      </c>
    </row>
    <row r="55" spans="1:6">
      <c r="A55" s="120" t="s">
        <v>334</v>
      </c>
      <c r="B55" s="25" t="s">
        <v>55</v>
      </c>
      <c r="C55" s="72"/>
      <c r="D55" s="72"/>
      <c r="E55" s="72"/>
      <c r="F55" s="72">
        <f t="shared" si="1"/>
        <v>0</v>
      </c>
    </row>
    <row r="56" spans="1:6">
      <c r="A56" s="120" t="s">
        <v>335</v>
      </c>
      <c r="B56" s="25" t="s">
        <v>56</v>
      </c>
      <c r="C56" s="72"/>
      <c r="D56" s="72"/>
      <c r="E56" s="72"/>
      <c r="F56" s="72">
        <f t="shared" si="1"/>
        <v>0</v>
      </c>
    </row>
    <row r="57" spans="1:6">
      <c r="A57" s="120" t="s">
        <v>336</v>
      </c>
      <c r="B57" s="25" t="s">
        <v>57</v>
      </c>
      <c r="C57" s="72"/>
      <c r="D57" s="72"/>
      <c r="E57" s="72"/>
      <c r="F57" s="72">
        <f t="shared" si="1"/>
        <v>0</v>
      </c>
    </row>
    <row r="58" spans="1:6">
      <c r="A58" s="119" t="s">
        <v>337</v>
      </c>
      <c r="B58" s="25" t="s">
        <v>58</v>
      </c>
      <c r="C58" s="72"/>
      <c r="D58" s="72"/>
      <c r="E58" s="72"/>
      <c r="F58" s="72">
        <f t="shared" si="1"/>
        <v>0</v>
      </c>
    </row>
    <row r="59" spans="1:6">
      <c r="A59" s="119" t="s">
        <v>338</v>
      </c>
      <c r="B59" s="25" t="s">
        <v>59</v>
      </c>
      <c r="C59" s="72"/>
      <c r="D59" s="72"/>
      <c r="E59" s="72"/>
      <c r="F59" s="72">
        <f t="shared" si="1"/>
        <v>0</v>
      </c>
    </row>
    <row r="60" spans="1:6">
      <c r="A60" s="119" t="s">
        <v>339</v>
      </c>
      <c r="B60" s="25" t="s">
        <v>60</v>
      </c>
      <c r="C60" s="72"/>
      <c r="D60" s="72"/>
      <c r="E60" s="72"/>
      <c r="F60" s="72">
        <f t="shared" si="1"/>
        <v>0</v>
      </c>
    </row>
    <row r="61" spans="1:6">
      <c r="A61" s="121" t="s">
        <v>306</v>
      </c>
      <c r="B61" s="40" t="s">
        <v>61</v>
      </c>
      <c r="C61" s="72">
        <f>SUM(C53:C60)</f>
        <v>0</v>
      </c>
      <c r="D61" s="72">
        <f>SUM(D53:D60)</f>
        <v>0</v>
      </c>
      <c r="E61" s="72">
        <f>SUM(E53:E60)</f>
        <v>0</v>
      </c>
      <c r="F61" s="72">
        <f t="shared" si="1"/>
        <v>0</v>
      </c>
    </row>
    <row r="62" spans="1:6">
      <c r="A62" s="122" t="s">
        <v>340</v>
      </c>
      <c r="B62" s="25" t="s">
        <v>62</v>
      </c>
      <c r="C62" s="72"/>
      <c r="D62" s="72"/>
      <c r="E62" s="72"/>
      <c r="F62" s="72">
        <f t="shared" si="1"/>
        <v>0</v>
      </c>
    </row>
    <row r="63" spans="1:6">
      <c r="A63" s="122" t="s">
        <v>63</v>
      </c>
      <c r="B63" s="25" t="s">
        <v>64</v>
      </c>
      <c r="C63" s="72"/>
      <c r="D63" s="72"/>
      <c r="E63" s="72"/>
      <c r="F63" s="72">
        <f t="shared" si="1"/>
        <v>0</v>
      </c>
    </row>
    <row r="64" spans="1:6" ht="30">
      <c r="A64" s="122" t="s">
        <v>65</v>
      </c>
      <c r="B64" s="25" t="s">
        <v>66</v>
      </c>
      <c r="C64" s="72"/>
      <c r="D64" s="72"/>
      <c r="E64" s="72"/>
      <c r="F64" s="72">
        <f t="shared" si="1"/>
        <v>0</v>
      </c>
    </row>
    <row r="65" spans="1:6" ht="30">
      <c r="A65" s="122" t="s">
        <v>307</v>
      </c>
      <c r="B65" s="25" t="s">
        <v>67</v>
      </c>
      <c r="C65" s="72"/>
      <c r="D65" s="72"/>
      <c r="E65" s="72"/>
      <c r="F65" s="72">
        <f t="shared" si="1"/>
        <v>0</v>
      </c>
    </row>
    <row r="66" spans="1:6" ht="30">
      <c r="A66" s="122" t="s">
        <v>341</v>
      </c>
      <c r="B66" s="25" t="s">
        <v>68</v>
      </c>
      <c r="C66" s="72"/>
      <c r="D66" s="72"/>
      <c r="E66" s="72"/>
      <c r="F66" s="72">
        <f t="shared" si="1"/>
        <v>0</v>
      </c>
    </row>
    <row r="67" spans="1:6">
      <c r="A67" s="122" t="s">
        <v>309</v>
      </c>
      <c r="B67" s="25" t="s">
        <v>69</v>
      </c>
      <c r="C67" s="72"/>
      <c r="D67" s="72"/>
      <c r="E67" s="72"/>
      <c r="F67" s="72">
        <f t="shared" si="1"/>
        <v>0</v>
      </c>
    </row>
    <row r="68" spans="1:6" ht="30">
      <c r="A68" s="122" t="s">
        <v>342</v>
      </c>
      <c r="B68" s="25" t="s">
        <v>70</v>
      </c>
      <c r="C68" s="72"/>
      <c r="D68" s="72"/>
      <c r="E68" s="72"/>
      <c r="F68" s="72">
        <f t="shared" si="1"/>
        <v>0</v>
      </c>
    </row>
    <row r="69" spans="1:6" ht="30">
      <c r="A69" s="122" t="s">
        <v>343</v>
      </c>
      <c r="B69" s="25" t="s">
        <v>71</v>
      </c>
      <c r="C69" s="72"/>
      <c r="D69" s="72"/>
      <c r="E69" s="72"/>
      <c r="F69" s="72">
        <f t="shared" si="1"/>
        <v>0</v>
      </c>
    </row>
    <row r="70" spans="1:6">
      <c r="A70" s="122" t="s">
        <v>72</v>
      </c>
      <c r="B70" s="25" t="s">
        <v>73</v>
      </c>
      <c r="C70" s="72"/>
      <c r="D70" s="72"/>
      <c r="E70" s="72"/>
      <c r="F70" s="72">
        <f t="shared" si="1"/>
        <v>0</v>
      </c>
    </row>
    <row r="71" spans="1:6">
      <c r="A71" s="122" t="s">
        <v>74</v>
      </c>
      <c r="B71" s="25" t="s">
        <v>75</v>
      </c>
      <c r="C71" s="72"/>
      <c r="D71" s="72"/>
      <c r="E71" s="72"/>
      <c r="F71" s="72">
        <f t="shared" si="1"/>
        <v>0</v>
      </c>
    </row>
    <row r="72" spans="1:6">
      <c r="A72" s="122" t="s">
        <v>344</v>
      </c>
      <c r="B72" s="25" t="s">
        <v>76</v>
      </c>
      <c r="C72" s="72"/>
      <c r="D72" s="72"/>
      <c r="E72" s="72"/>
      <c r="F72" s="72">
        <f t="shared" si="1"/>
        <v>0</v>
      </c>
    </row>
    <row r="73" spans="1:6">
      <c r="A73" s="122" t="s">
        <v>514</v>
      </c>
      <c r="B73" s="25" t="s">
        <v>77</v>
      </c>
      <c r="C73" s="72"/>
      <c r="D73" s="72"/>
      <c r="E73" s="72"/>
      <c r="F73" s="72">
        <f t="shared" si="1"/>
        <v>0</v>
      </c>
    </row>
    <row r="74" spans="1:6">
      <c r="A74" s="122" t="s">
        <v>515</v>
      </c>
      <c r="B74" s="25" t="s">
        <v>77</v>
      </c>
      <c r="C74" s="72"/>
      <c r="D74" s="72"/>
      <c r="E74" s="72"/>
      <c r="F74" s="72">
        <f t="shared" si="1"/>
        <v>0</v>
      </c>
    </row>
    <row r="75" spans="1:6">
      <c r="A75" s="121" t="s">
        <v>312</v>
      </c>
      <c r="B75" s="40" t="s">
        <v>78</v>
      </c>
      <c r="C75" s="72">
        <f>SUM(C62:C74)</f>
        <v>0</v>
      </c>
      <c r="D75" s="72">
        <f>SUM(D62:D74)</f>
        <v>0</v>
      </c>
      <c r="E75" s="72">
        <f>SUM(E62:E74)</f>
        <v>0</v>
      </c>
      <c r="F75" s="72">
        <f t="shared" si="1"/>
        <v>0</v>
      </c>
    </row>
    <row r="76" spans="1:6" ht="15.75">
      <c r="A76" s="123" t="s">
        <v>461</v>
      </c>
      <c r="B76" s="40"/>
      <c r="C76" s="72">
        <f>C75+C61+C52+C27+C26</f>
        <v>37768587</v>
      </c>
      <c r="D76" s="72">
        <f>D75+D61+D52+D27+D26</f>
        <v>50448718</v>
      </c>
      <c r="E76" s="72">
        <f>E75+E61+E52+E27+E26</f>
        <v>0</v>
      </c>
      <c r="F76" s="72">
        <f t="shared" si="1"/>
        <v>88217305</v>
      </c>
    </row>
    <row r="77" spans="1:6">
      <c r="A77" s="113" t="s">
        <v>79</v>
      </c>
      <c r="B77" s="25" t="s">
        <v>80</v>
      </c>
      <c r="C77" s="72"/>
      <c r="D77" s="72"/>
      <c r="E77" s="72"/>
      <c r="F77" s="72">
        <f t="shared" si="1"/>
        <v>0</v>
      </c>
    </row>
    <row r="78" spans="1:6">
      <c r="A78" s="113" t="s">
        <v>345</v>
      </c>
      <c r="B78" s="25" t="s">
        <v>81</v>
      </c>
      <c r="C78" s="72"/>
      <c r="D78" s="72"/>
      <c r="E78" s="72"/>
      <c r="F78" s="72">
        <f t="shared" si="1"/>
        <v>0</v>
      </c>
    </row>
    <row r="79" spans="1:6">
      <c r="A79" s="113" t="s">
        <v>82</v>
      </c>
      <c r="B79" s="25" t="s">
        <v>83</v>
      </c>
      <c r="C79" s="72"/>
      <c r="D79" s="72"/>
      <c r="E79" s="72"/>
      <c r="F79" s="72">
        <f t="shared" si="1"/>
        <v>0</v>
      </c>
    </row>
    <row r="80" spans="1:6">
      <c r="A80" s="113" t="s">
        <v>84</v>
      </c>
      <c r="B80" s="25" t="s">
        <v>85</v>
      </c>
      <c r="C80" s="72"/>
      <c r="D80" s="72"/>
      <c r="E80" s="72"/>
      <c r="F80" s="72">
        <f t="shared" si="1"/>
        <v>0</v>
      </c>
    </row>
    <row r="81" spans="1:6">
      <c r="A81" s="113" t="s">
        <v>86</v>
      </c>
      <c r="B81" s="25" t="s">
        <v>87</v>
      </c>
      <c r="C81" s="72"/>
      <c r="D81" s="72"/>
      <c r="E81" s="72"/>
      <c r="F81" s="72">
        <f t="shared" si="1"/>
        <v>0</v>
      </c>
    </row>
    <row r="82" spans="1:6">
      <c r="A82" s="113" t="s">
        <v>88</v>
      </c>
      <c r="B82" s="25" t="s">
        <v>89</v>
      </c>
      <c r="C82" s="72"/>
      <c r="D82" s="72"/>
      <c r="E82" s="72"/>
      <c r="F82" s="72">
        <f t="shared" si="1"/>
        <v>0</v>
      </c>
    </row>
    <row r="83" spans="1:6">
      <c r="A83" s="113" t="s">
        <v>90</v>
      </c>
      <c r="B83" s="25" t="s">
        <v>91</v>
      </c>
      <c r="C83" s="72"/>
      <c r="D83" s="72"/>
      <c r="E83" s="72"/>
      <c r="F83" s="72">
        <f t="shared" si="1"/>
        <v>0</v>
      </c>
    </row>
    <row r="84" spans="1:6">
      <c r="A84" s="117" t="s">
        <v>314</v>
      </c>
      <c r="B84" s="40" t="s">
        <v>92</v>
      </c>
      <c r="C84" s="72">
        <f>SUM(C77:C83)</f>
        <v>0</v>
      </c>
      <c r="D84" s="72">
        <f>SUM(D77:D83)</f>
        <v>0</v>
      </c>
      <c r="E84" s="72">
        <f>SUM(E77:E83)</f>
        <v>0</v>
      </c>
      <c r="F84" s="72">
        <f t="shared" si="1"/>
        <v>0</v>
      </c>
    </row>
    <row r="85" spans="1:6">
      <c r="A85" s="119" t="s">
        <v>93</v>
      </c>
      <c r="B85" s="25" t="s">
        <v>94</v>
      </c>
      <c r="C85" s="72"/>
      <c r="D85" s="72"/>
      <c r="E85" s="72"/>
      <c r="F85" s="72">
        <f t="shared" si="1"/>
        <v>0</v>
      </c>
    </row>
    <row r="86" spans="1:6">
      <c r="A86" s="119" t="s">
        <v>95</v>
      </c>
      <c r="B86" s="25" t="s">
        <v>96</v>
      </c>
      <c r="C86" s="72"/>
      <c r="D86" s="72"/>
      <c r="E86" s="72"/>
      <c r="F86" s="72">
        <f t="shared" si="1"/>
        <v>0</v>
      </c>
    </row>
    <row r="87" spans="1:6">
      <c r="A87" s="119" t="s">
        <v>97</v>
      </c>
      <c r="B87" s="25" t="s">
        <v>98</v>
      </c>
      <c r="C87" s="72"/>
      <c r="D87" s="72"/>
      <c r="E87" s="72"/>
      <c r="F87" s="72">
        <f t="shared" si="1"/>
        <v>0</v>
      </c>
    </row>
    <row r="88" spans="1:6">
      <c r="A88" s="119" t="s">
        <v>99</v>
      </c>
      <c r="B88" s="25" t="s">
        <v>100</v>
      </c>
      <c r="C88" s="72"/>
      <c r="D88" s="72"/>
      <c r="E88" s="72"/>
      <c r="F88" s="72">
        <f t="shared" si="1"/>
        <v>0</v>
      </c>
    </row>
    <row r="89" spans="1:6">
      <c r="A89" s="121" t="s">
        <v>315</v>
      </c>
      <c r="B89" s="40" t="s">
        <v>101</v>
      </c>
      <c r="C89" s="72">
        <f>SUM(C85:C88)</f>
        <v>0</v>
      </c>
      <c r="D89" s="72"/>
      <c r="E89" s="72"/>
      <c r="F89" s="72">
        <f t="shared" si="1"/>
        <v>0</v>
      </c>
    </row>
    <row r="90" spans="1:6" ht="30">
      <c r="A90" s="119" t="s">
        <v>102</v>
      </c>
      <c r="B90" s="25" t="s">
        <v>103</v>
      </c>
      <c r="C90" s="72"/>
      <c r="D90" s="72"/>
      <c r="E90" s="72"/>
      <c r="F90" s="72">
        <f t="shared" si="1"/>
        <v>0</v>
      </c>
    </row>
    <row r="91" spans="1:6" ht="30">
      <c r="A91" s="119" t="s">
        <v>346</v>
      </c>
      <c r="B91" s="25" t="s">
        <v>104</v>
      </c>
      <c r="C91" s="72"/>
      <c r="D91" s="72"/>
      <c r="E91" s="72"/>
      <c r="F91" s="72">
        <f t="shared" si="1"/>
        <v>0</v>
      </c>
    </row>
    <row r="92" spans="1:6" ht="30">
      <c r="A92" s="119" t="s">
        <v>347</v>
      </c>
      <c r="B92" s="25" t="s">
        <v>105</v>
      </c>
      <c r="C92" s="72"/>
      <c r="D92" s="72"/>
      <c r="E92" s="72"/>
      <c r="F92" s="72">
        <f t="shared" ref="F92:F124" si="2">SUM(C92:D92)</f>
        <v>0</v>
      </c>
    </row>
    <row r="93" spans="1:6">
      <c r="A93" s="119" t="s">
        <v>348</v>
      </c>
      <c r="B93" s="25" t="s">
        <v>106</v>
      </c>
      <c r="C93" s="72"/>
      <c r="D93" s="72"/>
      <c r="E93" s="72"/>
      <c r="F93" s="72">
        <f t="shared" si="2"/>
        <v>0</v>
      </c>
    </row>
    <row r="94" spans="1:6" ht="30">
      <c r="A94" s="119" t="s">
        <v>349</v>
      </c>
      <c r="B94" s="25" t="s">
        <v>107</v>
      </c>
      <c r="C94" s="72"/>
      <c r="D94" s="72"/>
      <c r="E94" s="72"/>
      <c r="F94" s="72">
        <f t="shared" si="2"/>
        <v>0</v>
      </c>
    </row>
    <row r="95" spans="1:6" ht="30">
      <c r="A95" s="119" t="s">
        <v>350</v>
      </c>
      <c r="B95" s="25" t="s">
        <v>108</v>
      </c>
      <c r="C95" s="72"/>
      <c r="D95" s="72"/>
      <c r="E95" s="72"/>
      <c r="F95" s="72">
        <f t="shared" si="2"/>
        <v>0</v>
      </c>
    </row>
    <row r="96" spans="1:6">
      <c r="A96" s="119" t="s">
        <v>109</v>
      </c>
      <c r="B96" s="25" t="s">
        <v>110</v>
      </c>
      <c r="C96" s="72"/>
      <c r="D96" s="72"/>
      <c r="E96" s="72"/>
      <c r="F96" s="72">
        <f t="shared" si="2"/>
        <v>0</v>
      </c>
    </row>
    <row r="97" spans="1:25">
      <c r="A97" s="119" t="s">
        <v>351</v>
      </c>
      <c r="B97" s="25" t="s">
        <v>111</v>
      </c>
      <c r="C97" s="72"/>
      <c r="D97" s="72"/>
      <c r="E97" s="72"/>
      <c r="F97" s="72">
        <f t="shared" si="2"/>
        <v>0</v>
      </c>
    </row>
    <row r="98" spans="1:25">
      <c r="A98" s="121" t="s">
        <v>316</v>
      </c>
      <c r="B98" s="40" t="s">
        <v>112</v>
      </c>
      <c r="C98" s="72"/>
      <c r="D98" s="72"/>
      <c r="E98" s="72"/>
      <c r="F98" s="72">
        <f t="shared" si="2"/>
        <v>0</v>
      </c>
    </row>
    <row r="99" spans="1:25" ht="15.75">
      <c r="A99" s="123" t="s">
        <v>460</v>
      </c>
      <c r="B99" s="40"/>
      <c r="C99" s="72">
        <f>C98+C89+C84</f>
        <v>0</v>
      </c>
      <c r="D99" s="72">
        <f>D98+D89+D84</f>
        <v>0</v>
      </c>
      <c r="E99" s="72">
        <f>E98+E89+E84</f>
        <v>0</v>
      </c>
      <c r="F99" s="72">
        <f t="shared" si="2"/>
        <v>0</v>
      </c>
    </row>
    <row r="100" spans="1:25" ht="15.75">
      <c r="A100" s="124" t="s">
        <v>359</v>
      </c>
      <c r="B100" s="28" t="s">
        <v>113</v>
      </c>
      <c r="C100" s="72">
        <f>C98+C89+C84+C75+C61+C52+C27+C26</f>
        <v>37768587</v>
      </c>
      <c r="D100" s="72">
        <f>D98+D89+D84+D75+D61+D52+D27+D26</f>
        <v>50448718</v>
      </c>
      <c r="E100" s="72">
        <f>E98+E89+E84+E75+E61+E52+E27+E26</f>
        <v>0</v>
      </c>
      <c r="F100" s="72">
        <f t="shared" si="2"/>
        <v>88217305</v>
      </c>
    </row>
    <row r="101" spans="1:25">
      <c r="A101" s="119" t="s">
        <v>352</v>
      </c>
      <c r="B101" s="4" t="s">
        <v>114</v>
      </c>
      <c r="C101" s="75"/>
      <c r="D101" s="75"/>
      <c r="E101" s="75"/>
      <c r="F101" s="72">
        <f t="shared" si="2"/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9"/>
      <c r="Y101" s="19"/>
    </row>
    <row r="102" spans="1:25" ht="30">
      <c r="A102" s="119" t="s">
        <v>115</v>
      </c>
      <c r="B102" s="4" t="s">
        <v>116</v>
      </c>
      <c r="C102" s="75"/>
      <c r="D102" s="75"/>
      <c r="E102" s="75"/>
      <c r="F102" s="72">
        <f t="shared" si="2"/>
        <v>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9"/>
      <c r="Y102" s="19"/>
    </row>
    <row r="103" spans="1:25">
      <c r="A103" s="119" t="s">
        <v>353</v>
      </c>
      <c r="B103" s="4" t="s">
        <v>117</v>
      </c>
      <c r="C103" s="75"/>
      <c r="D103" s="75"/>
      <c r="E103" s="75"/>
      <c r="F103" s="72">
        <f t="shared" si="2"/>
        <v>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9"/>
      <c r="Y103" s="19"/>
    </row>
    <row r="104" spans="1:25">
      <c r="A104" s="125" t="s">
        <v>321</v>
      </c>
      <c r="B104" s="6" t="s">
        <v>118</v>
      </c>
      <c r="C104" s="76"/>
      <c r="D104" s="76"/>
      <c r="E104" s="76"/>
      <c r="F104" s="72">
        <f t="shared" si="2"/>
        <v>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19"/>
      <c r="Y104" s="19"/>
    </row>
    <row r="105" spans="1:25">
      <c r="A105" s="119" t="s">
        <v>354</v>
      </c>
      <c r="B105" s="4" t="s">
        <v>119</v>
      </c>
      <c r="C105" s="77"/>
      <c r="D105" s="77"/>
      <c r="E105" s="77"/>
      <c r="F105" s="72">
        <f t="shared" si="2"/>
        <v>0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19"/>
      <c r="Y105" s="19"/>
    </row>
    <row r="106" spans="1:25">
      <c r="A106" s="119" t="s">
        <v>324</v>
      </c>
      <c r="B106" s="4" t="s">
        <v>120</v>
      </c>
      <c r="C106" s="77"/>
      <c r="D106" s="77"/>
      <c r="E106" s="77"/>
      <c r="F106" s="72">
        <f t="shared" si="2"/>
        <v>0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19"/>
      <c r="Y106" s="19"/>
    </row>
    <row r="107" spans="1:25">
      <c r="A107" s="119" t="s">
        <v>121</v>
      </c>
      <c r="B107" s="4" t="s">
        <v>122</v>
      </c>
      <c r="C107" s="75"/>
      <c r="D107" s="75"/>
      <c r="E107" s="75"/>
      <c r="F107" s="72">
        <f t="shared" si="2"/>
        <v>0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9"/>
      <c r="Y107" s="19"/>
    </row>
    <row r="108" spans="1:25">
      <c r="A108" s="119" t="s">
        <v>355</v>
      </c>
      <c r="B108" s="4" t="s">
        <v>123</v>
      </c>
      <c r="C108" s="75"/>
      <c r="D108" s="75"/>
      <c r="E108" s="75"/>
      <c r="F108" s="72">
        <f t="shared" si="2"/>
        <v>0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9"/>
      <c r="Y108" s="19"/>
    </row>
    <row r="109" spans="1:25">
      <c r="A109" s="125" t="s">
        <v>322</v>
      </c>
      <c r="B109" s="6" t="s">
        <v>124</v>
      </c>
      <c r="C109" s="78"/>
      <c r="D109" s="78"/>
      <c r="E109" s="78"/>
      <c r="F109" s="72">
        <f t="shared" si="2"/>
        <v>0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19"/>
      <c r="Y109" s="19"/>
    </row>
    <row r="110" spans="1:25">
      <c r="A110" s="119" t="s">
        <v>125</v>
      </c>
      <c r="B110" s="4" t="s">
        <v>126</v>
      </c>
      <c r="C110" s="77"/>
      <c r="D110" s="77"/>
      <c r="E110" s="77"/>
      <c r="F110" s="72">
        <f t="shared" si="2"/>
        <v>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19"/>
      <c r="Y110" s="19"/>
    </row>
    <row r="111" spans="1:25">
      <c r="A111" s="119" t="s">
        <v>127</v>
      </c>
      <c r="B111" s="4" t="s">
        <v>128</v>
      </c>
      <c r="C111" s="77"/>
      <c r="D111" s="77"/>
      <c r="E111" s="77"/>
      <c r="F111" s="72">
        <f t="shared" si="2"/>
        <v>0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19"/>
      <c r="Y111" s="19"/>
    </row>
    <row r="112" spans="1:25">
      <c r="A112" s="125" t="s">
        <v>129</v>
      </c>
      <c r="B112" s="6" t="s">
        <v>130</v>
      </c>
      <c r="C112" s="77"/>
      <c r="D112" s="77"/>
      <c r="E112" s="77"/>
      <c r="F112" s="72">
        <f t="shared" si="2"/>
        <v>0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19"/>
      <c r="Y112" s="19"/>
    </row>
    <row r="113" spans="1:25">
      <c r="A113" s="119" t="s">
        <v>131</v>
      </c>
      <c r="B113" s="4" t="s">
        <v>132</v>
      </c>
      <c r="C113" s="77"/>
      <c r="D113" s="77"/>
      <c r="E113" s="77"/>
      <c r="F113" s="72">
        <f t="shared" si="2"/>
        <v>0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19"/>
      <c r="Y113" s="19"/>
    </row>
    <row r="114" spans="1:25">
      <c r="A114" s="119" t="s">
        <v>133</v>
      </c>
      <c r="B114" s="4" t="s">
        <v>134</v>
      </c>
      <c r="C114" s="77"/>
      <c r="D114" s="77"/>
      <c r="E114" s="77"/>
      <c r="F114" s="72">
        <f t="shared" si="2"/>
        <v>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19"/>
      <c r="Y114" s="19"/>
    </row>
    <row r="115" spans="1:25">
      <c r="A115" s="119" t="s">
        <v>135</v>
      </c>
      <c r="B115" s="4" t="s">
        <v>136</v>
      </c>
      <c r="C115" s="77"/>
      <c r="D115" s="77"/>
      <c r="E115" s="77"/>
      <c r="F115" s="72">
        <f t="shared" si="2"/>
        <v>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19"/>
      <c r="Y115" s="19"/>
    </row>
    <row r="116" spans="1:25">
      <c r="A116" s="121" t="s">
        <v>323</v>
      </c>
      <c r="B116" s="30" t="s">
        <v>137</v>
      </c>
      <c r="C116" s="78"/>
      <c r="D116" s="78"/>
      <c r="E116" s="78"/>
      <c r="F116" s="72">
        <f t="shared" si="2"/>
        <v>0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19"/>
      <c r="Y116" s="19"/>
    </row>
    <row r="117" spans="1:25">
      <c r="A117" s="119" t="s">
        <v>138</v>
      </c>
      <c r="B117" s="4" t="s">
        <v>139</v>
      </c>
      <c r="C117" s="77"/>
      <c r="D117" s="77"/>
      <c r="E117" s="77"/>
      <c r="F117" s="72">
        <f t="shared" si="2"/>
        <v>0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9"/>
      <c r="Y117" s="19"/>
    </row>
    <row r="118" spans="1:25">
      <c r="A118" s="119" t="s">
        <v>140</v>
      </c>
      <c r="B118" s="4" t="s">
        <v>141</v>
      </c>
      <c r="C118" s="75"/>
      <c r="D118" s="75"/>
      <c r="E118" s="75"/>
      <c r="F118" s="72">
        <f t="shared" si="2"/>
        <v>0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9"/>
      <c r="Y118" s="19"/>
    </row>
    <row r="119" spans="1:25">
      <c r="A119" s="119" t="s">
        <v>356</v>
      </c>
      <c r="B119" s="4" t="s">
        <v>142</v>
      </c>
      <c r="C119" s="77"/>
      <c r="D119" s="77"/>
      <c r="E119" s="77"/>
      <c r="F119" s="72">
        <f t="shared" si="2"/>
        <v>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9"/>
      <c r="Y119" s="19"/>
    </row>
    <row r="120" spans="1:25">
      <c r="A120" s="119" t="s">
        <v>325</v>
      </c>
      <c r="B120" s="4" t="s">
        <v>143</v>
      </c>
      <c r="C120" s="77"/>
      <c r="D120" s="77"/>
      <c r="E120" s="77"/>
      <c r="F120" s="72">
        <f t="shared" si="2"/>
        <v>0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9"/>
      <c r="Y120" s="19"/>
    </row>
    <row r="121" spans="1:25">
      <c r="A121" s="121" t="s">
        <v>326</v>
      </c>
      <c r="B121" s="30" t="s">
        <v>144</v>
      </c>
      <c r="C121" s="78"/>
      <c r="D121" s="78"/>
      <c r="E121" s="78"/>
      <c r="F121" s="72">
        <f t="shared" si="2"/>
        <v>0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19"/>
      <c r="Y121" s="19"/>
    </row>
    <row r="122" spans="1:25">
      <c r="A122" s="119" t="s">
        <v>145</v>
      </c>
      <c r="B122" s="4" t="s">
        <v>146</v>
      </c>
      <c r="C122" s="75"/>
      <c r="D122" s="75"/>
      <c r="E122" s="75"/>
      <c r="F122" s="72">
        <f t="shared" si="2"/>
        <v>0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9"/>
      <c r="Y122" s="19"/>
    </row>
    <row r="123" spans="1:25" ht="15.75">
      <c r="A123" s="126" t="s">
        <v>360</v>
      </c>
      <c r="B123" s="31" t="s">
        <v>147</v>
      </c>
      <c r="C123" s="78"/>
      <c r="D123" s="78"/>
      <c r="E123" s="78"/>
      <c r="F123" s="72">
        <f t="shared" si="2"/>
        <v>0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19"/>
      <c r="Y123" s="19"/>
    </row>
    <row r="124" spans="1:25" ht="15.75">
      <c r="A124" s="133" t="s">
        <v>396</v>
      </c>
      <c r="B124" s="56"/>
      <c r="C124" s="72">
        <f>C123+C100</f>
        <v>37768587</v>
      </c>
      <c r="D124" s="72">
        <f>D123+D100</f>
        <v>50448718</v>
      </c>
      <c r="E124" s="72">
        <f>E123+E100</f>
        <v>0</v>
      </c>
      <c r="F124" s="72">
        <f t="shared" si="2"/>
        <v>88217305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>
      <c r="B125" s="19"/>
      <c r="C125" s="82"/>
      <c r="D125" s="82"/>
      <c r="E125" s="82"/>
      <c r="F125" s="8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>
      <c r="B126" s="19"/>
      <c r="C126" s="82"/>
      <c r="D126" s="82"/>
      <c r="E126" s="82"/>
      <c r="F126" s="83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>
      <c r="B127" s="19"/>
      <c r="C127" s="82"/>
      <c r="D127" s="82"/>
      <c r="E127" s="82"/>
      <c r="F127" s="83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>
      <c r="B128" s="19"/>
      <c r="C128" s="82"/>
      <c r="D128" s="82"/>
      <c r="E128" s="82"/>
      <c r="F128" s="83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2:25">
      <c r="B129" s="19"/>
      <c r="C129" s="82"/>
      <c r="D129" s="82"/>
      <c r="E129" s="82"/>
      <c r="F129" s="83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2:25">
      <c r="B130" s="19"/>
      <c r="C130" s="82"/>
      <c r="D130" s="82"/>
      <c r="E130" s="82"/>
      <c r="F130" s="83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2:25">
      <c r="B131" s="19"/>
      <c r="C131" s="82"/>
      <c r="D131" s="82"/>
      <c r="E131" s="82"/>
      <c r="F131" s="83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2:25">
      <c r="B132" s="19"/>
      <c r="C132" s="82"/>
      <c r="D132" s="82"/>
      <c r="E132" s="82"/>
      <c r="F132" s="83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2:25">
      <c r="B133" s="19"/>
      <c r="C133" s="82"/>
      <c r="D133" s="82"/>
      <c r="E133" s="82"/>
      <c r="F133" s="83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2:25">
      <c r="B134" s="19"/>
      <c r="C134" s="82"/>
      <c r="D134" s="82"/>
      <c r="E134" s="82"/>
      <c r="F134" s="83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2:25">
      <c r="B135" s="19"/>
      <c r="C135" s="82"/>
      <c r="D135" s="82"/>
      <c r="E135" s="82"/>
      <c r="F135" s="83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2:25">
      <c r="B136" s="19"/>
      <c r="C136" s="82"/>
      <c r="D136" s="82"/>
      <c r="E136" s="82"/>
      <c r="F136" s="83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2:25">
      <c r="B137" s="19"/>
      <c r="C137" s="82"/>
      <c r="D137" s="82"/>
      <c r="E137" s="82"/>
      <c r="F137" s="83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2:25">
      <c r="B138" s="19"/>
      <c r="C138" s="82"/>
      <c r="D138" s="82"/>
      <c r="E138" s="82"/>
      <c r="F138" s="83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2:25">
      <c r="B139" s="19"/>
      <c r="C139" s="82"/>
      <c r="D139" s="82"/>
      <c r="E139" s="82"/>
      <c r="F139" s="83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2:25">
      <c r="B140" s="19"/>
      <c r="C140" s="82"/>
      <c r="D140" s="82"/>
      <c r="E140" s="82"/>
      <c r="F140" s="83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2:25">
      <c r="B141" s="19"/>
      <c r="C141" s="82"/>
      <c r="D141" s="82"/>
      <c r="E141" s="82"/>
      <c r="F141" s="83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2:25">
      <c r="B142" s="19"/>
      <c r="C142" s="82"/>
      <c r="D142" s="82"/>
      <c r="E142" s="82"/>
      <c r="F142" s="83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2:25">
      <c r="B143" s="19"/>
      <c r="C143" s="82"/>
      <c r="D143" s="82"/>
      <c r="E143" s="82"/>
      <c r="F143" s="8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2:25">
      <c r="B144" s="19"/>
      <c r="C144" s="82"/>
      <c r="D144" s="82"/>
      <c r="E144" s="82"/>
      <c r="F144" s="8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2:25">
      <c r="B145" s="19"/>
      <c r="C145" s="82"/>
      <c r="D145" s="82"/>
      <c r="E145" s="82"/>
      <c r="F145" s="83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2:25">
      <c r="B146" s="19"/>
      <c r="C146" s="82"/>
      <c r="D146" s="82"/>
      <c r="E146" s="82"/>
      <c r="F146" s="83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2:25">
      <c r="B147" s="19"/>
      <c r="C147" s="82"/>
      <c r="D147" s="82"/>
      <c r="E147" s="82"/>
      <c r="F147" s="83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2:25">
      <c r="B148" s="19"/>
      <c r="C148" s="82"/>
      <c r="D148" s="82"/>
      <c r="E148" s="82"/>
      <c r="F148" s="83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2:25">
      <c r="B149" s="19"/>
      <c r="C149" s="82"/>
      <c r="D149" s="82"/>
      <c r="E149" s="82"/>
      <c r="F149" s="83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2:25">
      <c r="B150" s="19"/>
      <c r="C150" s="82"/>
      <c r="D150" s="82"/>
      <c r="E150" s="82"/>
      <c r="F150" s="83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2:25">
      <c r="B151" s="19"/>
      <c r="C151" s="82"/>
      <c r="D151" s="82"/>
      <c r="E151" s="82"/>
      <c r="F151" s="83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2:25">
      <c r="B152" s="19"/>
      <c r="C152" s="82"/>
      <c r="D152" s="82"/>
      <c r="E152" s="82"/>
      <c r="F152" s="83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2:25">
      <c r="B153" s="19"/>
      <c r="C153" s="82"/>
      <c r="D153" s="82"/>
      <c r="E153" s="82"/>
      <c r="F153" s="83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2:25">
      <c r="B154" s="19"/>
      <c r="C154" s="82"/>
      <c r="D154" s="82"/>
      <c r="E154" s="82"/>
      <c r="F154" s="83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2:25">
      <c r="B155" s="19"/>
      <c r="C155" s="82"/>
      <c r="D155" s="82"/>
      <c r="E155" s="82"/>
      <c r="F155" s="83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2:25">
      <c r="B156" s="19"/>
      <c r="C156" s="82"/>
      <c r="D156" s="82"/>
      <c r="E156" s="82"/>
      <c r="F156" s="83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2:25">
      <c r="B157" s="19"/>
      <c r="C157" s="82"/>
      <c r="D157" s="82"/>
      <c r="E157" s="82"/>
      <c r="F157" s="83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2:25">
      <c r="B158" s="19"/>
      <c r="C158" s="82"/>
      <c r="D158" s="82"/>
      <c r="E158" s="82"/>
      <c r="F158" s="83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2:25">
      <c r="B159" s="19"/>
      <c r="C159" s="82"/>
      <c r="D159" s="82"/>
      <c r="E159" s="82"/>
      <c r="F159" s="83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2:25">
      <c r="B160" s="19"/>
      <c r="C160" s="82"/>
      <c r="D160" s="82"/>
      <c r="E160" s="82"/>
      <c r="F160" s="83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2:25">
      <c r="B161" s="19"/>
      <c r="C161" s="82"/>
      <c r="D161" s="82"/>
      <c r="E161" s="82"/>
      <c r="F161" s="83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2:25">
      <c r="B162" s="19"/>
      <c r="C162" s="82"/>
      <c r="D162" s="82"/>
      <c r="E162" s="82"/>
      <c r="F162" s="83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2:25">
      <c r="B163" s="19"/>
      <c r="C163" s="82"/>
      <c r="D163" s="82"/>
      <c r="E163" s="82"/>
      <c r="F163" s="83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2:25">
      <c r="B164" s="19"/>
      <c r="C164" s="82"/>
      <c r="D164" s="82"/>
      <c r="E164" s="82"/>
      <c r="F164" s="83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2:25">
      <c r="B165" s="19"/>
      <c r="C165" s="82"/>
      <c r="D165" s="82"/>
      <c r="E165" s="82"/>
      <c r="F165" s="83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2:25">
      <c r="B166" s="19"/>
      <c r="C166" s="82"/>
      <c r="D166" s="82"/>
      <c r="E166" s="82"/>
      <c r="F166" s="83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2:25">
      <c r="B167" s="19"/>
      <c r="C167" s="82"/>
      <c r="D167" s="82"/>
      <c r="E167" s="82"/>
      <c r="F167" s="83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2:25">
      <c r="B168" s="19"/>
      <c r="C168" s="82"/>
      <c r="D168" s="82"/>
      <c r="E168" s="82"/>
      <c r="F168" s="83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2:25">
      <c r="B169" s="19"/>
      <c r="C169" s="82"/>
      <c r="D169" s="82"/>
      <c r="E169" s="82"/>
      <c r="F169" s="83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2:25">
      <c r="B170" s="19"/>
      <c r="C170" s="82"/>
      <c r="D170" s="82"/>
      <c r="E170" s="82"/>
      <c r="F170" s="83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2:25">
      <c r="B171" s="19"/>
      <c r="C171" s="82"/>
      <c r="D171" s="82"/>
      <c r="E171" s="82"/>
      <c r="F171" s="83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2:25">
      <c r="B172" s="19"/>
      <c r="C172" s="82"/>
      <c r="D172" s="82"/>
      <c r="E172" s="82"/>
      <c r="F172" s="83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2:25">
      <c r="B173" s="19"/>
      <c r="C173" s="82"/>
      <c r="D173" s="82"/>
      <c r="E173" s="82"/>
      <c r="F173" s="83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1" fitToHeight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173"/>
  <sheetViews>
    <sheetView workbookViewId="0">
      <selection sqref="A1:F1"/>
    </sheetView>
  </sheetViews>
  <sheetFormatPr defaultRowHeight="15"/>
  <cols>
    <col min="1" max="1" width="65.140625" style="128" customWidth="1"/>
    <col min="3" max="5" width="12.7109375" style="69" customWidth="1"/>
    <col min="6" max="6" width="12.7109375" style="70" customWidth="1"/>
  </cols>
  <sheetData>
    <row r="1" spans="1:6" ht="15.75">
      <c r="A1" s="151" t="s">
        <v>612</v>
      </c>
      <c r="B1" s="151"/>
      <c r="C1" s="151"/>
      <c r="D1" s="151"/>
      <c r="E1" s="151"/>
      <c r="F1" s="151"/>
    </row>
    <row r="2" spans="1:6" ht="15.75">
      <c r="A2" s="108"/>
    </row>
    <row r="3" spans="1:6" ht="20.25" customHeight="1">
      <c r="A3" s="147" t="s">
        <v>596</v>
      </c>
      <c r="B3" s="148"/>
      <c r="C3" s="148"/>
      <c r="D3" s="148"/>
      <c r="E3" s="148"/>
      <c r="F3" s="149"/>
    </row>
    <row r="4" spans="1:6" ht="19.5" customHeight="1">
      <c r="A4" s="150" t="s">
        <v>595</v>
      </c>
      <c r="B4" s="148"/>
      <c r="C4" s="148"/>
      <c r="D4" s="148"/>
      <c r="E4" s="148"/>
      <c r="F4" s="149"/>
    </row>
    <row r="5" spans="1:6" ht="18">
      <c r="A5" s="130"/>
    </row>
    <row r="6" spans="1:6">
      <c r="A6" s="131" t="s">
        <v>441</v>
      </c>
    </row>
    <row r="7" spans="1:6" ht="60">
      <c r="A7" s="111" t="s">
        <v>569</v>
      </c>
      <c r="B7" s="2" t="s">
        <v>570</v>
      </c>
      <c r="C7" s="138" t="s">
        <v>462</v>
      </c>
      <c r="D7" s="138" t="s">
        <v>463</v>
      </c>
      <c r="E7" s="138" t="s">
        <v>464</v>
      </c>
      <c r="F7" s="135" t="s">
        <v>542</v>
      </c>
    </row>
    <row r="8" spans="1:6">
      <c r="A8" s="112" t="s">
        <v>571</v>
      </c>
      <c r="B8" s="24" t="s">
        <v>572</v>
      </c>
      <c r="C8" s="72">
        <v>6517444</v>
      </c>
      <c r="D8" s="72"/>
      <c r="E8" s="72"/>
      <c r="F8" s="72">
        <f>SUM(C8:E8)</f>
        <v>6517444</v>
      </c>
    </row>
    <row r="9" spans="1:6">
      <c r="A9" s="112" t="s">
        <v>573</v>
      </c>
      <c r="B9" s="25" t="s">
        <v>574</v>
      </c>
      <c r="C9" s="72"/>
      <c r="D9" s="72"/>
      <c r="E9" s="72"/>
      <c r="F9" s="72"/>
    </row>
    <row r="10" spans="1:6">
      <c r="A10" s="112" t="s">
        <v>575</v>
      </c>
      <c r="B10" s="25" t="s">
        <v>576</v>
      </c>
      <c r="C10" s="72"/>
      <c r="D10" s="72"/>
      <c r="E10" s="72"/>
      <c r="F10" s="72"/>
    </row>
    <row r="11" spans="1:6">
      <c r="A11" s="112" t="s">
        <v>577</v>
      </c>
      <c r="B11" s="25" t="s">
        <v>578</v>
      </c>
      <c r="C11" s="72"/>
      <c r="D11" s="72"/>
      <c r="E11" s="72"/>
      <c r="F11" s="72"/>
    </row>
    <row r="12" spans="1:6">
      <c r="A12" s="112" t="s">
        <v>579</v>
      </c>
      <c r="B12" s="25" t="s">
        <v>580</v>
      </c>
      <c r="C12" s="72"/>
      <c r="D12" s="72"/>
      <c r="E12" s="72"/>
      <c r="F12" s="72"/>
    </row>
    <row r="13" spans="1:6">
      <c r="A13" s="112" t="s">
        <v>581</v>
      </c>
      <c r="B13" s="25" t="s">
        <v>582</v>
      </c>
      <c r="C13" s="72"/>
      <c r="D13" s="72"/>
      <c r="E13" s="72"/>
      <c r="F13" s="72"/>
    </row>
    <row r="14" spans="1:6">
      <c r="A14" s="112" t="s">
        <v>583</v>
      </c>
      <c r="B14" s="25" t="s">
        <v>584</v>
      </c>
      <c r="C14" s="72"/>
      <c r="D14" s="72"/>
      <c r="E14" s="72"/>
      <c r="F14" s="72"/>
    </row>
    <row r="15" spans="1:6">
      <c r="A15" s="112" t="s">
        <v>585</v>
      </c>
      <c r="B15" s="25" t="s">
        <v>586</v>
      </c>
      <c r="C15" s="72"/>
      <c r="D15" s="72"/>
      <c r="E15" s="72"/>
      <c r="F15" s="72"/>
    </row>
    <row r="16" spans="1:6">
      <c r="A16" s="113" t="s">
        <v>587</v>
      </c>
      <c r="B16" s="25" t="s">
        <v>588</v>
      </c>
      <c r="C16" s="72"/>
      <c r="D16" s="72"/>
      <c r="E16" s="72"/>
      <c r="F16" s="72"/>
    </row>
    <row r="17" spans="1:6">
      <c r="A17" s="113" t="s">
        <v>589</v>
      </c>
      <c r="B17" s="25" t="s">
        <v>590</v>
      </c>
      <c r="C17" s="72"/>
      <c r="D17" s="72"/>
      <c r="E17" s="72"/>
      <c r="F17" s="72"/>
    </row>
    <row r="18" spans="1:6">
      <c r="A18" s="113" t="s">
        <v>591</v>
      </c>
      <c r="B18" s="25" t="s">
        <v>592</v>
      </c>
      <c r="C18" s="72"/>
      <c r="D18" s="72"/>
      <c r="E18" s="72"/>
      <c r="F18" s="72"/>
    </row>
    <row r="19" spans="1:6">
      <c r="A19" s="113" t="s">
        <v>0</v>
      </c>
      <c r="B19" s="25" t="s">
        <v>1</v>
      </c>
      <c r="C19" s="72"/>
      <c r="D19" s="72"/>
      <c r="E19" s="72"/>
      <c r="F19" s="72"/>
    </row>
    <row r="20" spans="1:6">
      <c r="A20" s="113" t="s">
        <v>327</v>
      </c>
      <c r="B20" s="25" t="s">
        <v>2</v>
      </c>
      <c r="C20" s="72">
        <v>178488</v>
      </c>
      <c r="D20" s="72"/>
      <c r="E20" s="72"/>
      <c r="F20" s="72">
        <v>178488</v>
      </c>
    </row>
    <row r="21" spans="1:6">
      <c r="A21" s="114" t="s">
        <v>270</v>
      </c>
      <c r="B21" s="26" t="s">
        <v>3</v>
      </c>
      <c r="C21" s="72">
        <f>SUM(C8:C20)</f>
        <v>6695932</v>
      </c>
      <c r="D21" s="72">
        <f>SUM(D8:D20)</f>
        <v>0</v>
      </c>
      <c r="E21" s="72">
        <f>SUM(E8:E20)</f>
        <v>0</v>
      </c>
      <c r="F21" s="72">
        <f>SUM(C21:E21)</f>
        <v>6695932</v>
      </c>
    </row>
    <row r="22" spans="1:6">
      <c r="A22" s="113" t="s">
        <v>4</v>
      </c>
      <c r="B22" s="25" t="s">
        <v>5</v>
      </c>
      <c r="C22" s="72"/>
      <c r="D22" s="72"/>
      <c r="E22" s="72"/>
      <c r="F22" s="72"/>
    </row>
    <row r="23" spans="1:6" ht="30">
      <c r="A23" s="113" t="s">
        <v>6</v>
      </c>
      <c r="B23" s="25" t="s">
        <v>7</v>
      </c>
      <c r="C23" s="72">
        <v>333000</v>
      </c>
      <c r="D23" s="72"/>
      <c r="E23" s="72"/>
      <c r="F23" s="72">
        <f>SUM(C23:E23)</f>
        <v>333000</v>
      </c>
    </row>
    <row r="24" spans="1:6">
      <c r="A24" s="113" t="s">
        <v>8</v>
      </c>
      <c r="B24" s="25" t="s">
        <v>9</v>
      </c>
      <c r="C24" s="72">
        <v>250900</v>
      </c>
      <c r="D24" s="72"/>
      <c r="E24" s="72"/>
      <c r="F24" s="72">
        <f>SUM(C24:E24)</f>
        <v>250900</v>
      </c>
    </row>
    <row r="25" spans="1:6">
      <c r="A25" s="115" t="s">
        <v>271</v>
      </c>
      <c r="B25" s="26" t="s">
        <v>10</v>
      </c>
      <c r="C25" s="72">
        <f>SUM(C22:C24)</f>
        <v>583900</v>
      </c>
      <c r="D25" s="72">
        <f>SUM(D22:D24)</f>
        <v>0</v>
      </c>
      <c r="E25" s="72">
        <f>SUM(E22:E24)</f>
        <v>0</v>
      </c>
      <c r="F25" s="72">
        <f>SUM(C25:E25)</f>
        <v>583900</v>
      </c>
    </row>
    <row r="26" spans="1:6">
      <c r="A26" s="116" t="s">
        <v>357</v>
      </c>
      <c r="B26" s="40" t="s">
        <v>11</v>
      </c>
      <c r="C26" s="72">
        <f>C25+C21</f>
        <v>7279832</v>
      </c>
      <c r="D26" s="72">
        <f>D25+D21</f>
        <v>0</v>
      </c>
      <c r="E26" s="72">
        <f>E25+E21</f>
        <v>0</v>
      </c>
      <c r="F26" s="72">
        <f>SUM(C26:E26)</f>
        <v>7279832</v>
      </c>
    </row>
    <row r="27" spans="1:6" ht="30">
      <c r="A27" s="117" t="s">
        <v>328</v>
      </c>
      <c r="B27" s="40" t="s">
        <v>12</v>
      </c>
      <c r="C27" s="72">
        <v>1459024</v>
      </c>
      <c r="D27" s="72"/>
      <c r="E27" s="72"/>
      <c r="F27" s="72">
        <f>SUM(C27:E27)</f>
        <v>1459024</v>
      </c>
    </row>
    <row r="28" spans="1:6">
      <c r="A28" s="113" t="s">
        <v>13</v>
      </c>
      <c r="B28" s="25" t="s">
        <v>14</v>
      </c>
      <c r="C28" s="72">
        <v>545000</v>
      </c>
      <c r="D28" s="72"/>
      <c r="E28" s="85"/>
      <c r="F28" s="72">
        <f t="shared" ref="F28:F35" si="0">SUM(C28:D28)</f>
        <v>545000</v>
      </c>
    </row>
    <row r="29" spans="1:6">
      <c r="A29" s="113" t="s">
        <v>15</v>
      </c>
      <c r="B29" s="25" t="s">
        <v>16</v>
      </c>
      <c r="C29" s="72">
        <v>79000</v>
      </c>
      <c r="D29" s="72"/>
      <c r="E29" s="85"/>
      <c r="F29" s="72">
        <f t="shared" si="0"/>
        <v>79000</v>
      </c>
    </row>
    <row r="30" spans="1:6">
      <c r="A30" s="113" t="s">
        <v>17</v>
      </c>
      <c r="B30" s="25" t="s">
        <v>18</v>
      </c>
      <c r="C30" s="72"/>
      <c r="D30" s="72"/>
      <c r="E30" s="85"/>
      <c r="F30" s="72">
        <f t="shared" si="0"/>
        <v>0</v>
      </c>
    </row>
    <row r="31" spans="1:6">
      <c r="A31" s="115" t="s">
        <v>272</v>
      </c>
      <c r="B31" s="26" t="s">
        <v>19</v>
      </c>
      <c r="C31" s="72">
        <f>SUM(C28:C30)</f>
        <v>624000</v>
      </c>
      <c r="D31" s="72">
        <f>SUM(D28:D30)</f>
        <v>0</v>
      </c>
      <c r="E31" s="85"/>
      <c r="F31" s="72">
        <f t="shared" si="0"/>
        <v>624000</v>
      </c>
    </row>
    <row r="32" spans="1:6">
      <c r="A32" s="113" t="s">
        <v>20</v>
      </c>
      <c r="B32" s="25" t="s">
        <v>21</v>
      </c>
      <c r="C32" s="72">
        <v>280000</v>
      </c>
      <c r="D32" s="72"/>
      <c r="E32" s="85"/>
      <c r="F32" s="72">
        <f t="shared" si="0"/>
        <v>280000</v>
      </c>
    </row>
    <row r="33" spans="1:6">
      <c r="A33" s="113" t="s">
        <v>22</v>
      </c>
      <c r="B33" s="25" t="s">
        <v>23</v>
      </c>
      <c r="C33" s="72">
        <v>170000</v>
      </c>
      <c r="D33" s="72"/>
      <c r="E33" s="85"/>
      <c r="F33" s="72">
        <f t="shared" si="0"/>
        <v>170000</v>
      </c>
    </row>
    <row r="34" spans="1:6" ht="15" customHeight="1">
      <c r="A34" s="115" t="s">
        <v>358</v>
      </c>
      <c r="B34" s="26" t="s">
        <v>24</v>
      </c>
      <c r="C34" s="72">
        <f>SUM(C32:C33)</f>
        <v>450000</v>
      </c>
      <c r="D34" s="72">
        <f>SUM(D32:D33)</f>
        <v>0</v>
      </c>
      <c r="E34" s="85"/>
      <c r="F34" s="72">
        <f t="shared" si="0"/>
        <v>450000</v>
      </c>
    </row>
    <row r="35" spans="1:6">
      <c r="A35" s="113" t="s">
        <v>25</v>
      </c>
      <c r="B35" s="25" t="s">
        <v>26</v>
      </c>
      <c r="C35" s="72">
        <v>3745000</v>
      </c>
      <c r="D35" s="72"/>
      <c r="E35" s="85"/>
      <c r="F35" s="72">
        <f t="shared" si="0"/>
        <v>3745000</v>
      </c>
    </row>
    <row r="36" spans="1:6">
      <c r="A36" s="113" t="s">
        <v>27</v>
      </c>
      <c r="B36" s="25" t="s">
        <v>28</v>
      </c>
      <c r="C36" s="72"/>
      <c r="D36" s="72"/>
      <c r="E36" s="85"/>
      <c r="F36" s="72"/>
    </row>
    <row r="37" spans="1:6">
      <c r="A37" s="113" t="s">
        <v>329</v>
      </c>
      <c r="B37" s="25" t="s">
        <v>29</v>
      </c>
      <c r="C37" s="72">
        <v>40000</v>
      </c>
      <c r="D37" s="72"/>
      <c r="E37" s="85"/>
      <c r="F37" s="72"/>
    </row>
    <row r="38" spans="1:6">
      <c r="A38" s="113" t="s">
        <v>30</v>
      </c>
      <c r="B38" s="25" t="s">
        <v>31</v>
      </c>
      <c r="C38" s="72">
        <v>223000</v>
      </c>
      <c r="D38" s="72"/>
      <c r="E38" s="85"/>
      <c r="F38" s="72">
        <f>SUM(C38:D38)</f>
        <v>223000</v>
      </c>
    </row>
    <row r="39" spans="1:6">
      <c r="A39" s="118" t="s">
        <v>330</v>
      </c>
      <c r="B39" s="25" t="s">
        <v>32</v>
      </c>
      <c r="C39" s="72"/>
      <c r="D39" s="72"/>
      <c r="E39" s="85"/>
      <c r="F39" s="72"/>
    </row>
    <row r="40" spans="1:6">
      <c r="A40" s="113" t="s">
        <v>33</v>
      </c>
      <c r="B40" s="25" t="s">
        <v>34</v>
      </c>
      <c r="C40" s="72">
        <v>1044000</v>
      </c>
      <c r="D40" s="72"/>
      <c r="E40" s="85"/>
      <c r="F40" s="72">
        <f t="shared" ref="F40:F47" si="1">SUM(C40:D40)</f>
        <v>1044000</v>
      </c>
    </row>
    <row r="41" spans="1:6">
      <c r="A41" s="113" t="s">
        <v>331</v>
      </c>
      <c r="B41" s="25" t="s">
        <v>35</v>
      </c>
      <c r="C41" s="72">
        <v>875000</v>
      </c>
      <c r="D41" s="72"/>
      <c r="E41" s="85"/>
      <c r="F41" s="72">
        <f t="shared" si="1"/>
        <v>875000</v>
      </c>
    </row>
    <row r="42" spans="1:6">
      <c r="A42" s="115" t="s">
        <v>273</v>
      </c>
      <c r="B42" s="26" t="s">
        <v>36</v>
      </c>
      <c r="C42" s="72">
        <f>SUM(C35:C41)</f>
        <v>5927000</v>
      </c>
      <c r="D42" s="72">
        <f>SUM(D35:D41)</f>
        <v>0</v>
      </c>
      <c r="E42" s="85"/>
      <c r="F42" s="72">
        <f t="shared" si="1"/>
        <v>5927000</v>
      </c>
    </row>
    <row r="43" spans="1:6">
      <c r="A43" s="113" t="s">
        <v>37</v>
      </c>
      <c r="B43" s="25" t="s">
        <v>38</v>
      </c>
      <c r="C43" s="72">
        <v>105000</v>
      </c>
      <c r="D43" s="72"/>
      <c r="E43" s="85"/>
      <c r="F43" s="72">
        <f t="shared" si="1"/>
        <v>105000</v>
      </c>
    </row>
    <row r="44" spans="1:6">
      <c r="A44" s="113" t="s">
        <v>39</v>
      </c>
      <c r="B44" s="25" t="s">
        <v>40</v>
      </c>
      <c r="C44" s="72">
        <v>50000</v>
      </c>
      <c r="D44" s="72"/>
      <c r="E44" s="85"/>
      <c r="F44" s="72">
        <f t="shared" si="1"/>
        <v>50000</v>
      </c>
    </row>
    <row r="45" spans="1:6">
      <c r="A45" s="115" t="s">
        <v>274</v>
      </c>
      <c r="B45" s="26" t="s">
        <v>41</v>
      </c>
      <c r="C45" s="72">
        <f>SUM(C43:C44)</f>
        <v>155000</v>
      </c>
      <c r="D45" s="72">
        <f>SUM(D43:D44)</f>
        <v>0</v>
      </c>
      <c r="E45" s="85"/>
      <c r="F45" s="72">
        <f t="shared" si="1"/>
        <v>155000</v>
      </c>
    </row>
    <row r="46" spans="1:6">
      <c r="A46" s="113" t="s">
        <v>42</v>
      </c>
      <c r="B46" s="25" t="s">
        <v>43</v>
      </c>
      <c r="C46" s="72">
        <v>1216000</v>
      </c>
      <c r="D46" s="72"/>
      <c r="E46" s="85"/>
      <c r="F46" s="72">
        <f t="shared" si="1"/>
        <v>1216000</v>
      </c>
    </row>
    <row r="47" spans="1:6">
      <c r="A47" s="113" t="s">
        <v>44</v>
      </c>
      <c r="B47" s="25" t="s">
        <v>45</v>
      </c>
      <c r="C47" s="72">
        <v>76000</v>
      </c>
      <c r="D47" s="72"/>
      <c r="E47" s="85"/>
      <c r="F47" s="72">
        <f t="shared" si="1"/>
        <v>76000</v>
      </c>
    </row>
    <row r="48" spans="1:6">
      <c r="A48" s="113" t="s">
        <v>332</v>
      </c>
      <c r="B48" s="25" t="s">
        <v>46</v>
      </c>
      <c r="C48" s="72"/>
      <c r="D48" s="72"/>
      <c r="E48" s="85"/>
      <c r="F48" s="72"/>
    </row>
    <row r="49" spans="1:6">
      <c r="A49" s="113" t="s">
        <v>333</v>
      </c>
      <c r="B49" s="25" t="s">
        <v>47</v>
      </c>
      <c r="C49" s="72"/>
      <c r="D49" s="72"/>
      <c r="E49" s="85"/>
      <c r="F49" s="72"/>
    </row>
    <row r="50" spans="1:6">
      <c r="A50" s="113" t="s">
        <v>48</v>
      </c>
      <c r="B50" s="25" t="s">
        <v>49</v>
      </c>
      <c r="C50" s="72">
        <v>100000</v>
      </c>
      <c r="D50" s="72"/>
      <c r="E50" s="85"/>
      <c r="F50" s="72">
        <f>SUM(C50:D50)</f>
        <v>100000</v>
      </c>
    </row>
    <row r="51" spans="1:6">
      <c r="A51" s="115" t="s">
        <v>275</v>
      </c>
      <c r="B51" s="26" t="s">
        <v>50</v>
      </c>
      <c r="C51" s="72">
        <f>SUM(C46:C50)</f>
        <v>1392000</v>
      </c>
      <c r="D51" s="72">
        <f>SUM(D46:D50)</f>
        <v>0</v>
      </c>
      <c r="E51" s="85"/>
      <c r="F51" s="72">
        <f>SUM(C51:D51)</f>
        <v>1392000</v>
      </c>
    </row>
    <row r="52" spans="1:6">
      <c r="A52" s="117" t="s">
        <v>276</v>
      </c>
      <c r="B52" s="40" t="s">
        <v>51</v>
      </c>
      <c r="C52" s="72">
        <f>C31+C34+C42+C45+C51</f>
        <v>8548000</v>
      </c>
      <c r="D52" s="72">
        <f>D31+D34+D42+D45+D51</f>
        <v>0</v>
      </c>
      <c r="E52" s="85"/>
      <c r="F52" s="72">
        <f>SUM(C52:D52)</f>
        <v>8548000</v>
      </c>
    </row>
    <row r="53" spans="1:6">
      <c r="A53" s="119" t="s">
        <v>52</v>
      </c>
      <c r="B53" s="25" t="s">
        <v>53</v>
      </c>
      <c r="C53" s="72"/>
      <c r="D53" s="72"/>
      <c r="E53" s="72"/>
      <c r="F53" s="72">
        <f t="shared" ref="F53:F116" si="2">SUM(C53:D53)</f>
        <v>0</v>
      </c>
    </row>
    <row r="54" spans="1:6">
      <c r="A54" s="119" t="s">
        <v>277</v>
      </c>
      <c r="B54" s="25" t="s">
        <v>54</v>
      </c>
      <c r="C54" s="72"/>
      <c r="D54" s="72"/>
      <c r="E54" s="72"/>
      <c r="F54" s="72">
        <f t="shared" si="2"/>
        <v>0</v>
      </c>
    </row>
    <row r="55" spans="1:6">
      <c r="A55" s="120" t="s">
        <v>334</v>
      </c>
      <c r="B55" s="25" t="s">
        <v>55</v>
      </c>
      <c r="C55" s="72"/>
      <c r="D55" s="72"/>
      <c r="E55" s="72"/>
      <c r="F55" s="72">
        <f t="shared" si="2"/>
        <v>0</v>
      </c>
    </row>
    <row r="56" spans="1:6">
      <c r="A56" s="120" t="s">
        <v>335</v>
      </c>
      <c r="B56" s="25" t="s">
        <v>56</v>
      </c>
      <c r="C56" s="72"/>
      <c r="D56" s="72"/>
      <c r="E56" s="72"/>
      <c r="F56" s="72">
        <f t="shared" si="2"/>
        <v>0</v>
      </c>
    </row>
    <row r="57" spans="1:6">
      <c r="A57" s="120" t="s">
        <v>336</v>
      </c>
      <c r="B57" s="25" t="s">
        <v>57</v>
      </c>
      <c r="C57" s="72"/>
      <c r="D57" s="72"/>
      <c r="E57" s="72"/>
      <c r="F57" s="72">
        <f t="shared" si="2"/>
        <v>0</v>
      </c>
    </row>
    <row r="58" spans="1:6">
      <c r="A58" s="119" t="s">
        <v>337</v>
      </c>
      <c r="B58" s="25" t="s">
        <v>58</v>
      </c>
      <c r="C58" s="72"/>
      <c r="D58" s="72"/>
      <c r="E58" s="72"/>
      <c r="F58" s="72">
        <f t="shared" si="2"/>
        <v>0</v>
      </c>
    </row>
    <row r="59" spans="1:6">
      <c r="A59" s="119" t="s">
        <v>338</v>
      </c>
      <c r="B59" s="25" t="s">
        <v>59</v>
      </c>
      <c r="C59" s="72"/>
      <c r="D59" s="72"/>
      <c r="E59" s="72"/>
      <c r="F59" s="72">
        <f t="shared" si="2"/>
        <v>0</v>
      </c>
    </row>
    <row r="60" spans="1:6">
      <c r="A60" s="119" t="s">
        <v>339</v>
      </c>
      <c r="B60" s="25" t="s">
        <v>60</v>
      </c>
      <c r="C60" s="72"/>
      <c r="D60" s="72"/>
      <c r="E60" s="72"/>
      <c r="F60" s="72">
        <f t="shared" si="2"/>
        <v>0</v>
      </c>
    </row>
    <row r="61" spans="1:6">
      <c r="A61" s="121" t="s">
        <v>306</v>
      </c>
      <c r="B61" s="40" t="s">
        <v>61</v>
      </c>
      <c r="C61" s="72">
        <f>SUM(C53:C60)</f>
        <v>0</v>
      </c>
      <c r="D61" s="72">
        <f>SUM(D53:D60)</f>
        <v>0</v>
      </c>
      <c r="E61" s="72">
        <f>SUM(E53:E60)</f>
        <v>0</v>
      </c>
      <c r="F61" s="72">
        <f t="shared" si="2"/>
        <v>0</v>
      </c>
    </row>
    <row r="62" spans="1:6">
      <c r="A62" s="122" t="s">
        <v>340</v>
      </c>
      <c r="B62" s="25" t="s">
        <v>62</v>
      </c>
      <c r="C62" s="72"/>
      <c r="D62" s="72"/>
      <c r="E62" s="72"/>
      <c r="F62" s="72">
        <f t="shared" si="2"/>
        <v>0</v>
      </c>
    </row>
    <row r="63" spans="1:6">
      <c r="A63" s="122" t="s">
        <v>63</v>
      </c>
      <c r="B63" s="25" t="s">
        <v>64</v>
      </c>
      <c r="C63" s="72"/>
      <c r="D63" s="72"/>
      <c r="E63" s="72"/>
      <c r="F63" s="72">
        <f t="shared" si="2"/>
        <v>0</v>
      </c>
    </row>
    <row r="64" spans="1:6" ht="30">
      <c r="A64" s="122" t="s">
        <v>65</v>
      </c>
      <c r="B64" s="25" t="s">
        <v>66</v>
      </c>
      <c r="C64" s="72"/>
      <c r="D64" s="72"/>
      <c r="E64" s="72"/>
      <c r="F64" s="72">
        <f t="shared" si="2"/>
        <v>0</v>
      </c>
    </row>
    <row r="65" spans="1:6" ht="30">
      <c r="A65" s="122" t="s">
        <v>307</v>
      </c>
      <c r="B65" s="25" t="s">
        <v>67</v>
      </c>
      <c r="C65" s="72"/>
      <c r="D65" s="72"/>
      <c r="E65" s="72"/>
      <c r="F65" s="72">
        <f t="shared" si="2"/>
        <v>0</v>
      </c>
    </row>
    <row r="66" spans="1:6" ht="30">
      <c r="A66" s="122" t="s">
        <v>341</v>
      </c>
      <c r="B66" s="25" t="s">
        <v>68</v>
      </c>
      <c r="C66" s="72"/>
      <c r="D66" s="72"/>
      <c r="E66" s="72"/>
      <c r="F66" s="72">
        <f t="shared" si="2"/>
        <v>0</v>
      </c>
    </row>
    <row r="67" spans="1:6">
      <c r="A67" s="122" t="s">
        <v>309</v>
      </c>
      <c r="B67" s="25" t="s">
        <v>69</v>
      </c>
      <c r="C67" s="72"/>
      <c r="D67" s="72"/>
      <c r="E67" s="72"/>
      <c r="F67" s="72">
        <f t="shared" si="2"/>
        <v>0</v>
      </c>
    </row>
    <row r="68" spans="1:6" ht="30">
      <c r="A68" s="122" t="s">
        <v>342</v>
      </c>
      <c r="B68" s="25" t="s">
        <v>70</v>
      </c>
      <c r="C68" s="72"/>
      <c r="D68" s="72"/>
      <c r="E68" s="72"/>
      <c r="F68" s="72">
        <f t="shared" si="2"/>
        <v>0</v>
      </c>
    </row>
    <row r="69" spans="1:6" ht="30">
      <c r="A69" s="122" t="s">
        <v>343</v>
      </c>
      <c r="B69" s="25" t="s">
        <v>71</v>
      </c>
      <c r="C69" s="72"/>
      <c r="D69" s="72"/>
      <c r="E69" s="72"/>
      <c r="F69" s="72">
        <f t="shared" si="2"/>
        <v>0</v>
      </c>
    </row>
    <row r="70" spans="1:6">
      <c r="A70" s="122" t="s">
        <v>72</v>
      </c>
      <c r="B70" s="25" t="s">
        <v>73</v>
      </c>
      <c r="C70" s="72"/>
      <c r="D70" s="72"/>
      <c r="E70" s="72"/>
      <c r="F70" s="72">
        <f t="shared" si="2"/>
        <v>0</v>
      </c>
    </row>
    <row r="71" spans="1:6">
      <c r="A71" s="122" t="s">
        <v>74</v>
      </c>
      <c r="B71" s="25" t="s">
        <v>75</v>
      </c>
      <c r="C71" s="72"/>
      <c r="D71" s="72"/>
      <c r="E71" s="72"/>
      <c r="F71" s="72">
        <f t="shared" si="2"/>
        <v>0</v>
      </c>
    </row>
    <row r="72" spans="1:6">
      <c r="A72" s="122" t="s">
        <v>344</v>
      </c>
      <c r="B72" s="25" t="s">
        <v>76</v>
      </c>
      <c r="C72" s="72"/>
      <c r="D72" s="72"/>
      <c r="E72" s="72"/>
      <c r="F72" s="72">
        <f t="shared" si="2"/>
        <v>0</v>
      </c>
    </row>
    <row r="73" spans="1:6">
      <c r="A73" s="122" t="s">
        <v>514</v>
      </c>
      <c r="B73" s="25" t="s">
        <v>77</v>
      </c>
      <c r="C73" s="72"/>
      <c r="D73" s="72"/>
      <c r="E73" s="72"/>
      <c r="F73" s="72">
        <f t="shared" si="2"/>
        <v>0</v>
      </c>
    </row>
    <row r="74" spans="1:6">
      <c r="A74" s="122" t="s">
        <v>515</v>
      </c>
      <c r="B74" s="25" t="s">
        <v>77</v>
      </c>
      <c r="C74" s="72"/>
      <c r="D74" s="72"/>
      <c r="E74" s="72"/>
      <c r="F74" s="72">
        <f t="shared" si="2"/>
        <v>0</v>
      </c>
    </row>
    <row r="75" spans="1:6">
      <c r="A75" s="121" t="s">
        <v>312</v>
      </c>
      <c r="B75" s="40" t="s">
        <v>78</v>
      </c>
      <c r="C75" s="72">
        <f>SUM(C62:C74)</f>
        <v>0</v>
      </c>
      <c r="D75" s="72">
        <f>SUM(D62:D74)</f>
        <v>0</v>
      </c>
      <c r="E75" s="72">
        <f>SUM(E62:E74)</f>
        <v>0</v>
      </c>
      <c r="F75" s="72">
        <f t="shared" si="2"/>
        <v>0</v>
      </c>
    </row>
    <row r="76" spans="1:6" ht="15.75">
      <c r="A76" s="123" t="s">
        <v>461</v>
      </c>
      <c r="B76" s="40"/>
      <c r="C76" s="72">
        <f>C26+C27+C52+C61+C75</f>
        <v>17286856</v>
      </c>
      <c r="D76" s="72">
        <f>D26+D27+D52+D61+D75</f>
        <v>0</v>
      </c>
      <c r="E76" s="72">
        <f>E26+E27+E52+E61+E75</f>
        <v>0</v>
      </c>
      <c r="F76" s="72">
        <f t="shared" si="2"/>
        <v>17286856</v>
      </c>
    </row>
    <row r="77" spans="1:6">
      <c r="A77" s="113" t="s">
        <v>79</v>
      </c>
      <c r="B77" s="25" t="s">
        <v>80</v>
      </c>
      <c r="C77" s="72"/>
      <c r="D77" s="72"/>
      <c r="E77" s="72"/>
      <c r="F77" s="72">
        <f t="shared" si="2"/>
        <v>0</v>
      </c>
    </row>
    <row r="78" spans="1:6">
      <c r="A78" s="113" t="s">
        <v>345</v>
      </c>
      <c r="B78" s="25" t="s">
        <v>81</v>
      </c>
      <c r="C78" s="72"/>
      <c r="D78" s="72"/>
      <c r="E78" s="72"/>
      <c r="F78" s="72">
        <f t="shared" si="2"/>
        <v>0</v>
      </c>
    </row>
    <row r="79" spans="1:6">
      <c r="A79" s="113" t="s">
        <v>82</v>
      </c>
      <c r="B79" s="25" t="s">
        <v>83</v>
      </c>
      <c r="C79" s="72">
        <v>21000</v>
      </c>
      <c r="D79" s="72"/>
      <c r="E79" s="72"/>
      <c r="F79" s="72">
        <f t="shared" si="2"/>
        <v>21000</v>
      </c>
    </row>
    <row r="80" spans="1:6">
      <c r="A80" s="113" t="s">
        <v>84</v>
      </c>
      <c r="B80" s="25" t="s">
        <v>85</v>
      </c>
      <c r="C80" s="72"/>
      <c r="D80" s="72"/>
      <c r="E80" s="72"/>
      <c r="F80" s="72">
        <f t="shared" si="2"/>
        <v>0</v>
      </c>
    </row>
    <row r="81" spans="1:6">
      <c r="A81" s="113" t="s">
        <v>86</v>
      </c>
      <c r="B81" s="25" t="s">
        <v>87</v>
      </c>
      <c r="C81" s="72"/>
      <c r="D81" s="72"/>
      <c r="E81" s="72"/>
      <c r="F81" s="72">
        <f t="shared" si="2"/>
        <v>0</v>
      </c>
    </row>
    <row r="82" spans="1:6">
      <c r="A82" s="113" t="s">
        <v>88</v>
      </c>
      <c r="B82" s="25" t="s">
        <v>89</v>
      </c>
      <c r="C82" s="72"/>
      <c r="D82" s="72"/>
      <c r="E82" s="72"/>
      <c r="F82" s="72">
        <f t="shared" si="2"/>
        <v>0</v>
      </c>
    </row>
    <row r="83" spans="1:6">
      <c r="A83" s="113" t="s">
        <v>90</v>
      </c>
      <c r="B83" s="25" t="s">
        <v>91</v>
      </c>
      <c r="C83" s="72">
        <v>6000</v>
      </c>
      <c r="D83" s="72"/>
      <c r="E83" s="72"/>
      <c r="F83" s="72">
        <f t="shared" si="2"/>
        <v>6000</v>
      </c>
    </row>
    <row r="84" spans="1:6">
      <c r="A84" s="117" t="s">
        <v>314</v>
      </c>
      <c r="B84" s="40" t="s">
        <v>92</v>
      </c>
      <c r="C84" s="72">
        <f>SUM(C77:C83)</f>
        <v>27000</v>
      </c>
      <c r="D84" s="72"/>
      <c r="E84" s="72"/>
      <c r="F84" s="72">
        <f t="shared" si="2"/>
        <v>27000</v>
      </c>
    </row>
    <row r="85" spans="1:6">
      <c r="A85" s="119" t="s">
        <v>93</v>
      </c>
      <c r="B85" s="25" t="s">
        <v>94</v>
      </c>
      <c r="C85" s="72"/>
      <c r="D85" s="72"/>
      <c r="E85" s="72"/>
      <c r="F85" s="72">
        <f t="shared" si="2"/>
        <v>0</v>
      </c>
    </row>
    <row r="86" spans="1:6">
      <c r="A86" s="119" t="s">
        <v>95</v>
      </c>
      <c r="B86" s="25" t="s">
        <v>96</v>
      </c>
      <c r="C86" s="72"/>
      <c r="D86" s="72"/>
      <c r="E86" s="72"/>
      <c r="F86" s="72">
        <f t="shared" si="2"/>
        <v>0</v>
      </c>
    </row>
    <row r="87" spans="1:6">
      <c r="A87" s="119" t="s">
        <v>97</v>
      </c>
      <c r="B87" s="25" t="s">
        <v>98</v>
      </c>
      <c r="C87" s="72"/>
      <c r="D87" s="72"/>
      <c r="E87" s="72"/>
      <c r="F87" s="72">
        <f t="shared" si="2"/>
        <v>0</v>
      </c>
    </row>
    <row r="88" spans="1:6">
      <c r="A88" s="119" t="s">
        <v>99</v>
      </c>
      <c r="B88" s="25" t="s">
        <v>100</v>
      </c>
      <c r="C88" s="72"/>
      <c r="D88" s="72"/>
      <c r="E88" s="72"/>
      <c r="F88" s="72">
        <f t="shared" si="2"/>
        <v>0</v>
      </c>
    </row>
    <row r="89" spans="1:6">
      <c r="A89" s="121" t="s">
        <v>315</v>
      </c>
      <c r="B89" s="40" t="s">
        <v>101</v>
      </c>
      <c r="C89" s="72">
        <f>SUM(C85:C88)</f>
        <v>0</v>
      </c>
      <c r="D89" s="72"/>
      <c r="E89" s="72"/>
      <c r="F89" s="72">
        <f t="shared" si="2"/>
        <v>0</v>
      </c>
    </row>
    <row r="90" spans="1:6" ht="30">
      <c r="A90" s="119" t="s">
        <v>102</v>
      </c>
      <c r="B90" s="25" t="s">
        <v>103</v>
      </c>
      <c r="C90" s="72"/>
      <c r="D90" s="72"/>
      <c r="E90" s="72"/>
      <c r="F90" s="72">
        <f t="shared" si="2"/>
        <v>0</v>
      </c>
    </row>
    <row r="91" spans="1:6" ht="30">
      <c r="A91" s="119" t="s">
        <v>346</v>
      </c>
      <c r="B91" s="25" t="s">
        <v>104</v>
      </c>
      <c r="C91" s="72"/>
      <c r="D91" s="72"/>
      <c r="E91" s="72"/>
      <c r="F91" s="72">
        <f t="shared" si="2"/>
        <v>0</v>
      </c>
    </row>
    <row r="92" spans="1:6" ht="30">
      <c r="A92" s="119" t="s">
        <v>347</v>
      </c>
      <c r="B92" s="25" t="s">
        <v>105</v>
      </c>
      <c r="C92" s="72"/>
      <c r="D92" s="72"/>
      <c r="E92" s="72"/>
      <c r="F92" s="72">
        <f t="shared" si="2"/>
        <v>0</v>
      </c>
    </row>
    <row r="93" spans="1:6">
      <c r="A93" s="119" t="s">
        <v>348</v>
      </c>
      <c r="B93" s="25" t="s">
        <v>106</v>
      </c>
      <c r="C93" s="72"/>
      <c r="D93" s="72"/>
      <c r="E93" s="72"/>
      <c r="F93" s="72">
        <f t="shared" si="2"/>
        <v>0</v>
      </c>
    </row>
    <row r="94" spans="1:6" ht="30">
      <c r="A94" s="119" t="s">
        <v>349</v>
      </c>
      <c r="B94" s="25" t="s">
        <v>107</v>
      </c>
      <c r="C94" s="72"/>
      <c r="D94" s="72"/>
      <c r="E94" s="72"/>
      <c r="F94" s="72">
        <f t="shared" si="2"/>
        <v>0</v>
      </c>
    </row>
    <row r="95" spans="1:6" ht="30">
      <c r="A95" s="119" t="s">
        <v>350</v>
      </c>
      <c r="B95" s="25" t="s">
        <v>108</v>
      </c>
      <c r="C95" s="72"/>
      <c r="D95" s="72"/>
      <c r="E95" s="72"/>
      <c r="F95" s="72">
        <f t="shared" si="2"/>
        <v>0</v>
      </c>
    </row>
    <row r="96" spans="1:6">
      <c r="A96" s="119" t="s">
        <v>109</v>
      </c>
      <c r="B96" s="25" t="s">
        <v>110</v>
      </c>
      <c r="C96" s="72"/>
      <c r="D96" s="72"/>
      <c r="E96" s="72"/>
      <c r="F96" s="72">
        <f t="shared" si="2"/>
        <v>0</v>
      </c>
    </row>
    <row r="97" spans="1:25">
      <c r="A97" s="119" t="s">
        <v>351</v>
      </c>
      <c r="B97" s="25" t="s">
        <v>111</v>
      </c>
      <c r="C97" s="72"/>
      <c r="D97" s="72"/>
      <c r="E97" s="72"/>
      <c r="F97" s="72">
        <f t="shared" si="2"/>
        <v>0</v>
      </c>
    </row>
    <row r="98" spans="1:25">
      <c r="A98" s="121" t="s">
        <v>316</v>
      </c>
      <c r="B98" s="40" t="s">
        <v>112</v>
      </c>
      <c r="C98" s="72"/>
      <c r="D98" s="72"/>
      <c r="E98" s="72"/>
      <c r="F98" s="72">
        <f t="shared" si="2"/>
        <v>0</v>
      </c>
    </row>
    <row r="99" spans="1:25" ht="15.75">
      <c r="A99" s="123" t="s">
        <v>460</v>
      </c>
      <c r="B99" s="40"/>
      <c r="C99" s="72">
        <f>C98+C89+C84</f>
        <v>27000</v>
      </c>
      <c r="D99" s="72">
        <f>D98+D89+D84</f>
        <v>0</v>
      </c>
      <c r="E99" s="72">
        <f>E98+E89+E84</f>
        <v>0</v>
      </c>
      <c r="F99" s="72">
        <f t="shared" si="2"/>
        <v>27000</v>
      </c>
    </row>
    <row r="100" spans="1:25" ht="15.75">
      <c r="A100" s="124" t="s">
        <v>359</v>
      </c>
      <c r="B100" s="28" t="s">
        <v>113</v>
      </c>
      <c r="C100" s="72">
        <f>C98+C89+C84+C75+C61+C52+C27+C26</f>
        <v>17313856</v>
      </c>
      <c r="D100" s="72">
        <f>D98+D89+D84+D75+D61+D52+D27+D26</f>
        <v>0</v>
      </c>
      <c r="E100" s="72">
        <f>E98+E89+E84+E75+E61+E52+E27+E26</f>
        <v>0</v>
      </c>
      <c r="F100" s="72">
        <f t="shared" si="2"/>
        <v>17313856</v>
      </c>
    </row>
    <row r="101" spans="1:25">
      <c r="A101" s="119" t="s">
        <v>352</v>
      </c>
      <c r="B101" s="4" t="s">
        <v>114</v>
      </c>
      <c r="C101" s="75"/>
      <c r="D101" s="75"/>
      <c r="E101" s="75"/>
      <c r="F101" s="72">
        <f t="shared" si="2"/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9"/>
      <c r="Y101" s="19"/>
    </row>
    <row r="102" spans="1:25" ht="30">
      <c r="A102" s="119" t="s">
        <v>115</v>
      </c>
      <c r="B102" s="4" t="s">
        <v>116</v>
      </c>
      <c r="C102" s="75"/>
      <c r="D102" s="75"/>
      <c r="E102" s="75"/>
      <c r="F102" s="72">
        <f t="shared" si="2"/>
        <v>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9"/>
      <c r="Y102" s="19"/>
    </row>
    <row r="103" spans="1:25">
      <c r="A103" s="119" t="s">
        <v>353</v>
      </c>
      <c r="B103" s="4" t="s">
        <v>117</v>
      </c>
      <c r="C103" s="75"/>
      <c r="D103" s="75"/>
      <c r="E103" s="75"/>
      <c r="F103" s="72">
        <f t="shared" si="2"/>
        <v>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9"/>
      <c r="Y103" s="19"/>
    </row>
    <row r="104" spans="1:25">
      <c r="A104" s="125" t="s">
        <v>321</v>
      </c>
      <c r="B104" s="6" t="s">
        <v>118</v>
      </c>
      <c r="C104" s="76"/>
      <c r="D104" s="76"/>
      <c r="E104" s="76"/>
      <c r="F104" s="72">
        <f t="shared" si="2"/>
        <v>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19"/>
      <c r="Y104" s="19"/>
    </row>
    <row r="105" spans="1:25">
      <c r="A105" s="119" t="s">
        <v>354</v>
      </c>
      <c r="B105" s="4" t="s">
        <v>119</v>
      </c>
      <c r="C105" s="77"/>
      <c r="D105" s="77"/>
      <c r="E105" s="77"/>
      <c r="F105" s="72">
        <f t="shared" si="2"/>
        <v>0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19"/>
      <c r="Y105" s="19"/>
    </row>
    <row r="106" spans="1:25">
      <c r="A106" s="119" t="s">
        <v>324</v>
      </c>
      <c r="B106" s="4" t="s">
        <v>120</v>
      </c>
      <c r="C106" s="77"/>
      <c r="D106" s="77"/>
      <c r="E106" s="77"/>
      <c r="F106" s="72">
        <f t="shared" si="2"/>
        <v>0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19"/>
      <c r="Y106" s="19"/>
    </row>
    <row r="107" spans="1:25">
      <c r="A107" s="119" t="s">
        <v>121</v>
      </c>
      <c r="B107" s="4" t="s">
        <v>122</v>
      </c>
      <c r="C107" s="75"/>
      <c r="D107" s="75"/>
      <c r="E107" s="75"/>
      <c r="F107" s="72">
        <f t="shared" si="2"/>
        <v>0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9"/>
      <c r="Y107" s="19"/>
    </row>
    <row r="108" spans="1:25">
      <c r="A108" s="119" t="s">
        <v>355</v>
      </c>
      <c r="B108" s="4" t="s">
        <v>123</v>
      </c>
      <c r="C108" s="75"/>
      <c r="D108" s="75"/>
      <c r="E108" s="75"/>
      <c r="F108" s="72">
        <f t="shared" si="2"/>
        <v>0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9"/>
      <c r="Y108" s="19"/>
    </row>
    <row r="109" spans="1:25">
      <c r="A109" s="125" t="s">
        <v>322</v>
      </c>
      <c r="B109" s="6" t="s">
        <v>124</v>
      </c>
      <c r="C109" s="78"/>
      <c r="D109" s="78"/>
      <c r="E109" s="78"/>
      <c r="F109" s="72">
        <f t="shared" si="2"/>
        <v>0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19"/>
      <c r="Y109" s="19"/>
    </row>
    <row r="110" spans="1:25">
      <c r="A110" s="119" t="s">
        <v>125</v>
      </c>
      <c r="B110" s="4" t="s">
        <v>126</v>
      </c>
      <c r="C110" s="77"/>
      <c r="D110" s="77"/>
      <c r="E110" s="77"/>
      <c r="F110" s="72">
        <f t="shared" si="2"/>
        <v>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19"/>
      <c r="Y110" s="19"/>
    </row>
    <row r="111" spans="1:25">
      <c r="A111" s="119" t="s">
        <v>127</v>
      </c>
      <c r="B111" s="4" t="s">
        <v>128</v>
      </c>
      <c r="C111" s="77"/>
      <c r="D111" s="77"/>
      <c r="E111" s="77"/>
      <c r="F111" s="72">
        <f t="shared" si="2"/>
        <v>0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19"/>
      <c r="Y111" s="19"/>
    </row>
    <row r="112" spans="1:25">
      <c r="A112" s="125" t="s">
        <v>129</v>
      </c>
      <c r="B112" s="6" t="s">
        <v>130</v>
      </c>
      <c r="C112" s="77"/>
      <c r="D112" s="77"/>
      <c r="E112" s="77"/>
      <c r="F112" s="72">
        <f t="shared" si="2"/>
        <v>0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19"/>
      <c r="Y112" s="19"/>
    </row>
    <row r="113" spans="1:25">
      <c r="A113" s="119" t="s">
        <v>131</v>
      </c>
      <c r="B113" s="4" t="s">
        <v>132</v>
      </c>
      <c r="C113" s="77"/>
      <c r="D113" s="77"/>
      <c r="E113" s="77"/>
      <c r="F113" s="72">
        <f t="shared" si="2"/>
        <v>0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19"/>
      <c r="Y113" s="19"/>
    </row>
    <row r="114" spans="1:25">
      <c r="A114" s="119" t="s">
        <v>133</v>
      </c>
      <c r="B114" s="4" t="s">
        <v>134</v>
      </c>
      <c r="C114" s="77"/>
      <c r="D114" s="77"/>
      <c r="E114" s="77"/>
      <c r="F114" s="72">
        <f t="shared" si="2"/>
        <v>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19"/>
      <c r="Y114" s="19"/>
    </row>
    <row r="115" spans="1:25">
      <c r="A115" s="119" t="s">
        <v>135</v>
      </c>
      <c r="B115" s="4" t="s">
        <v>136</v>
      </c>
      <c r="C115" s="77"/>
      <c r="D115" s="77"/>
      <c r="E115" s="77"/>
      <c r="F115" s="72">
        <f t="shared" si="2"/>
        <v>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19"/>
      <c r="Y115" s="19"/>
    </row>
    <row r="116" spans="1:25">
      <c r="A116" s="121" t="s">
        <v>323</v>
      </c>
      <c r="B116" s="30" t="s">
        <v>137</v>
      </c>
      <c r="C116" s="78"/>
      <c r="D116" s="78"/>
      <c r="E116" s="78"/>
      <c r="F116" s="72">
        <f t="shared" si="2"/>
        <v>0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19"/>
      <c r="Y116" s="19"/>
    </row>
    <row r="117" spans="1:25">
      <c r="A117" s="119" t="s">
        <v>138</v>
      </c>
      <c r="B117" s="4" t="s">
        <v>139</v>
      </c>
      <c r="C117" s="77"/>
      <c r="D117" s="77"/>
      <c r="E117" s="77"/>
      <c r="F117" s="72">
        <f t="shared" ref="F117:F124" si="3">SUM(C117:D117)</f>
        <v>0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9"/>
      <c r="Y117" s="19"/>
    </row>
    <row r="118" spans="1:25">
      <c r="A118" s="119" t="s">
        <v>140</v>
      </c>
      <c r="B118" s="4" t="s">
        <v>141</v>
      </c>
      <c r="C118" s="75"/>
      <c r="D118" s="75"/>
      <c r="E118" s="75"/>
      <c r="F118" s="72">
        <f t="shared" si="3"/>
        <v>0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9"/>
      <c r="Y118" s="19"/>
    </row>
    <row r="119" spans="1:25">
      <c r="A119" s="119" t="s">
        <v>356</v>
      </c>
      <c r="B119" s="4" t="s">
        <v>142</v>
      </c>
      <c r="C119" s="77"/>
      <c r="D119" s="77"/>
      <c r="E119" s="77"/>
      <c r="F119" s="72">
        <f t="shared" si="3"/>
        <v>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9"/>
      <c r="Y119" s="19"/>
    </row>
    <row r="120" spans="1:25">
      <c r="A120" s="119" t="s">
        <v>325</v>
      </c>
      <c r="B120" s="4" t="s">
        <v>143</v>
      </c>
      <c r="C120" s="77"/>
      <c r="D120" s="77"/>
      <c r="E120" s="77"/>
      <c r="F120" s="72">
        <f t="shared" si="3"/>
        <v>0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9"/>
      <c r="Y120" s="19"/>
    </row>
    <row r="121" spans="1:25">
      <c r="A121" s="121" t="s">
        <v>326</v>
      </c>
      <c r="B121" s="30" t="s">
        <v>144</v>
      </c>
      <c r="C121" s="78"/>
      <c r="D121" s="78"/>
      <c r="E121" s="78"/>
      <c r="F121" s="72">
        <f t="shared" si="3"/>
        <v>0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19"/>
      <c r="Y121" s="19"/>
    </row>
    <row r="122" spans="1:25">
      <c r="A122" s="119" t="s">
        <v>145</v>
      </c>
      <c r="B122" s="4" t="s">
        <v>146</v>
      </c>
      <c r="C122" s="75"/>
      <c r="D122" s="75"/>
      <c r="E122" s="75"/>
      <c r="F122" s="72">
        <f t="shared" si="3"/>
        <v>0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9"/>
      <c r="Y122" s="19"/>
    </row>
    <row r="123" spans="1:25" ht="15.75">
      <c r="A123" s="126" t="s">
        <v>360</v>
      </c>
      <c r="B123" s="31" t="s">
        <v>147</v>
      </c>
      <c r="C123" s="78"/>
      <c r="D123" s="78"/>
      <c r="E123" s="78"/>
      <c r="F123" s="72">
        <f t="shared" si="3"/>
        <v>0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19"/>
      <c r="Y123" s="19"/>
    </row>
    <row r="124" spans="1:25" ht="15.75">
      <c r="A124" s="133" t="s">
        <v>396</v>
      </c>
      <c r="B124" s="56"/>
      <c r="C124" s="72">
        <f>C100+C123</f>
        <v>17313856</v>
      </c>
      <c r="D124" s="72">
        <f>D100+D123</f>
        <v>0</v>
      </c>
      <c r="E124" s="72">
        <f>E100+E123</f>
        <v>0</v>
      </c>
      <c r="F124" s="72">
        <f t="shared" si="3"/>
        <v>17313856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>
      <c r="B125" s="19"/>
      <c r="C125" s="82"/>
      <c r="D125" s="82"/>
      <c r="E125" s="82"/>
      <c r="F125" s="8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>
      <c r="B126" s="19"/>
      <c r="C126" s="82"/>
      <c r="D126" s="82"/>
      <c r="E126" s="82"/>
      <c r="F126" s="83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>
      <c r="B127" s="19"/>
      <c r="C127" s="82"/>
      <c r="D127" s="82"/>
      <c r="E127" s="82"/>
      <c r="F127" s="83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>
      <c r="B128" s="19"/>
      <c r="C128" s="82"/>
      <c r="D128" s="82"/>
      <c r="E128" s="82"/>
      <c r="F128" s="83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2:25">
      <c r="B129" s="19"/>
      <c r="C129" s="82"/>
      <c r="D129" s="82"/>
      <c r="E129" s="82"/>
      <c r="F129" s="83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2:25">
      <c r="B130" s="19"/>
      <c r="C130" s="82"/>
      <c r="D130" s="82"/>
      <c r="E130" s="82"/>
      <c r="F130" s="83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2:25">
      <c r="B131" s="19"/>
      <c r="C131" s="82"/>
      <c r="D131" s="82"/>
      <c r="E131" s="82"/>
      <c r="F131" s="83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2:25">
      <c r="B132" s="19"/>
      <c r="C132" s="82"/>
      <c r="D132" s="82"/>
      <c r="E132" s="82"/>
      <c r="F132" s="83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2:25">
      <c r="B133" s="19"/>
      <c r="C133" s="82"/>
      <c r="D133" s="82"/>
      <c r="E133" s="82"/>
      <c r="F133" s="83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2:25">
      <c r="B134" s="19"/>
      <c r="C134" s="82"/>
      <c r="D134" s="82"/>
      <c r="E134" s="82"/>
      <c r="F134" s="83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2:25">
      <c r="B135" s="19"/>
      <c r="C135" s="82"/>
      <c r="D135" s="82"/>
      <c r="E135" s="82"/>
      <c r="F135" s="83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2:25">
      <c r="B136" s="19"/>
      <c r="C136" s="82"/>
      <c r="D136" s="82"/>
      <c r="E136" s="82"/>
      <c r="F136" s="83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2:25">
      <c r="B137" s="19"/>
      <c r="C137" s="82"/>
      <c r="D137" s="82"/>
      <c r="E137" s="82"/>
      <c r="F137" s="83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2:25">
      <c r="B138" s="19"/>
      <c r="C138" s="82"/>
      <c r="D138" s="82"/>
      <c r="E138" s="82"/>
      <c r="F138" s="83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2:25">
      <c r="B139" s="19"/>
      <c r="C139" s="82"/>
      <c r="D139" s="82"/>
      <c r="E139" s="82"/>
      <c r="F139" s="83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2:25">
      <c r="B140" s="19"/>
      <c r="C140" s="82"/>
      <c r="D140" s="82"/>
      <c r="E140" s="82"/>
      <c r="F140" s="83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2:25">
      <c r="B141" s="19"/>
      <c r="C141" s="82"/>
      <c r="D141" s="82"/>
      <c r="E141" s="82"/>
      <c r="F141" s="83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2:25">
      <c r="B142" s="19"/>
      <c r="C142" s="82"/>
      <c r="D142" s="82"/>
      <c r="E142" s="82"/>
      <c r="F142" s="83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2:25">
      <c r="B143" s="19"/>
      <c r="C143" s="82"/>
      <c r="D143" s="82"/>
      <c r="E143" s="82"/>
      <c r="F143" s="8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2:25">
      <c r="B144" s="19"/>
      <c r="C144" s="82"/>
      <c r="D144" s="82"/>
      <c r="E144" s="82"/>
      <c r="F144" s="8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2:25">
      <c r="B145" s="19"/>
      <c r="C145" s="82"/>
      <c r="D145" s="82"/>
      <c r="E145" s="82"/>
      <c r="F145" s="83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2:25">
      <c r="B146" s="19"/>
      <c r="C146" s="82"/>
      <c r="D146" s="82"/>
      <c r="E146" s="82"/>
      <c r="F146" s="83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2:25">
      <c r="B147" s="19"/>
      <c r="C147" s="82"/>
      <c r="D147" s="82"/>
      <c r="E147" s="82"/>
      <c r="F147" s="83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2:25">
      <c r="B148" s="19"/>
      <c r="C148" s="82"/>
      <c r="D148" s="82"/>
      <c r="E148" s="82"/>
      <c r="F148" s="83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2:25">
      <c r="B149" s="19"/>
      <c r="C149" s="82"/>
      <c r="D149" s="82"/>
      <c r="E149" s="82"/>
      <c r="F149" s="83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2:25">
      <c r="B150" s="19"/>
      <c r="C150" s="82"/>
      <c r="D150" s="82"/>
      <c r="E150" s="82"/>
      <c r="F150" s="83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2:25">
      <c r="B151" s="19"/>
      <c r="C151" s="82"/>
      <c r="D151" s="82"/>
      <c r="E151" s="82"/>
      <c r="F151" s="83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2:25">
      <c r="B152" s="19"/>
      <c r="C152" s="82"/>
      <c r="D152" s="82"/>
      <c r="E152" s="82"/>
      <c r="F152" s="83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2:25">
      <c r="B153" s="19"/>
      <c r="C153" s="82"/>
      <c r="D153" s="82"/>
      <c r="E153" s="82"/>
      <c r="F153" s="83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2:25">
      <c r="B154" s="19"/>
      <c r="C154" s="82"/>
      <c r="D154" s="82"/>
      <c r="E154" s="82"/>
      <c r="F154" s="83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2:25">
      <c r="B155" s="19"/>
      <c r="C155" s="82"/>
      <c r="D155" s="82"/>
      <c r="E155" s="82"/>
      <c r="F155" s="83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2:25">
      <c r="B156" s="19"/>
      <c r="C156" s="82"/>
      <c r="D156" s="82"/>
      <c r="E156" s="82"/>
      <c r="F156" s="83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2:25">
      <c r="B157" s="19"/>
      <c r="C157" s="82"/>
      <c r="D157" s="82"/>
      <c r="E157" s="82"/>
      <c r="F157" s="83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2:25">
      <c r="B158" s="19"/>
      <c r="C158" s="82"/>
      <c r="D158" s="82"/>
      <c r="E158" s="82"/>
      <c r="F158" s="83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2:25">
      <c r="B159" s="19"/>
      <c r="C159" s="82"/>
      <c r="D159" s="82"/>
      <c r="E159" s="82"/>
      <c r="F159" s="83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2:25">
      <c r="B160" s="19"/>
      <c r="C160" s="82"/>
      <c r="D160" s="82"/>
      <c r="E160" s="82"/>
      <c r="F160" s="83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2:25">
      <c r="B161" s="19"/>
      <c r="C161" s="82"/>
      <c r="D161" s="82"/>
      <c r="E161" s="82"/>
      <c r="F161" s="83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2:25">
      <c r="B162" s="19"/>
      <c r="C162" s="82"/>
      <c r="D162" s="82"/>
      <c r="E162" s="82"/>
      <c r="F162" s="83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2:25">
      <c r="B163" s="19"/>
      <c r="C163" s="82"/>
      <c r="D163" s="82"/>
      <c r="E163" s="82"/>
      <c r="F163" s="83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2:25">
      <c r="B164" s="19"/>
      <c r="C164" s="82"/>
      <c r="D164" s="82"/>
      <c r="E164" s="82"/>
      <c r="F164" s="83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2:25">
      <c r="B165" s="19"/>
      <c r="C165" s="82"/>
      <c r="D165" s="82"/>
      <c r="E165" s="82"/>
      <c r="F165" s="83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2:25">
      <c r="B166" s="19"/>
      <c r="C166" s="82"/>
      <c r="D166" s="82"/>
      <c r="E166" s="82"/>
      <c r="F166" s="83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2:25">
      <c r="B167" s="19"/>
      <c r="C167" s="82"/>
      <c r="D167" s="82"/>
      <c r="E167" s="82"/>
      <c r="F167" s="83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2:25">
      <c r="B168" s="19"/>
      <c r="C168" s="82"/>
      <c r="D168" s="82"/>
      <c r="E168" s="82"/>
      <c r="F168" s="83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2:25">
      <c r="B169" s="19"/>
      <c r="C169" s="82"/>
      <c r="D169" s="82"/>
      <c r="E169" s="82"/>
      <c r="F169" s="83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2:25">
      <c r="B170" s="19"/>
      <c r="C170" s="82"/>
      <c r="D170" s="82"/>
      <c r="E170" s="82"/>
      <c r="F170" s="83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2:25">
      <c r="B171" s="19"/>
      <c r="C171" s="82"/>
      <c r="D171" s="82"/>
      <c r="E171" s="82"/>
      <c r="F171" s="83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2:25">
      <c r="B172" s="19"/>
      <c r="C172" s="82"/>
      <c r="D172" s="82"/>
      <c r="E172" s="82"/>
      <c r="F172" s="83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2:25">
      <c r="B173" s="19"/>
      <c r="C173" s="82"/>
      <c r="D173" s="82"/>
      <c r="E173" s="82"/>
      <c r="F173" s="83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1" fitToHeight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173"/>
  <sheetViews>
    <sheetView workbookViewId="0">
      <selection sqref="A1:F1"/>
    </sheetView>
  </sheetViews>
  <sheetFormatPr defaultRowHeight="15"/>
  <cols>
    <col min="1" max="1" width="65.140625" style="128" customWidth="1"/>
    <col min="3" max="5" width="12.7109375" style="69" customWidth="1"/>
    <col min="6" max="6" width="12.7109375" style="70" customWidth="1"/>
  </cols>
  <sheetData>
    <row r="1" spans="1:6" ht="15.75">
      <c r="A1" s="151" t="s">
        <v>613</v>
      </c>
      <c r="B1" s="151"/>
      <c r="C1" s="151"/>
      <c r="D1" s="151"/>
      <c r="E1" s="151"/>
      <c r="F1" s="151"/>
    </row>
    <row r="2" spans="1:6" ht="15.75">
      <c r="A2" s="108"/>
    </row>
    <row r="3" spans="1:6" ht="20.25" customHeight="1">
      <c r="A3" s="147" t="s">
        <v>596</v>
      </c>
      <c r="B3" s="148"/>
      <c r="C3" s="148"/>
      <c r="D3" s="148"/>
      <c r="E3" s="148"/>
      <c r="F3" s="149"/>
    </row>
    <row r="4" spans="1:6" ht="19.5" customHeight="1">
      <c r="A4" s="150" t="s">
        <v>595</v>
      </c>
      <c r="B4" s="148"/>
      <c r="C4" s="148"/>
      <c r="D4" s="148"/>
      <c r="E4" s="148"/>
      <c r="F4" s="149"/>
    </row>
    <row r="5" spans="1:6" ht="18">
      <c r="A5" s="130"/>
    </row>
    <row r="6" spans="1:6">
      <c r="A6" s="131" t="s">
        <v>459</v>
      </c>
    </row>
    <row r="7" spans="1:6" ht="60">
      <c r="A7" s="111" t="s">
        <v>569</v>
      </c>
      <c r="B7" s="2" t="s">
        <v>570</v>
      </c>
      <c r="C7" s="138" t="s">
        <v>462</v>
      </c>
      <c r="D7" s="138" t="s">
        <v>463</v>
      </c>
      <c r="E7" s="138" t="s">
        <v>464</v>
      </c>
      <c r="F7" s="134" t="s">
        <v>542</v>
      </c>
    </row>
    <row r="8" spans="1:6">
      <c r="A8" s="112" t="s">
        <v>571</v>
      </c>
      <c r="B8" s="24" t="s">
        <v>572</v>
      </c>
      <c r="C8" s="72">
        <v>52122214</v>
      </c>
      <c r="D8" s="72">
        <v>3701000</v>
      </c>
      <c r="E8" s="72"/>
      <c r="F8" s="73">
        <f>SUM(C8:E8)</f>
        <v>55823214</v>
      </c>
    </row>
    <row r="9" spans="1:6">
      <c r="A9" s="112" t="s">
        <v>573</v>
      </c>
      <c r="B9" s="25" t="s">
        <v>574</v>
      </c>
      <c r="C9" s="72"/>
      <c r="D9" s="72"/>
      <c r="E9" s="72"/>
      <c r="F9" s="73">
        <f t="shared" ref="F9:F27" si="0">SUM(C9:E9)</f>
        <v>0</v>
      </c>
    </row>
    <row r="10" spans="1:6">
      <c r="A10" s="112" t="s">
        <v>575</v>
      </c>
      <c r="B10" s="25" t="s">
        <v>576</v>
      </c>
      <c r="C10" s="72"/>
      <c r="D10" s="72"/>
      <c r="E10" s="72"/>
      <c r="F10" s="73">
        <f t="shared" si="0"/>
        <v>0</v>
      </c>
    </row>
    <row r="11" spans="1:6">
      <c r="A11" s="112" t="s">
        <v>577</v>
      </c>
      <c r="B11" s="25" t="s">
        <v>578</v>
      </c>
      <c r="C11" s="72"/>
      <c r="D11" s="72"/>
      <c r="E11" s="72"/>
      <c r="F11" s="73">
        <f t="shared" si="0"/>
        <v>0</v>
      </c>
    </row>
    <row r="12" spans="1:6">
      <c r="A12" s="112" t="s">
        <v>579</v>
      </c>
      <c r="B12" s="25" t="s">
        <v>580</v>
      </c>
      <c r="C12" s="72"/>
      <c r="D12" s="72"/>
      <c r="E12" s="72"/>
      <c r="F12" s="73">
        <f t="shared" si="0"/>
        <v>0</v>
      </c>
    </row>
    <row r="13" spans="1:6">
      <c r="A13" s="112" t="s">
        <v>581</v>
      </c>
      <c r="B13" s="25" t="s">
        <v>582</v>
      </c>
      <c r="C13" s="72">
        <v>340200</v>
      </c>
      <c r="D13" s="72"/>
      <c r="E13" s="72"/>
      <c r="F13" s="73">
        <f t="shared" si="0"/>
        <v>340200</v>
      </c>
    </row>
    <row r="14" spans="1:6">
      <c r="A14" s="112" t="s">
        <v>583</v>
      </c>
      <c r="B14" s="25" t="s">
        <v>584</v>
      </c>
      <c r="C14" s="72">
        <v>2887000</v>
      </c>
      <c r="D14" s="72">
        <v>200000</v>
      </c>
      <c r="E14" s="72"/>
      <c r="F14" s="73">
        <f t="shared" si="0"/>
        <v>3087000</v>
      </c>
    </row>
    <row r="15" spans="1:6">
      <c r="A15" s="112" t="s">
        <v>585</v>
      </c>
      <c r="B15" s="25" t="s">
        <v>586</v>
      </c>
      <c r="C15" s="72"/>
      <c r="D15" s="72"/>
      <c r="E15" s="72"/>
      <c r="F15" s="73">
        <f t="shared" si="0"/>
        <v>0</v>
      </c>
    </row>
    <row r="16" spans="1:6">
      <c r="A16" s="113" t="s">
        <v>587</v>
      </c>
      <c r="B16" s="25" t="s">
        <v>588</v>
      </c>
      <c r="C16" s="72">
        <v>1500000</v>
      </c>
      <c r="D16" s="72"/>
      <c r="E16" s="72"/>
      <c r="F16" s="73">
        <f t="shared" si="0"/>
        <v>1500000</v>
      </c>
    </row>
    <row r="17" spans="1:6">
      <c r="A17" s="113" t="s">
        <v>589</v>
      </c>
      <c r="B17" s="25" t="s">
        <v>590</v>
      </c>
      <c r="C17" s="72"/>
      <c r="D17" s="72"/>
      <c r="E17" s="72"/>
      <c r="F17" s="73">
        <f t="shared" si="0"/>
        <v>0</v>
      </c>
    </row>
    <row r="18" spans="1:6">
      <c r="A18" s="113" t="s">
        <v>591</v>
      </c>
      <c r="B18" s="25" t="s">
        <v>592</v>
      </c>
      <c r="C18" s="72"/>
      <c r="D18" s="72"/>
      <c r="E18" s="72"/>
      <c r="F18" s="73">
        <f t="shared" si="0"/>
        <v>0</v>
      </c>
    </row>
    <row r="19" spans="1:6">
      <c r="A19" s="113" t="s">
        <v>0</v>
      </c>
      <c r="B19" s="25" t="s">
        <v>1</v>
      </c>
      <c r="C19" s="72"/>
      <c r="D19" s="72"/>
      <c r="E19" s="72"/>
      <c r="F19" s="73">
        <f t="shared" si="0"/>
        <v>0</v>
      </c>
    </row>
    <row r="20" spans="1:6">
      <c r="A20" s="113" t="s">
        <v>327</v>
      </c>
      <c r="B20" s="25" t="s">
        <v>2</v>
      </c>
      <c r="C20" s="72">
        <v>2732365</v>
      </c>
      <c r="D20" s="72"/>
      <c r="E20" s="72"/>
      <c r="F20" s="73">
        <f t="shared" si="0"/>
        <v>2732365</v>
      </c>
    </row>
    <row r="21" spans="1:6">
      <c r="A21" s="114" t="s">
        <v>270</v>
      </c>
      <c r="B21" s="26" t="s">
        <v>3</v>
      </c>
      <c r="C21" s="72">
        <f>SUM(C8:C20)</f>
        <v>59581779</v>
      </c>
      <c r="D21" s="72">
        <f>SUM(D8:D20)</f>
        <v>3901000</v>
      </c>
      <c r="E21" s="72">
        <f>SUM(E8:E20)</f>
        <v>0</v>
      </c>
      <c r="F21" s="73">
        <f t="shared" si="0"/>
        <v>63482779</v>
      </c>
    </row>
    <row r="22" spans="1:6">
      <c r="A22" s="113" t="s">
        <v>4</v>
      </c>
      <c r="B22" s="25" t="s">
        <v>5</v>
      </c>
      <c r="C22" s="72"/>
      <c r="D22" s="72"/>
      <c r="E22" s="72"/>
      <c r="F22" s="73">
        <f t="shared" si="0"/>
        <v>0</v>
      </c>
    </row>
    <row r="23" spans="1:6" ht="30">
      <c r="A23" s="113" t="s">
        <v>6</v>
      </c>
      <c r="B23" s="25" t="s">
        <v>7</v>
      </c>
      <c r="C23" s="72">
        <v>2890000</v>
      </c>
      <c r="D23" s="72"/>
      <c r="E23" s="72"/>
      <c r="F23" s="73">
        <f t="shared" si="0"/>
        <v>2890000</v>
      </c>
    </row>
    <row r="24" spans="1:6">
      <c r="A24" s="113" t="s">
        <v>8</v>
      </c>
      <c r="B24" s="25" t="s">
        <v>9</v>
      </c>
      <c r="C24" s="72">
        <v>17153</v>
      </c>
      <c r="D24" s="72"/>
      <c r="E24" s="72"/>
      <c r="F24" s="73">
        <f t="shared" si="0"/>
        <v>17153</v>
      </c>
    </row>
    <row r="25" spans="1:6">
      <c r="A25" s="115" t="s">
        <v>271</v>
      </c>
      <c r="B25" s="26" t="s">
        <v>10</v>
      </c>
      <c r="C25" s="72">
        <f>SUM(C22:C24)</f>
        <v>2907153</v>
      </c>
      <c r="D25" s="72">
        <f>SUM(D22:D24)</f>
        <v>0</v>
      </c>
      <c r="E25" s="72">
        <f>SUM(E22:E24)</f>
        <v>0</v>
      </c>
      <c r="F25" s="73">
        <f t="shared" si="0"/>
        <v>2907153</v>
      </c>
    </row>
    <row r="26" spans="1:6">
      <c r="A26" s="116" t="s">
        <v>357</v>
      </c>
      <c r="B26" s="40" t="s">
        <v>11</v>
      </c>
      <c r="C26" s="72">
        <f>C25+C21</f>
        <v>62488932</v>
      </c>
      <c r="D26" s="72">
        <f>D25+D21</f>
        <v>3901000</v>
      </c>
      <c r="E26" s="72">
        <f>E25+E21</f>
        <v>0</v>
      </c>
      <c r="F26" s="73">
        <f t="shared" si="0"/>
        <v>66389932</v>
      </c>
    </row>
    <row r="27" spans="1:6" ht="30">
      <c r="A27" s="117" t="s">
        <v>328</v>
      </c>
      <c r="B27" s="40" t="s">
        <v>12</v>
      </c>
      <c r="C27" s="72">
        <v>13565069</v>
      </c>
      <c r="D27" s="72">
        <v>814220</v>
      </c>
      <c r="E27" s="72"/>
      <c r="F27" s="73">
        <f t="shared" si="0"/>
        <v>14379289</v>
      </c>
    </row>
    <row r="28" spans="1:6">
      <c r="A28" s="113" t="s">
        <v>13</v>
      </c>
      <c r="B28" s="25" t="s">
        <v>14</v>
      </c>
      <c r="C28" s="72">
        <v>150000</v>
      </c>
      <c r="D28" s="72"/>
      <c r="E28" s="85"/>
      <c r="F28" s="72">
        <f t="shared" ref="F28:F91" si="1">SUM(C28:D28)</f>
        <v>150000</v>
      </c>
    </row>
    <row r="29" spans="1:6">
      <c r="A29" s="113" t="s">
        <v>15</v>
      </c>
      <c r="B29" s="25" t="s">
        <v>16</v>
      </c>
      <c r="C29" s="72">
        <v>2000000</v>
      </c>
      <c r="D29" s="72"/>
      <c r="E29" s="85"/>
      <c r="F29" s="72">
        <f t="shared" si="1"/>
        <v>2000000</v>
      </c>
    </row>
    <row r="30" spans="1:6">
      <c r="A30" s="113" t="s">
        <v>17</v>
      </c>
      <c r="B30" s="25" t="s">
        <v>18</v>
      </c>
      <c r="C30" s="72"/>
      <c r="D30" s="72"/>
      <c r="E30" s="85"/>
      <c r="F30" s="72">
        <f t="shared" si="1"/>
        <v>0</v>
      </c>
    </row>
    <row r="31" spans="1:6">
      <c r="A31" s="115" t="s">
        <v>272</v>
      </c>
      <c r="B31" s="26" t="s">
        <v>19</v>
      </c>
      <c r="C31" s="72">
        <f>SUM(C28:C30)</f>
        <v>2150000</v>
      </c>
      <c r="D31" s="72">
        <f>SUM(D28:D30)</f>
        <v>0</v>
      </c>
      <c r="E31" s="85"/>
      <c r="F31" s="72">
        <f t="shared" si="1"/>
        <v>2150000</v>
      </c>
    </row>
    <row r="32" spans="1:6">
      <c r="A32" s="113" t="s">
        <v>20</v>
      </c>
      <c r="B32" s="25" t="s">
        <v>21</v>
      </c>
      <c r="C32" s="72">
        <v>1850000</v>
      </c>
      <c r="D32" s="72"/>
      <c r="E32" s="85"/>
      <c r="F32" s="72">
        <f t="shared" si="1"/>
        <v>1850000</v>
      </c>
    </row>
    <row r="33" spans="1:6">
      <c r="A33" s="113" t="s">
        <v>22</v>
      </c>
      <c r="B33" s="25" t="s">
        <v>23</v>
      </c>
      <c r="C33" s="72">
        <v>1350000</v>
      </c>
      <c r="D33" s="72"/>
      <c r="E33" s="85"/>
      <c r="F33" s="72">
        <f t="shared" si="1"/>
        <v>1350000</v>
      </c>
    </row>
    <row r="34" spans="1:6" ht="15" customHeight="1">
      <c r="A34" s="115" t="s">
        <v>358</v>
      </c>
      <c r="B34" s="26" t="s">
        <v>24</v>
      </c>
      <c r="C34" s="72">
        <f>SUM(C32:C33)</f>
        <v>3200000</v>
      </c>
      <c r="D34" s="72">
        <f>SUM(D32:D33)</f>
        <v>0</v>
      </c>
      <c r="E34" s="85"/>
      <c r="F34" s="72">
        <f t="shared" si="1"/>
        <v>3200000</v>
      </c>
    </row>
    <row r="35" spans="1:6">
      <c r="A35" s="113" t="s">
        <v>25</v>
      </c>
      <c r="B35" s="25" t="s">
        <v>26</v>
      </c>
      <c r="C35" s="72">
        <v>2803777</v>
      </c>
      <c r="D35" s="72"/>
      <c r="E35" s="85"/>
      <c r="F35" s="72">
        <f t="shared" si="1"/>
        <v>2803777</v>
      </c>
    </row>
    <row r="36" spans="1:6">
      <c r="A36" s="113" t="s">
        <v>27</v>
      </c>
      <c r="B36" s="25" t="s">
        <v>28</v>
      </c>
      <c r="C36" s="72">
        <v>150000</v>
      </c>
      <c r="D36" s="72"/>
      <c r="E36" s="85"/>
      <c r="F36" s="72">
        <f t="shared" si="1"/>
        <v>150000</v>
      </c>
    </row>
    <row r="37" spans="1:6">
      <c r="A37" s="113" t="s">
        <v>329</v>
      </c>
      <c r="B37" s="25" t="s">
        <v>29</v>
      </c>
      <c r="C37" s="72">
        <v>150000</v>
      </c>
      <c r="D37" s="72"/>
      <c r="E37" s="85"/>
      <c r="F37" s="72">
        <f t="shared" si="1"/>
        <v>150000</v>
      </c>
    </row>
    <row r="38" spans="1:6">
      <c r="A38" s="113" t="s">
        <v>30</v>
      </c>
      <c r="B38" s="25" t="s">
        <v>31</v>
      </c>
      <c r="C38" s="72">
        <v>1200000</v>
      </c>
      <c r="D38" s="72"/>
      <c r="E38" s="85"/>
      <c r="F38" s="72">
        <f t="shared" si="1"/>
        <v>1200000</v>
      </c>
    </row>
    <row r="39" spans="1:6">
      <c r="A39" s="118" t="s">
        <v>330</v>
      </c>
      <c r="B39" s="25" t="s">
        <v>32</v>
      </c>
      <c r="C39" s="72"/>
      <c r="D39" s="72"/>
      <c r="E39" s="85"/>
      <c r="F39" s="72">
        <f t="shared" si="1"/>
        <v>0</v>
      </c>
    </row>
    <row r="40" spans="1:6">
      <c r="A40" s="113" t="s">
        <v>33</v>
      </c>
      <c r="B40" s="25" t="s">
        <v>34</v>
      </c>
      <c r="C40" s="72">
        <v>500000</v>
      </c>
      <c r="D40" s="72"/>
      <c r="E40" s="85"/>
      <c r="F40" s="72">
        <f t="shared" si="1"/>
        <v>500000</v>
      </c>
    </row>
    <row r="41" spans="1:6">
      <c r="A41" s="113" t="s">
        <v>331</v>
      </c>
      <c r="B41" s="25" t="s">
        <v>35</v>
      </c>
      <c r="C41" s="72">
        <v>1568000</v>
      </c>
      <c r="D41" s="72"/>
      <c r="E41" s="85"/>
      <c r="F41" s="72">
        <f t="shared" si="1"/>
        <v>1568000</v>
      </c>
    </row>
    <row r="42" spans="1:6">
      <c r="A42" s="115" t="s">
        <v>273</v>
      </c>
      <c r="B42" s="26" t="s">
        <v>36</v>
      </c>
      <c r="C42" s="72">
        <f>SUM(C35:C41)</f>
        <v>6371777</v>
      </c>
      <c r="D42" s="72">
        <f>SUM(D35:D41)</f>
        <v>0</v>
      </c>
      <c r="E42" s="85"/>
      <c r="F42" s="72">
        <f t="shared" si="1"/>
        <v>6371777</v>
      </c>
    </row>
    <row r="43" spans="1:6">
      <c r="A43" s="113" t="s">
        <v>37</v>
      </c>
      <c r="B43" s="25" t="s">
        <v>38</v>
      </c>
      <c r="C43" s="72">
        <v>900000</v>
      </c>
      <c r="D43" s="72"/>
      <c r="E43" s="85"/>
      <c r="F43" s="72">
        <f t="shared" si="1"/>
        <v>900000</v>
      </c>
    </row>
    <row r="44" spans="1:6">
      <c r="A44" s="113" t="s">
        <v>39</v>
      </c>
      <c r="B44" s="25" t="s">
        <v>40</v>
      </c>
      <c r="C44" s="72"/>
      <c r="D44" s="72"/>
      <c r="E44" s="85"/>
      <c r="F44" s="72">
        <f t="shared" si="1"/>
        <v>0</v>
      </c>
    </row>
    <row r="45" spans="1:6">
      <c r="A45" s="115" t="s">
        <v>274</v>
      </c>
      <c r="B45" s="26" t="s">
        <v>41</v>
      </c>
      <c r="C45" s="72">
        <f>SUM(C43:C44)</f>
        <v>900000</v>
      </c>
      <c r="D45" s="72">
        <f>SUM(D43:D44)</f>
        <v>0</v>
      </c>
      <c r="E45" s="85"/>
      <c r="F45" s="72">
        <f t="shared" si="1"/>
        <v>900000</v>
      </c>
    </row>
    <row r="46" spans="1:6">
      <c r="A46" s="113" t="s">
        <v>42</v>
      </c>
      <c r="B46" s="25" t="s">
        <v>43</v>
      </c>
      <c r="C46" s="72">
        <v>1840000</v>
      </c>
      <c r="D46" s="72"/>
      <c r="E46" s="85"/>
      <c r="F46" s="72">
        <f t="shared" si="1"/>
        <v>1840000</v>
      </c>
    </row>
    <row r="47" spans="1:6">
      <c r="A47" s="113" t="s">
        <v>44</v>
      </c>
      <c r="B47" s="25" t="s">
        <v>45</v>
      </c>
      <c r="C47" s="72"/>
      <c r="D47" s="72"/>
      <c r="E47" s="85"/>
      <c r="F47" s="72">
        <f t="shared" si="1"/>
        <v>0</v>
      </c>
    </row>
    <row r="48" spans="1:6">
      <c r="A48" s="113" t="s">
        <v>332</v>
      </c>
      <c r="B48" s="25" t="s">
        <v>46</v>
      </c>
      <c r="C48" s="72">
        <v>11000</v>
      </c>
      <c r="D48" s="72"/>
      <c r="E48" s="85"/>
      <c r="F48" s="72">
        <f t="shared" si="1"/>
        <v>11000</v>
      </c>
    </row>
    <row r="49" spans="1:6">
      <c r="A49" s="113" t="s">
        <v>333</v>
      </c>
      <c r="B49" s="25" t="s">
        <v>47</v>
      </c>
      <c r="C49" s="72"/>
      <c r="D49" s="72"/>
      <c r="E49" s="85"/>
      <c r="F49" s="72">
        <f t="shared" si="1"/>
        <v>0</v>
      </c>
    </row>
    <row r="50" spans="1:6">
      <c r="A50" s="113" t="s">
        <v>48</v>
      </c>
      <c r="B50" s="25" t="s">
        <v>49</v>
      </c>
      <c r="C50" s="72">
        <v>120000</v>
      </c>
      <c r="D50" s="72"/>
      <c r="E50" s="85"/>
      <c r="F50" s="72">
        <f t="shared" si="1"/>
        <v>120000</v>
      </c>
    </row>
    <row r="51" spans="1:6">
      <c r="A51" s="115" t="s">
        <v>275</v>
      </c>
      <c r="B51" s="26" t="s">
        <v>50</v>
      </c>
      <c r="C51" s="72">
        <f>SUM(C46:C50)</f>
        <v>1971000</v>
      </c>
      <c r="D51" s="72">
        <f>SUM(D46:D50)</f>
        <v>0</v>
      </c>
      <c r="E51" s="85"/>
      <c r="F51" s="72">
        <f t="shared" si="1"/>
        <v>1971000</v>
      </c>
    </row>
    <row r="52" spans="1:6">
      <c r="A52" s="117" t="s">
        <v>276</v>
      </c>
      <c r="B52" s="40" t="s">
        <v>51</v>
      </c>
      <c r="C52" s="72">
        <f>C31+C34+C42+C45+C51</f>
        <v>14592777</v>
      </c>
      <c r="D52" s="72">
        <f>D31+D34+D42+D45+D51</f>
        <v>0</v>
      </c>
      <c r="E52" s="85"/>
      <c r="F52" s="72">
        <f t="shared" si="1"/>
        <v>14592777</v>
      </c>
    </row>
    <row r="53" spans="1:6">
      <c r="A53" s="119" t="s">
        <v>52</v>
      </c>
      <c r="B53" s="25" t="s">
        <v>53</v>
      </c>
      <c r="C53" s="72"/>
      <c r="D53" s="72"/>
      <c r="E53" s="72"/>
      <c r="F53" s="72">
        <f t="shared" si="1"/>
        <v>0</v>
      </c>
    </row>
    <row r="54" spans="1:6">
      <c r="A54" s="119" t="s">
        <v>277</v>
      </c>
      <c r="B54" s="25" t="s">
        <v>54</v>
      </c>
      <c r="C54" s="72"/>
      <c r="D54" s="72"/>
      <c r="E54" s="72"/>
      <c r="F54" s="72">
        <f t="shared" si="1"/>
        <v>0</v>
      </c>
    </row>
    <row r="55" spans="1:6">
      <c r="A55" s="120" t="s">
        <v>334</v>
      </c>
      <c r="B55" s="25" t="s">
        <v>55</v>
      </c>
      <c r="C55" s="72"/>
      <c r="D55" s="72"/>
      <c r="E55" s="72"/>
      <c r="F55" s="72">
        <f t="shared" si="1"/>
        <v>0</v>
      </c>
    </row>
    <row r="56" spans="1:6">
      <c r="A56" s="120" t="s">
        <v>335</v>
      </c>
      <c r="B56" s="25" t="s">
        <v>56</v>
      </c>
      <c r="C56" s="72"/>
      <c r="D56" s="72"/>
      <c r="E56" s="72"/>
      <c r="F56" s="72">
        <f t="shared" si="1"/>
        <v>0</v>
      </c>
    </row>
    <row r="57" spans="1:6">
      <c r="A57" s="120" t="s">
        <v>336</v>
      </c>
      <c r="B57" s="25" t="s">
        <v>57</v>
      </c>
      <c r="C57" s="72"/>
      <c r="D57" s="72"/>
      <c r="E57" s="72"/>
      <c r="F57" s="72">
        <f t="shared" si="1"/>
        <v>0</v>
      </c>
    </row>
    <row r="58" spans="1:6">
      <c r="A58" s="119" t="s">
        <v>337</v>
      </c>
      <c r="B58" s="25" t="s">
        <v>58</v>
      </c>
      <c r="C58" s="72"/>
      <c r="D58" s="72"/>
      <c r="E58" s="72"/>
      <c r="F58" s="72">
        <f t="shared" si="1"/>
        <v>0</v>
      </c>
    </row>
    <row r="59" spans="1:6">
      <c r="A59" s="119" t="s">
        <v>338</v>
      </c>
      <c r="B59" s="25" t="s">
        <v>59</v>
      </c>
      <c r="C59" s="72"/>
      <c r="D59" s="72"/>
      <c r="E59" s="72"/>
      <c r="F59" s="72">
        <f t="shared" si="1"/>
        <v>0</v>
      </c>
    </row>
    <row r="60" spans="1:6">
      <c r="A60" s="119" t="s">
        <v>339</v>
      </c>
      <c r="B60" s="25" t="s">
        <v>60</v>
      </c>
      <c r="C60" s="72"/>
      <c r="D60" s="72"/>
      <c r="E60" s="72"/>
      <c r="F60" s="72">
        <f t="shared" si="1"/>
        <v>0</v>
      </c>
    </row>
    <row r="61" spans="1:6">
      <c r="A61" s="121" t="s">
        <v>306</v>
      </c>
      <c r="B61" s="40" t="s">
        <v>61</v>
      </c>
      <c r="C61" s="72">
        <f>SUM(C53:C60)</f>
        <v>0</v>
      </c>
      <c r="D61" s="72">
        <f>SUM(D53:D60)</f>
        <v>0</v>
      </c>
      <c r="E61" s="72">
        <f>SUM(E53:E60)</f>
        <v>0</v>
      </c>
      <c r="F61" s="72">
        <f t="shared" si="1"/>
        <v>0</v>
      </c>
    </row>
    <row r="62" spans="1:6">
      <c r="A62" s="122" t="s">
        <v>340</v>
      </c>
      <c r="B62" s="25" t="s">
        <v>62</v>
      </c>
      <c r="C62" s="72"/>
      <c r="D62" s="72"/>
      <c r="E62" s="72"/>
      <c r="F62" s="72">
        <f t="shared" si="1"/>
        <v>0</v>
      </c>
    </row>
    <row r="63" spans="1:6">
      <c r="A63" s="122" t="s">
        <v>63</v>
      </c>
      <c r="B63" s="25" t="s">
        <v>64</v>
      </c>
      <c r="C63" s="72"/>
      <c r="D63" s="72"/>
      <c r="E63" s="72"/>
      <c r="F63" s="72">
        <f t="shared" si="1"/>
        <v>0</v>
      </c>
    </row>
    <row r="64" spans="1:6" ht="30">
      <c r="A64" s="122" t="s">
        <v>65</v>
      </c>
      <c r="B64" s="25" t="s">
        <v>66</v>
      </c>
      <c r="C64" s="72"/>
      <c r="D64" s="72"/>
      <c r="E64" s="72"/>
      <c r="F64" s="72">
        <f t="shared" si="1"/>
        <v>0</v>
      </c>
    </row>
    <row r="65" spans="1:6" ht="30">
      <c r="A65" s="122" t="s">
        <v>307</v>
      </c>
      <c r="B65" s="25" t="s">
        <v>67</v>
      </c>
      <c r="C65" s="72"/>
      <c r="D65" s="72"/>
      <c r="E65" s="72"/>
      <c r="F65" s="72">
        <f t="shared" si="1"/>
        <v>0</v>
      </c>
    </row>
    <row r="66" spans="1:6" ht="30">
      <c r="A66" s="122" t="s">
        <v>341</v>
      </c>
      <c r="B66" s="25" t="s">
        <v>68</v>
      </c>
      <c r="C66" s="72"/>
      <c r="D66" s="72"/>
      <c r="E66" s="72"/>
      <c r="F66" s="72">
        <f t="shared" si="1"/>
        <v>0</v>
      </c>
    </row>
    <row r="67" spans="1:6">
      <c r="A67" s="122" t="s">
        <v>309</v>
      </c>
      <c r="B67" s="25" t="s">
        <v>69</v>
      </c>
      <c r="C67" s="72"/>
      <c r="D67" s="72"/>
      <c r="E67" s="72"/>
      <c r="F67" s="72">
        <f t="shared" si="1"/>
        <v>0</v>
      </c>
    </row>
    <row r="68" spans="1:6" ht="30">
      <c r="A68" s="122" t="s">
        <v>342</v>
      </c>
      <c r="B68" s="25" t="s">
        <v>70</v>
      </c>
      <c r="C68" s="72"/>
      <c r="D68" s="72"/>
      <c r="E68" s="72"/>
      <c r="F68" s="72">
        <f t="shared" si="1"/>
        <v>0</v>
      </c>
    </row>
    <row r="69" spans="1:6" ht="30">
      <c r="A69" s="122" t="s">
        <v>343</v>
      </c>
      <c r="B69" s="25" t="s">
        <v>71</v>
      </c>
      <c r="C69" s="72"/>
      <c r="D69" s="72"/>
      <c r="E69" s="72"/>
      <c r="F69" s="72">
        <f t="shared" si="1"/>
        <v>0</v>
      </c>
    </row>
    <row r="70" spans="1:6">
      <c r="A70" s="122" t="s">
        <v>72</v>
      </c>
      <c r="B70" s="25" t="s">
        <v>73</v>
      </c>
      <c r="C70" s="72"/>
      <c r="D70" s="72"/>
      <c r="E70" s="72"/>
      <c r="F70" s="72">
        <f t="shared" si="1"/>
        <v>0</v>
      </c>
    </row>
    <row r="71" spans="1:6">
      <c r="A71" s="122" t="s">
        <v>74</v>
      </c>
      <c r="B71" s="25" t="s">
        <v>75</v>
      </c>
      <c r="C71" s="72"/>
      <c r="D71" s="72"/>
      <c r="E71" s="72"/>
      <c r="F71" s="72">
        <f t="shared" si="1"/>
        <v>0</v>
      </c>
    </row>
    <row r="72" spans="1:6">
      <c r="A72" s="122" t="s">
        <v>344</v>
      </c>
      <c r="B72" s="25" t="s">
        <v>76</v>
      </c>
      <c r="C72" s="72"/>
      <c r="D72" s="72"/>
      <c r="E72" s="72"/>
      <c r="F72" s="72">
        <f t="shared" si="1"/>
        <v>0</v>
      </c>
    </row>
    <row r="73" spans="1:6">
      <c r="A73" s="122" t="s">
        <v>514</v>
      </c>
      <c r="B73" s="25" t="s">
        <v>77</v>
      </c>
      <c r="C73" s="72"/>
      <c r="D73" s="72"/>
      <c r="E73" s="72"/>
      <c r="F73" s="72">
        <f t="shared" si="1"/>
        <v>0</v>
      </c>
    </row>
    <row r="74" spans="1:6">
      <c r="A74" s="122" t="s">
        <v>515</v>
      </c>
      <c r="B74" s="25" t="s">
        <v>77</v>
      </c>
      <c r="C74" s="72"/>
      <c r="D74" s="72"/>
      <c r="E74" s="72"/>
      <c r="F74" s="72">
        <f t="shared" si="1"/>
        <v>0</v>
      </c>
    </row>
    <row r="75" spans="1:6">
      <c r="A75" s="121" t="s">
        <v>312</v>
      </c>
      <c r="B75" s="40" t="s">
        <v>78</v>
      </c>
      <c r="C75" s="72">
        <f>SUM(C62:C74)</f>
        <v>0</v>
      </c>
      <c r="D75" s="72">
        <f>SUM(D62:D74)</f>
        <v>0</v>
      </c>
      <c r="E75" s="72">
        <f>SUM(E62:E74)</f>
        <v>0</v>
      </c>
      <c r="F75" s="72">
        <f t="shared" si="1"/>
        <v>0</v>
      </c>
    </row>
    <row r="76" spans="1:6" ht="15.75">
      <c r="A76" s="123" t="s">
        <v>461</v>
      </c>
      <c r="B76" s="40"/>
      <c r="C76" s="72">
        <f>C75+C61+C52+C27+C26</f>
        <v>90646778</v>
      </c>
      <c r="D76" s="72">
        <f>D75+D61+D52+D27+D26</f>
        <v>4715220</v>
      </c>
      <c r="E76" s="72">
        <f>E75+E61+E52+E27+E26</f>
        <v>0</v>
      </c>
      <c r="F76" s="72">
        <f t="shared" si="1"/>
        <v>95361998</v>
      </c>
    </row>
    <row r="77" spans="1:6">
      <c r="A77" s="113" t="s">
        <v>79</v>
      </c>
      <c r="B77" s="25" t="s">
        <v>80</v>
      </c>
      <c r="C77" s="72"/>
      <c r="D77" s="72"/>
      <c r="E77" s="72"/>
      <c r="F77" s="72">
        <f t="shared" si="1"/>
        <v>0</v>
      </c>
    </row>
    <row r="78" spans="1:6">
      <c r="A78" s="113" t="s">
        <v>345</v>
      </c>
      <c r="B78" s="25" t="s">
        <v>81</v>
      </c>
      <c r="C78" s="72"/>
      <c r="D78" s="72"/>
      <c r="E78" s="72"/>
      <c r="F78" s="72">
        <f t="shared" si="1"/>
        <v>0</v>
      </c>
    </row>
    <row r="79" spans="1:6">
      <c r="A79" s="113" t="s">
        <v>82</v>
      </c>
      <c r="B79" s="25" t="s">
        <v>83</v>
      </c>
      <c r="C79" s="72"/>
      <c r="D79" s="72"/>
      <c r="E79" s="72"/>
      <c r="F79" s="72">
        <f t="shared" si="1"/>
        <v>0</v>
      </c>
    </row>
    <row r="80" spans="1:6">
      <c r="A80" s="113" t="s">
        <v>84</v>
      </c>
      <c r="B80" s="25" t="s">
        <v>85</v>
      </c>
      <c r="C80" s="72"/>
      <c r="D80" s="72"/>
      <c r="E80" s="72"/>
      <c r="F80" s="72">
        <f t="shared" si="1"/>
        <v>0</v>
      </c>
    </row>
    <row r="81" spans="1:6">
      <c r="A81" s="113" t="s">
        <v>86</v>
      </c>
      <c r="B81" s="25" t="s">
        <v>87</v>
      </c>
      <c r="C81" s="72"/>
      <c r="D81" s="72"/>
      <c r="E81" s="72"/>
      <c r="F81" s="72">
        <f t="shared" si="1"/>
        <v>0</v>
      </c>
    </row>
    <row r="82" spans="1:6">
      <c r="A82" s="113" t="s">
        <v>88</v>
      </c>
      <c r="B82" s="25" t="s">
        <v>89</v>
      </c>
      <c r="C82" s="72"/>
      <c r="D82" s="72"/>
      <c r="E82" s="72"/>
      <c r="F82" s="72">
        <f t="shared" si="1"/>
        <v>0</v>
      </c>
    </row>
    <row r="83" spans="1:6">
      <c r="A83" s="113" t="s">
        <v>90</v>
      </c>
      <c r="B83" s="25" t="s">
        <v>91</v>
      </c>
      <c r="C83" s="72"/>
      <c r="D83" s="72"/>
      <c r="E83" s="72"/>
      <c r="F83" s="72">
        <f t="shared" si="1"/>
        <v>0</v>
      </c>
    </row>
    <row r="84" spans="1:6">
      <c r="A84" s="117" t="s">
        <v>314</v>
      </c>
      <c r="B84" s="40" t="s">
        <v>92</v>
      </c>
      <c r="C84" s="72">
        <f>SUM(C77:C83)</f>
        <v>0</v>
      </c>
      <c r="D84" s="72"/>
      <c r="E84" s="72"/>
      <c r="F84" s="72">
        <f t="shared" si="1"/>
        <v>0</v>
      </c>
    </row>
    <row r="85" spans="1:6">
      <c r="A85" s="119" t="s">
        <v>93</v>
      </c>
      <c r="B85" s="25" t="s">
        <v>94</v>
      </c>
      <c r="C85" s="72"/>
      <c r="D85" s="72"/>
      <c r="E85" s="72"/>
      <c r="F85" s="72">
        <f t="shared" si="1"/>
        <v>0</v>
      </c>
    </row>
    <row r="86" spans="1:6">
      <c r="A86" s="119" t="s">
        <v>95</v>
      </c>
      <c r="B86" s="25" t="s">
        <v>96</v>
      </c>
      <c r="C86" s="72"/>
      <c r="D86" s="72"/>
      <c r="E86" s="72"/>
      <c r="F86" s="72">
        <f t="shared" si="1"/>
        <v>0</v>
      </c>
    </row>
    <row r="87" spans="1:6">
      <c r="A87" s="119" t="s">
        <v>97</v>
      </c>
      <c r="B87" s="25" t="s">
        <v>98</v>
      </c>
      <c r="C87" s="72"/>
      <c r="D87" s="72"/>
      <c r="E87" s="72"/>
      <c r="F87" s="72">
        <f t="shared" si="1"/>
        <v>0</v>
      </c>
    </row>
    <row r="88" spans="1:6">
      <c r="A88" s="119" t="s">
        <v>99</v>
      </c>
      <c r="B88" s="25" t="s">
        <v>100</v>
      </c>
      <c r="C88" s="72"/>
      <c r="D88" s="72"/>
      <c r="E88" s="72"/>
      <c r="F88" s="72">
        <f t="shared" si="1"/>
        <v>0</v>
      </c>
    </row>
    <row r="89" spans="1:6">
      <c r="A89" s="121" t="s">
        <v>315</v>
      </c>
      <c r="B89" s="40" t="s">
        <v>101</v>
      </c>
      <c r="C89" s="72">
        <f>SUM(C85:C88)</f>
        <v>0</v>
      </c>
      <c r="D89" s="72">
        <f>SUM(D85:D88)</f>
        <v>0</v>
      </c>
      <c r="E89" s="72">
        <f>SUM(E85:E88)</f>
        <v>0</v>
      </c>
      <c r="F89" s="72">
        <f t="shared" si="1"/>
        <v>0</v>
      </c>
    </row>
    <row r="90" spans="1:6" ht="30">
      <c r="A90" s="119" t="s">
        <v>102</v>
      </c>
      <c r="B90" s="25" t="s">
        <v>103</v>
      </c>
      <c r="C90" s="72"/>
      <c r="D90" s="72"/>
      <c r="E90" s="72"/>
      <c r="F90" s="72">
        <f t="shared" si="1"/>
        <v>0</v>
      </c>
    </row>
    <row r="91" spans="1:6" ht="30">
      <c r="A91" s="119" t="s">
        <v>346</v>
      </c>
      <c r="B91" s="25" t="s">
        <v>104</v>
      </c>
      <c r="C91" s="72"/>
      <c r="D91" s="72"/>
      <c r="E91" s="72"/>
      <c r="F91" s="72">
        <f t="shared" si="1"/>
        <v>0</v>
      </c>
    </row>
    <row r="92" spans="1:6" ht="30">
      <c r="A92" s="119" t="s">
        <v>347</v>
      </c>
      <c r="B92" s="25" t="s">
        <v>105</v>
      </c>
      <c r="C92" s="72"/>
      <c r="D92" s="72"/>
      <c r="E92" s="72"/>
      <c r="F92" s="72">
        <f t="shared" ref="F92:F124" si="2">SUM(C92:D92)</f>
        <v>0</v>
      </c>
    </row>
    <row r="93" spans="1:6">
      <c r="A93" s="119" t="s">
        <v>348</v>
      </c>
      <c r="B93" s="25" t="s">
        <v>106</v>
      </c>
      <c r="C93" s="72"/>
      <c r="D93" s="72"/>
      <c r="E93" s="72"/>
      <c r="F93" s="72">
        <f t="shared" si="2"/>
        <v>0</v>
      </c>
    </row>
    <row r="94" spans="1:6" ht="30">
      <c r="A94" s="119" t="s">
        <v>349</v>
      </c>
      <c r="B94" s="25" t="s">
        <v>107</v>
      </c>
      <c r="C94" s="72"/>
      <c r="D94" s="72"/>
      <c r="E94" s="72"/>
      <c r="F94" s="72">
        <f t="shared" si="2"/>
        <v>0</v>
      </c>
    </row>
    <row r="95" spans="1:6" ht="30">
      <c r="A95" s="119" t="s">
        <v>350</v>
      </c>
      <c r="B95" s="25" t="s">
        <v>108</v>
      </c>
      <c r="C95" s="72"/>
      <c r="D95" s="72"/>
      <c r="E95" s="72"/>
      <c r="F95" s="72">
        <f t="shared" si="2"/>
        <v>0</v>
      </c>
    </row>
    <row r="96" spans="1:6">
      <c r="A96" s="119" t="s">
        <v>109</v>
      </c>
      <c r="B96" s="25" t="s">
        <v>110</v>
      </c>
      <c r="C96" s="72"/>
      <c r="D96" s="72"/>
      <c r="E96" s="72"/>
      <c r="F96" s="72">
        <f t="shared" si="2"/>
        <v>0</v>
      </c>
    </row>
    <row r="97" spans="1:25">
      <c r="A97" s="119" t="s">
        <v>351</v>
      </c>
      <c r="B97" s="25" t="s">
        <v>111</v>
      </c>
      <c r="C97" s="72"/>
      <c r="D97" s="72"/>
      <c r="E97" s="72"/>
      <c r="F97" s="72">
        <f t="shared" si="2"/>
        <v>0</v>
      </c>
    </row>
    <row r="98" spans="1:25">
      <c r="A98" s="121" t="s">
        <v>316</v>
      </c>
      <c r="B98" s="40" t="s">
        <v>112</v>
      </c>
      <c r="C98" s="72">
        <f>SUM(C90:C97)</f>
        <v>0</v>
      </c>
      <c r="D98" s="72">
        <f>SUM(D90:D97)</f>
        <v>0</v>
      </c>
      <c r="E98" s="72">
        <f>SUM(E90:E97)</f>
        <v>0</v>
      </c>
      <c r="F98" s="72">
        <f t="shared" si="2"/>
        <v>0</v>
      </c>
    </row>
    <row r="99" spans="1:25" ht="15.75">
      <c r="A99" s="123" t="s">
        <v>460</v>
      </c>
      <c r="B99" s="40"/>
      <c r="C99" s="72">
        <f>C98+C89+C84</f>
        <v>0</v>
      </c>
      <c r="D99" s="72">
        <f>D98+D89+D84</f>
        <v>0</v>
      </c>
      <c r="E99" s="72">
        <f>E98+E89+E84</f>
        <v>0</v>
      </c>
      <c r="F99" s="72">
        <f t="shared" si="2"/>
        <v>0</v>
      </c>
    </row>
    <row r="100" spans="1:25" ht="15.75">
      <c r="A100" s="124" t="s">
        <v>359</v>
      </c>
      <c r="B100" s="28" t="s">
        <v>113</v>
      </c>
      <c r="C100" s="72">
        <f>C98+C89+C84+C75+C61+C52+C27+C26</f>
        <v>90646778</v>
      </c>
      <c r="D100" s="72">
        <f>D98+D89+D84+D75+D61+D52+D27+D26</f>
        <v>4715220</v>
      </c>
      <c r="E100" s="72">
        <f>E98+E89+E84+E75+E61+E52+E27+E26</f>
        <v>0</v>
      </c>
      <c r="F100" s="72">
        <f t="shared" si="2"/>
        <v>95361998</v>
      </c>
    </row>
    <row r="101" spans="1:25">
      <c r="A101" s="119" t="s">
        <v>352</v>
      </c>
      <c r="B101" s="4" t="s">
        <v>114</v>
      </c>
      <c r="C101" s="75"/>
      <c r="D101" s="75"/>
      <c r="E101" s="75"/>
      <c r="F101" s="72">
        <f t="shared" si="2"/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9"/>
      <c r="Y101" s="19"/>
    </row>
    <row r="102" spans="1:25" ht="30">
      <c r="A102" s="119" t="s">
        <v>115</v>
      </c>
      <c r="B102" s="4" t="s">
        <v>116</v>
      </c>
      <c r="C102" s="75"/>
      <c r="D102" s="75"/>
      <c r="E102" s="75"/>
      <c r="F102" s="72">
        <f t="shared" si="2"/>
        <v>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9"/>
      <c r="Y102" s="19"/>
    </row>
    <row r="103" spans="1:25">
      <c r="A103" s="119" t="s">
        <v>353</v>
      </c>
      <c r="B103" s="4" t="s">
        <v>117</v>
      </c>
      <c r="C103" s="75"/>
      <c r="D103" s="75"/>
      <c r="E103" s="75"/>
      <c r="F103" s="72">
        <f t="shared" si="2"/>
        <v>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9"/>
      <c r="Y103" s="19"/>
    </row>
    <row r="104" spans="1:25">
      <c r="A104" s="125" t="s">
        <v>321</v>
      </c>
      <c r="B104" s="6" t="s">
        <v>118</v>
      </c>
      <c r="C104" s="76"/>
      <c r="D104" s="76"/>
      <c r="E104" s="76"/>
      <c r="F104" s="72">
        <f t="shared" si="2"/>
        <v>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19"/>
      <c r="Y104" s="19"/>
    </row>
    <row r="105" spans="1:25">
      <c r="A105" s="119" t="s">
        <v>354</v>
      </c>
      <c r="B105" s="4" t="s">
        <v>119</v>
      </c>
      <c r="C105" s="77"/>
      <c r="D105" s="77"/>
      <c r="E105" s="77"/>
      <c r="F105" s="72">
        <f t="shared" si="2"/>
        <v>0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19"/>
      <c r="Y105" s="19"/>
    </row>
    <row r="106" spans="1:25">
      <c r="A106" s="119" t="s">
        <v>324</v>
      </c>
      <c r="B106" s="4" t="s">
        <v>120</v>
      </c>
      <c r="C106" s="77"/>
      <c r="D106" s="77"/>
      <c r="E106" s="77"/>
      <c r="F106" s="72">
        <f t="shared" si="2"/>
        <v>0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19"/>
      <c r="Y106" s="19"/>
    </row>
    <row r="107" spans="1:25">
      <c r="A107" s="119" t="s">
        <v>121</v>
      </c>
      <c r="B107" s="4" t="s">
        <v>122</v>
      </c>
      <c r="C107" s="75"/>
      <c r="D107" s="75"/>
      <c r="E107" s="75"/>
      <c r="F107" s="72">
        <f t="shared" si="2"/>
        <v>0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9"/>
      <c r="Y107" s="19"/>
    </row>
    <row r="108" spans="1:25">
      <c r="A108" s="119" t="s">
        <v>355</v>
      </c>
      <c r="B108" s="4" t="s">
        <v>123</v>
      </c>
      <c r="C108" s="75"/>
      <c r="D108" s="75"/>
      <c r="E108" s="75"/>
      <c r="F108" s="72">
        <f t="shared" si="2"/>
        <v>0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9"/>
      <c r="Y108" s="19"/>
    </row>
    <row r="109" spans="1:25">
      <c r="A109" s="125" t="s">
        <v>322</v>
      </c>
      <c r="B109" s="6" t="s">
        <v>124</v>
      </c>
      <c r="C109" s="78"/>
      <c r="D109" s="78"/>
      <c r="E109" s="78"/>
      <c r="F109" s="72">
        <f t="shared" si="2"/>
        <v>0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19"/>
      <c r="Y109" s="19"/>
    </row>
    <row r="110" spans="1:25">
      <c r="A110" s="119" t="s">
        <v>125</v>
      </c>
      <c r="B110" s="4" t="s">
        <v>126</v>
      </c>
      <c r="C110" s="77"/>
      <c r="D110" s="77"/>
      <c r="E110" s="77"/>
      <c r="F110" s="72">
        <f t="shared" si="2"/>
        <v>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19"/>
      <c r="Y110" s="19"/>
    </row>
    <row r="111" spans="1:25">
      <c r="A111" s="119" t="s">
        <v>127</v>
      </c>
      <c r="B111" s="4" t="s">
        <v>128</v>
      </c>
      <c r="C111" s="77"/>
      <c r="D111" s="77"/>
      <c r="E111" s="77"/>
      <c r="F111" s="72">
        <f t="shared" si="2"/>
        <v>0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19"/>
      <c r="Y111" s="19"/>
    </row>
    <row r="112" spans="1:25">
      <c r="A112" s="125" t="s">
        <v>129</v>
      </c>
      <c r="B112" s="6" t="s">
        <v>130</v>
      </c>
      <c r="C112" s="77"/>
      <c r="D112" s="77"/>
      <c r="E112" s="77"/>
      <c r="F112" s="72">
        <f t="shared" si="2"/>
        <v>0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19"/>
      <c r="Y112" s="19"/>
    </row>
    <row r="113" spans="1:25">
      <c r="A113" s="119" t="s">
        <v>131</v>
      </c>
      <c r="B113" s="4" t="s">
        <v>132</v>
      </c>
      <c r="C113" s="77"/>
      <c r="D113" s="77"/>
      <c r="E113" s="77"/>
      <c r="F113" s="72">
        <f t="shared" si="2"/>
        <v>0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19"/>
      <c r="Y113" s="19"/>
    </row>
    <row r="114" spans="1:25">
      <c r="A114" s="119" t="s">
        <v>133</v>
      </c>
      <c r="B114" s="4" t="s">
        <v>134</v>
      </c>
      <c r="C114" s="77"/>
      <c r="D114" s="77"/>
      <c r="E114" s="77"/>
      <c r="F114" s="72">
        <f t="shared" si="2"/>
        <v>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19"/>
      <c r="Y114" s="19"/>
    </row>
    <row r="115" spans="1:25">
      <c r="A115" s="119" t="s">
        <v>135</v>
      </c>
      <c r="B115" s="4" t="s">
        <v>136</v>
      </c>
      <c r="C115" s="77"/>
      <c r="D115" s="77"/>
      <c r="E115" s="77"/>
      <c r="F115" s="72">
        <f t="shared" si="2"/>
        <v>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19"/>
      <c r="Y115" s="19"/>
    </row>
    <row r="116" spans="1:25">
      <c r="A116" s="121" t="s">
        <v>323</v>
      </c>
      <c r="B116" s="30" t="s">
        <v>137</v>
      </c>
      <c r="C116" s="78"/>
      <c r="D116" s="78"/>
      <c r="E116" s="78"/>
      <c r="F116" s="72">
        <f t="shared" si="2"/>
        <v>0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19"/>
      <c r="Y116" s="19"/>
    </row>
    <row r="117" spans="1:25">
      <c r="A117" s="119" t="s">
        <v>138</v>
      </c>
      <c r="B117" s="4" t="s">
        <v>139</v>
      </c>
      <c r="C117" s="77"/>
      <c r="D117" s="77"/>
      <c r="E117" s="77"/>
      <c r="F117" s="72">
        <f t="shared" si="2"/>
        <v>0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9"/>
      <c r="Y117" s="19"/>
    </row>
    <row r="118" spans="1:25">
      <c r="A118" s="119" t="s">
        <v>140</v>
      </c>
      <c r="B118" s="4" t="s">
        <v>141</v>
      </c>
      <c r="C118" s="75"/>
      <c r="D118" s="75"/>
      <c r="E118" s="75"/>
      <c r="F118" s="72">
        <f t="shared" si="2"/>
        <v>0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9"/>
      <c r="Y118" s="19"/>
    </row>
    <row r="119" spans="1:25">
      <c r="A119" s="119" t="s">
        <v>356</v>
      </c>
      <c r="B119" s="4" t="s">
        <v>142</v>
      </c>
      <c r="C119" s="77"/>
      <c r="D119" s="77"/>
      <c r="E119" s="77"/>
      <c r="F119" s="72">
        <f t="shared" si="2"/>
        <v>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9"/>
      <c r="Y119" s="19"/>
    </row>
    <row r="120" spans="1:25">
      <c r="A120" s="119" t="s">
        <v>325</v>
      </c>
      <c r="B120" s="4" t="s">
        <v>143</v>
      </c>
      <c r="C120" s="77"/>
      <c r="D120" s="77"/>
      <c r="E120" s="77"/>
      <c r="F120" s="72">
        <f t="shared" si="2"/>
        <v>0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9"/>
      <c r="Y120" s="19"/>
    </row>
    <row r="121" spans="1:25">
      <c r="A121" s="121" t="s">
        <v>326</v>
      </c>
      <c r="B121" s="30" t="s">
        <v>144</v>
      </c>
      <c r="C121" s="78"/>
      <c r="D121" s="78"/>
      <c r="E121" s="78"/>
      <c r="F121" s="72">
        <f t="shared" si="2"/>
        <v>0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19"/>
      <c r="Y121" s="19"/>
    </row>
    <row r="122" spans="1:25">
      <c r="A122" s="119" t="s">
        <v>145</v>
      </c>
      <c r="B122" s="4" t="s">
        <v>146</v>
      </c>
      <c r="C122" s="75"/>
      <c r="D122" s="75"/>
      <c r="E122" s="75"/>
      <c r="F122" s="72">
        <f t="shared" si="2"/>
        <v>0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9"/>
      <c r="Y122" s="19"/>
    </row>
    <row r="123" spans="1:25" ht="15.75">
      <c r="A123" s="126" t="s">
        <v>360</v>
      </c>
      <c r="B123" s="31" t="s">
        <v>147</v>
      </c>
      <c r="C123" s="78"/>
      <c r="D123" s="78"/>
      <c r="E123" s="78"/>
      <c r="F123" s="72">
        <f t="shared" si="2"/>
        <v>0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19"/>
      <c r="Y123" s="19"/>
    </row>
    <row r="124" spans="1:25" ht="15.75">
      <c r="A124" s="133" t="s">
        <v>396</v>
      </c>
      <c r="B124" s="56"/>
      <c r="C124" s="72">
        <f>C123+C100</f>
        <v>90646778</v>
      </c>
      <c r="D124" s="72">
        <f>D123+D100</f>
        <v>4715220</v>
      </c>
      <c r="E124" s="72">
        <f>E123+E100</f>
        <v>0</v>
      </c>
      <c r="F124" s="72">
        <f t="shared" si="2"/>
        <v>95361998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>
      <c r="B125" s="19"/>
      <c r="C125" s="82"/>
      <c r="D125" s="82"/>
      <c r="E125" s="82"/>
      <c r="F125" s="8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>
      <c r="B126" s="19"/>
      <c r="C126" s="82"/>
      <c r="D126" s="82"/>
      <c r="E126" s="82"/>
      <c r="F126" s="83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>
      <c r="B127" s="19"/>
      <c r="C127" s="82"/>
      <c r="D127" s="82"/>
      <c r="E127" s="82"/>
      <c r="F127" s="83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>
      <c r="B128" s="19"/>
      <c r="C128" s="82"/>
      <c r="D128" s="82"/>
      <c r="E128" s="82"/>
      <c r="F128" s="83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2:25">
      <c r="B129" s="19"/>
      <c r="C129" s="82"/>
      <c r="D129" s="82"/>
      <c r="E129" s="82"/>
      <c r="F129" s="83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2:25">
      <c r="B130" s="19"/>
      <c r="C130" s="82"/>
      <c r="D130" s="82"/>
      <c r="E130" s="82"/>
      <c r="F130" s="83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2:25">
      <c r="B131" s="19"/>
      <c r="C131" s="82"/>
      <c r="D131" s="82"/>
      <c r="E131" s="82"/>
      <c r="F131" s="83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2:25">
      <c r="B132" s="19"/>
      <c r="C132" s="82"/>
      <c r="D132" s="82"/>
      <c r="E132" s="82"/>
      <c r="F132" s="83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2:25">
      <c r="B133" s="19"/>
      <c r="C133" s="82"/>
      <c r="D133" s="82"/>
      <c r="E133" s="82"/>
      <c r="F133" s="83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2:25">
      <c r="B134" s="19"/>
      <c r="C134" s="82"/>
      <c r="D134" s="82"/>
      <c r="E134" s="82"/>
      <c r="F134" s="83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2:25">
      <c r="B135" s="19"/>
      <c r="C135" s="82"/>
      <c r="D135" s="82"/>
      <c r="E135" s="82"/>
      <c r="F135" s="83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2:25">
      <c r="B136" s="19"/>
      <c r="C136" s="82"/>
      <c r="D136" s="82"/>
      <c r="E136" s="82"/>
      <c r="F136" s="83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2:25">
      <c r="B137" s="19"/>
      <c r="C137" s="82"/>
      <c r="D137" s="82"/>
      <c r="E137" s="82"/>
      <c r="F137" s="83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2:25">
      <c r="B138" s="19"/>
      <c r="C138" s="82"/>
      <c r="D138" s="82"/>
      <c r="E138" s="82"/>
      <c r="F138" s="83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2:25">
      <c r="B139" s="19"/>
      <c r="C139" s="82"/>
      <c r="D139" s="82"/>
      <c r="E139" s="82"/>
      <c r="F139" s="83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2:25">
      <c r="B140" s="19"/>
      <c r="C140" s="82"/>
      <c r="D140" s="82"/>
      <c r="E140" s="82"/>
      <c r="F140" s="83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2:25">
      <c r="B141" s="19"/>
      <c r="C141" s="82"/>
      <c r="D141" s="82"/>
      <c r="E141" s="82"/>
      <c r="F141" s="83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2:25">
      <c r="B142" s="19"/>
      <c r="C142" s="82"/>
      <c r="D142" s="82"/>
      <c r="E142" s="82"/>
      <c r="F142" s="83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2:25">
      <c r="B143" s="19"/>
      <c r="C143" s="82"/>
      <c r="D143" s="82"/>
      <c r="E143" s="82"/>
      <c r="F143" s="8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2:25">
      <c r="B144" s="19"/>
      <c r="C144" s="82"/>
      <c r="D144" s="82"/>
      <c r="E144" s="82"/>
      <c r="F144" s="8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2:25">
      <c r="B145" s="19"/>
      <c r="C145" s="82"/>
      <c r="D145" s="82"/>
      <c r="E145" s="82"/>
      <c r="F145" s="83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2:25">
      <c r="B146" s="19"/>
      <c r="C146" s="82"/>
      <c r="D146" s="82"/>
      <c r="E146" s="82"/>
      <c r="F146" s="83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2:25">
      <c r="B147" s="19"/>
      <c r="C147" s="82"/>
      <c r="D147" s="82"/>
      <c r="E147" s="82"/>
      <c r="F147" s="83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2:25">
      <c r="B148" s="19"/>
      <c r="C148" s="82"/>
      <c r="D148" s="82"/>
      <c r="E148" s="82"/>
      <c r="F148" s="83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2:25">
      <c r="B149" s="19"/>
      <c r="C149" s="82"/>
      <c r="D149" s="82"/>
      <c r="E149" s="82"/>
      <c r="F149" s="83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2:25">
      <c r="B150" s="19"/>
      <c r="C150" s="82"/>
      <c r="D150" s="82"/>
      <c r="E150" s="82"/>
      <c r="F150" s="83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2:25">
      <c r="B151" s="19"/>
      <c r="C151" s="82"/>
      <c r="D151" s="82"/>
      <c r="E151" s="82"/>
      <c r="F151" s="83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2:25">
      <c r="B152" s="19"/>
      <c r="C152" s="82"/>
      <c r="D152" s="82"/>
      <c r="E152" s="82"/>
      <c r="F152" s="83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2:25">
      <c r="B153" s="19"/>
      <c r="C153" s="82"/>
      <c r="D153" s="82"/>
      <c r="E153" s="82"/>
      <c r="F153" s="83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2:25">
      <c r="B154" s="19"/>
      <c r="C154" s="82"/>
      <c r="D154" s="82"/>
      <c r="E154" s="82"/>
      <c r="F154" s="83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2:25">
      <c r="B155" s="19"/>
      <c r="C155" s="82"/>
      <c r="D155" s="82"/>
      <c r="E155" s="82"/>
      <c r="F155" s="83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2:25">
      <c r="B156" s="19"/>
      <c r="C156" s="82"/>
      <c r="D156" s="82"/>
      <c r="E156" s="82"/>
      <c r="F156" s="83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2:25">
      <c r="B157" s="19"/>
      <c r="C157" s="82"/>
      <c r="D157" s="82"/>
      <c r="E157" s="82"/>
      <c r="F157" s="83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2:25">
      <c r="B158" s="19"/>
      <c r="C158" s="82"/>
      <c r="D158" s="82"/>
      <c r="E158" s="82"/>
      <c r="F158" s="83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2:25">
      <c r="B159" s="19"/>
      <c r="C159" s="82"/>
      <c r="D159" s="82"/>
      <c r="E159" s="82"/>
      <c r="F159" s="83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2:25">
      <c r="B160" s="19"/>
      <c r="C160" s="82"/>
      <c r="D160" s="82"/>
      <c r="E160" s="82"/>
      <c r="F160" s="83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2:25">
      <c r="B161" s="19"/>
      <c r="C161" s="82"/>
      <c r="D161" s="82"/>
      <c r="E161" s="82"/>
      <c r="F161" s="83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2:25">
      <c r="B162" s="19"/>
      <c r="C162" s="82"/>
      <c r="D162" s="82"/>
      <c r="E162" s="82"/>
      <c r="F162" s="83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2:25">
      <c r="B163" s="19"/>
      <c r="C163" s="82"/>
      <c r="D163" s="82"/>
      <c r="E163" s="82"/>
      <c r="F163" s="83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2:25">
      <c r="B164" s="19"/>
      <c r="C164" s="82"/>
      <c r="D164" s="82"/>
      <c r="E164" s="82"/>
      <c r="F164" s="83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2:25">
      <c r="B165" s="19"/>
      <c r="C165" s="82"/>
      <c r="D165" s="82"/>
      <c r="E165" s="82"/>
      <c r="F165" s="83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2:25">
      <c r="B166" s="19"/>
      <c r="C166" s="82"/>
      <c r="D166" s="82"/>
      <c r="E166" s="82"/>
      <c r="F166" s="83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2:25">
      <c r="B167" s="19"/>
      <c r="C167" s="82"/>
      <c r="D167" s="82"/>
      <c r="E167" s="82"/>
      <c r="F167" s="83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2:25">
      <c r="B168" s="19"/>
      <c r="C168" s="82"/>
      <c r="D168" s="82"/>
      <c r="E168" s="82"/>
      <c r="F168" s="83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2:25">
      <c r="B169" s="19"/>
      <c r="C169" s="82"/>
      <c r="D169" s="82"/>
      <c r="E169" s="82"/>
      <c r="F169" s="83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2:25">
      <c r="B170" s="19"/>
      <c r="C170" s="82"/>
      <c r="D170" s="82"/>
      <c r="E170" s="82"/>
      <c r="F170" s="83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2:25">
      <c r="B171" s="19"/>
      <c r="C171" s="82"/>
      <c r="D171" s="82"/>
      <c r="E171" s="82"/>
      <c r="F171" s="83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2:25">
      <c r="B172" s="19"/>
      <c r="C172" s="82"/>
      <c r="D172" s="82"/>
      <c r="E172" s="82"/>
      <c r="F172" s="83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2:25">
      <c r="B173" s="19"/>
      <c r="C173" s="82"/>
      <c r="D173" s="82"/>
      <c r="E173" s="82"/>
      <c r="F173" s="83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1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173"/>
  <sheetViews>
    <sheetView workbookViewId="0">
      <selection sqref="A1:F1"/>
    </sheetView>
  </sheetViews>
  <sheetFormatPr defaultRowHeight="15"/>
  <cols>
    <col min="1" max="1" width="65.140625" style="128" customWidth="1"/>
    <col min="3" max="3" width="17.28515625" style="69" customWidth="1"/>
    <col min="4" max="5" width="12.7109375" style="69" customWidth="1"/>
    <col min="6" max="6" width="18.140625" style="70" customWidth="1"/>
  </cols>
  <sheetData>
    <row r="1" spans="1:6" ht="15.75">
      <c r="A1" s="151" t="s">
        <v>614</v>
      </c>
      <c r="B1" s="151"/>
      <c r="C1" s="151"/>
      <c r="D1" s="151"/>
      <c r="E1" s="151"/>
      <c r="F1" s="151"/>
    </row>
    <row r="2" spans="1:6" ht="15.75">
      <c r="A2" s="108"/>
    </row>
    <row r="3" spans="1:6" ht="24.75" customHeight="1">
      <c r="A3" s="147" t="s">
        <v>596</v>
      </c>
      <c r="B3" s="148"/>
      <c r="C3" s="148"/>
      <c r="D3" s="148"/>
      <c r="E3" s="148"/>
      <c r="F3" s="149"/>
    </row>
    <row r="4" spans="1:6" ht="21.75" customHeight="1">
      <c r="A4" s="150" t="s">
        <v>595</v>
      </c>
      <c r="B4" s="148"/>
      <c r="C4" s="148"/>
      <c r="D4" s="148"/>
      <c r="E4" s="148"/>
      <c r="F4" s="149"/>
    </row>
    <row r="5" spans="1:6" ht="18">
      <c r="A5" s="109"/>
    </row>
    <row r="6" spans="1:6" ht="30">
      <c r="A6" s="110" t="s">
        <v>530</v>
      </c>
    </row>
    <row r="7" spans="1:6" ht="60">
      <c r="A7" s="111" t="s">
        <v>569</v>
      </c>
      <c r="B7" s="2" t="s">
        <v>570</v>
      </c>
      <c r="C7" s="137" t="s">
        <v>462</v>
      </c>
      <c r="D7" s="137" t="s">
        <v>463</v>
      </c>
      <c r="E7" s="137" t="s">
        <v>464</v>
      </c>
      <c r="F7" s="135" t="s">
        <v>542</v>
      </c>
    </row>
    <row r="8" spans="1:6">
      <c r="A8" s="112" t="s">
        <v>571</v>
      </c>
      <c r="B8" s="24" t="s">
        <v>572</v>
      </c>
      <c r="C8" s="74">
        <f>'kiadás önkormányzat'!C8+'kiadás Egészségház'!C8+'kiadás TGK'!C8+'kiadás Művelődési Ház'!C8+'kiadás Hivatal'!C8</f>
        <v>105202588</v>
      </c>
      <c r="D8" s="74">
        <f>'kiadás önkormányzat'!D8+'kiadás Egészségház'!D8+'kiadás TGK'!D8+'kiadás Művelődési Ház'!D8+'kiadás Hivatal'!D8</f>
        <v>43638572</v>
      </c>
      <c r="E8" s="74">
        <f>'kiadás önkormányzat'!E8+'kiadás Egészségház'!E8+'kiadás TGK'!E8+'kiadás Művelődési Ház'!E8+'kiadás Hivatal'!E8</f>
        <v>0</v>
      </c>
      <c r="F8" s="72">
        <f>'kiadás önkormányzat'!F8+'kiadás Egészségház'!F8+'kiadás TGK'!F8+'kiadás Művelődési Ház'!F8+'kiadás Hivatal'!F8</f>
        <v>148841160</v>
      </c>
    </row>
    <row r="9" spans="1:6">
      <c r="A9" s="112" t="s">
        <v>573</v>
      </c>
      <c r="B9" s="25" t="s">
        <v>574</v>
      </c>
      <c r="C9" s="74">
        <f>'kiadás önkormányzat'!C9+'kiadás Egészségház'!C9+'kiadás TGK'!C9+'kiadás Művelődési Ház'!C9+'kiadás Hivatal'!C9</f>
        <v>0</v>
      </c>
      <c r="D9" s="74">
        <f>'kiadás önkormányzat'!D9+'kiadás Egészségház'!D9+'kiadás TGK'!D9+'kiadás Művelődési Ház'!D9+'kiadás Hivatal'!D9</f>
        <v>0</v>
      </c>
      <c r="E9" s="74">
        <f>'kiadás önkormányzat'!E9+'kiadás Egészségház'!E9+'kiadás TGK'!E9+'kiadás Művelődési Ház'!E9+'kiadás Hivatal'!E9</f>
        <v>0</v>
      </c>
      <c r="F9" s="72">
        <f>'kiadás önkormányzat'!F9+'kiadás Egészségház'!F9+'kiadás TGK'!F9+'kiadás Művelődési Ház'!F9+'kiadás Hivatal'!F9</f>
        <v>0</v>
      </c>
    </row>
    <row r="10" spans="1:6">
      <c r="A10" s="112" t="s">
        <v>575</v>
      </c>
      <c r="B10" s="25" t="s">
        <v>576</v>
      </c>
      <c r="C10" s="74">
        <f>'kiadás önkormányzat'!C10+'kiadás Egészségház'!C10+'kiadás TGK'!C10+'kiadás Művelődési Ház'!C10+'kiadás Hivatal'!C10</f>
        <v>0</v>
      </c>
      <c r="D10" s="74">
        <f>'kiadás önkormányzat'!D10+'kiadás Egészségház'!D10+'kiadás TGK'!D10+'kiadás Művelődési Ház'!D10+'kiadás Hivatal'!D10</f>
        <v>0</v>
      </c>
      <c r="E10" s="74">
        <f>'kiadás önkormányzat'!E10+'kiadás Egészségház'!E10+'kiadás TGK'!E10+'kiadás Művelődési Ház'!E10+'kiadás Hivatal'!E10</f>
        <v>0</v>
      </c>
      <c r="F10" s="72">
        <f>'kiadás önkormányzat'!F10+'kiadás Egészségház'!F10+'kiadás TGK'!F10+'kiadás Művelődési Ház'!F10+'kiadás Hivatal'!F10</f>
        <v>0</v>
      </c>
    </row>
    <row r="11" spans="1:6">
      <c r="A11" s="112" t="s">
        <v>577</v>
      </c>
      <c r="B11" s="25" t="s">
        <v>578</v>
      </c>
      <c r="C11" s="74">
        <f>'kiadás önkormányzat'!C11+'kiadás Egészségház'!C11+'kiadás TGK'!C11+'kiadás Művelődési Ház'!C11+'kiadás Hivatal'!C11</f>
        <v>0</v>
      </c>
      <c r="D11" s="74">
        <f>'kiadás önkormányzat'!D11+'kiadás Egészségház'!D11+'kiadás TGK'!D11+'kiadás Művelődési Ház'!D11+'kiadás Hivatal'!D11</f>
        <v>0</v>
      </c>
      <c r="E11" s="74">
        <f>'kiadás önkormányzat'!E11+'kiadás Egészségház'!E11+'kiadás TGK'!E11+'kiadás Művelődési Ház'!E11+'kiadás Hivatal'!E11</f>
        <v>0</v>
      </c>
      <c r="F11" s="72">
        <f>'kiadás önkormányzat'!F11+'kiadás Egészségház'!F11+'kiadás TGK'!F11+'kiadás Művelődési Ház'!F11+'kiadás Hivatal'!F11</f>
        <v>0</v>
      </c>
    </row>
    <row r="12" spans="1:6">
      <c r="A12" s="112" t="s">
        <v>579</v>
      </c>
      <c r="B12" s="25" t="s">
        <v>580</v>
      </c>
      <c r="C12" s="74">
        <f>'kiadás önkormányzat'!C12+'kiadás Egészségház'!C12+'kiadás TGK'!C12+'kiadás Művelődési Ház'!C12+'kiadás Hivatal'!C12</f>
        <v>0</v>
      </c>
      <c r="D12" s="74">
        <f>'kiadás önkormányzat'!D12+'kiadás Egészségház'!D12+'kiadás TGK'!D12+'kiadás Művelődési Ház'!D12+'kiadás Hivatal'!D12</f>
        <v>0</v>
      </c>
      <c r="E12" s="74">
        <f>'kiadás önkormányzat'!E12+'kiadás Egészségház'!E12+'kiadás TGK'!E12+'kiadás Művelődési Ház'!E12+'kiadás Hivatal'!E12</f>
        <v>0</v>
      </c>
      <c r="F12" s="72">
        <f>'kiadás önkormányzat'!F12+'kiadás Egészségház'!F12+'kiadás TGK'!F12+'kiadás Művelődési Ház'!F12+'kiadás Hivatal'!F12</f>
        <v>0</v>
      </c>
    </row>
    <row r="13" spans="1:6">
      <c r="A13" s="112" t="s">
        <v>581</v>
      </c>
      <c r="B13" s="25" t="s">
        <v>582</v>
      </c>
      <c r="C13" s="74">
        <f>'kiadás önkormányzat'!C13+'kiadás Egészségház'!C13+'kiadás TGK'!C13+'kiadás Művelődési Ház'!C13+'kiadás Hivatal'!C13</f>
        <v>340200</v>
      </c>
      <c r="D13" s="74">
        <f>'kiadás önkormányzat'!D13+'kiadás Egészségház'!D13+'kiadás TGK'!D13+'kiadás Művelődési Ház'!D13+'kiadás Hivatal'!D13</f>
        <v>0</v>
      </c>
      <c r="E13" s="74">
        <f>'kiadás önkormányzat'!E13+'kiadás Egészségház'!E13+'kiadás TGK'!E13+'kiadás Művelődési Ház'!E13+'kiadás Hivatal'!E13</f>
        <v>0</v>
      </c>
      <c r="F13" s="72">
        <f>'kiadás önkormányzat'!F13+'kiadás Egészségház'!F13+'kiadás TGK'!F13+'kiadás Művelődési Ház'!F13+'kiadás Hivatal'!F13</f>
        <v>340200</v>
      </c>
    </row>
    <row r="14" spans="1:6">
      <c r="A14" s="112" t="s">
        <v>583</v>
      </c>
      <c r="B14" s="25" t="s">
        <v>584</v>
      </c>
      <c r="C14" s="74">
        <f>'kiadás önkormányzat'!C14+'kiadás Egészségház'!C14+'kiadás TGK'!C14+'kiadás Művelődési Ház'!C14+'kiadás Hivatal'!C14</f>
        <v>3022000</v>
      </c>
      <c r="D14" s="74">
        <f>'kiadás önkormányzat'!D14+'kiadás Egészségház'!D14+'kiadás TGK'!D14+'kiadás Művelődési Ház'!D14+'kiadás Hivatal'!D14</f>
        <v>1712000</v>
      </c>
      <c r="E14" s="74">
        <f>'kiadás önkormányzat'!E14+'kiadás Egészségház'!E14+'kiadás TGK'!E14+'kiadás Művelődési Ház'!E14+'kiadás Hivatal'!E14</f>
        <v>0</v>
      </c>
      <c r="F14" s="72">
        <f>'kiadás önkormányzat'!F14+'kiadás Egészségház'!F14+'kiadás TGK'!F14+'kiadás Művelődési Ház'!F14+'kiadás Hivatal'!F14</f>
        <v>4734000</v>
      </c>
    </row>
    <row r="15" spans="1:6">
      <c r="A15" s="112" t="s">
        <v>585</v>
      </c>
      <c r="B15" s="25" t="s">
        <v>586</v>
      </c>
      <c r="C15" s="74">
        <f>'kiadás önkormányzat'!C15+'kiadás Egészségház'!C15+'kiadás TGK'!C15+'kiadás Művelődési Ház'!C15+'kiadás Hivatal'!C15</f>
        <v>0</v>
      </c>
      <c r="D15" s="74">
        <f>'kiadás önkormányzat'!D15+'kiadás Egészségház'!D15+'kiadás TGK'!D15+'kiadás Művelődési Ház'!D15+'kiadás Hivatal'!D15</f>
        <v>0</v>
      </c>
      <c r="E15" s="74">
        <f>'kiadás önkormányzat'!E15+'kiadás Egészségház'!E15+'kiadás TGK'!E15+'kiadás Művelődési Ház'!E15+'kiadás Hivatal'!E15</f>
        <v>0</v>
      </c>
      <c r="F15" s="72">
        <f>'kiadás önkormányzat'!F15+'kiadás Egészségház'!F15+'kiadás TGK'!F15+'kiadás Művelődési Ház'!F15+'kiadás Hivatal'!F15</f>
        <v>0</v>
      </c>
    </row>
    <row r="16" spans="1:6">
      <c r="A16" s="113" t="s">
        <v>587</v>
      </c>
      <c r="B16" s="25" t="s">
        <v>588</v>
      </c>
      <c r="C16" s="74">
        <f>'kiadás önkormányzat'!C16+'kiadás Egészségház'!C16+'kiadás TGK'!C16+'kiadás Művelődési Ház'!C16+'kiadás Hivatal'!C16</f>
        <v>2073000</v>
      </c>
      <c r="D16" s="74">
        <f>'kiadás önkormányzat'!D16+'kiadás Egészségház'!D16+'kiadás TGK'!D16+'kiadás Művelődési Ház'!D16+'kiadás Hivatal'!D16</f>
        <v>205000</v>
      </c>
      <c r="E16" s="74">
        <f>'kiadás önkormányzat'!E16+'kiadás Egészségház'!E16+'kiadás TGK'!E16+'kiadás Művelődési Ház'!E16+'kiadás Hivatal'!E16</f>
        <v>0</v>
      </c>
      <c r="F16" s="72">
        <f>'kiadás önkormányzat'!F16+'kiadás Egészségház'!F16+'kiadás TGK'!F16+'kiadás Művelődési Ház'!F16+'kiadás Hivatal'!F16</f>
        <v>2278000</v>
      </c>
    </row>
    <row r="17" spans="1:6">
      <c r="A17" s="113" t="s">
        <v>589</v>
      </c>
      <c r="B17" s="25" t="s">
        <v>590</v>
      </c>
      <c r="C17" s="74">
        <f>'kiadás önkormányzat'!C17+'kiadás Egészségház'!C17+'kiadás TGK'!C17+'kiadás Művelődési Ház'!C17+'kiadás Hivatal'!C17</f>
        <v>824320</v>
      </c>
      <c r="D17" s="74">
        <f>'kiadás önkormányzat'!D17+'kiadás Egészségház'!D17+'kiadás TGK'!D17+'kiadás Művelődési Ház'!D17+'kiadás Hivatal'!D17</f>
        <v>0</v>
      </c>
      <c r="E17" s="74">
        <f>'kiadás önkormányzat'!E17+'kiadás Egészségház'!E17+'kiadás TGK'!E17+'kiadás Művelődési Ház'!E17+'kiadás Hivatal'!E17</f>
        <v>0</v>
      </c>
      <c r="F17" s="72">
        <f>'kiadás önkormányzat'!F17+'kiadás Egészségház'!F17+'kiadás TGK'!F17+'kiadás Művelődési Ház'!F17+'kiadás Hivatal'!F17</f>
        <v>824320</v>
      </c>
    </row>
    <row r="18" spans="1:6">
      <c r="A18" s="113" t="s">
        <v>591</v>
      </c>
      <c r="B18" s="25" t="s">
        <v>592</v>
      </c>
      <c r="C18" s="74">
        <f>'kiadás önkormányzat'!C18+'kiadás Egészségház'!C18+'kiadás TGK'!C18+'kiadás Művelődési Ház'!C18+'kiadás Hivatal'!C18</f>
        <v>0</v>
      </c>
      <c r="D18" s="74">
        <f>'kiadás önkormányzat'!D18+'kiadás Egészségház'!D18+'kiadás TGK'!D18+'kiadás Művelődési Ház'!D18+'kiadás Hivatal'!D18</f>
        <v>0</v>
      </c>
      <c r="E18" s="74">
        <f>'kiadás önkormányzat'!E18+'kiadás Egészségház'!E18+'kiadás TGK'!E18+'kiadás Művelődési Ház'!E18+'kiadás Hivatal'!E18</f>
        <v>0</v>
      </c>
      <c r="F18" s="72">
        <f>'kiadás önkormányzat'!F18+'kiadás Egészségház'!F18+'kiadás TGK'!F18+'kiadás Művelődési Ház'!F18+'kiadás Hivatal'!F18</f>
        <v>0</v>
      </c>
    </row>
    <row r="19" spans="1:6">
      <c r="A19" s="113" t="s">
        <v>0</v>
      </c>
      <c r="B19" s="25" t="s">
        <v>1</v>
      </c>
      <c r="C19" s="74">
        <f>'kiadás önkormányzat'!C19+'kiadás Egészségház'!C19+'kiadás TGK'!C19+'kiadás Művelődési Ház'!C19+'kiadás Hivatal'!C19</f>
        <v>0</v>
      </c>
      <c r="D19" s="74">
        <f>'kiadás önkormányzat'!D19+'kiadás Egészségház'!D19+'kiadás TGK'!D19+'kiadás Művelődési Ház'!D19+'kiadás Hivatal'!D19</f>
        <v>0</v>
      </c>
      <c r="E19" s="74">
        <f>'kiadás önkormányzat'!E19+'kiadás Egészségház'!E19+'kiadás TGK'!E19+'kiadás Művelődési Ház'!E19+'kiadás Hivatal'!E19</f>
        <v>0</v>
      </c>
      <c r="F19" s="72">
        <f>'kiadás önkormányzat'!F19+'kiadás Egészségház'!F19+'kiadás TGK'!F19+'kiadás Művelődési Ház'!F19+'kiadás Hivatal'!F19</f>
        <v>0</v>
      </c>
    </row>
    <row r="20" spans="1:6">
      <c r="A20" s="113" t="s">
        <v>327</v>
      </c>
      <c r="B20" s="25" t="s">
        <v>2</v>
      </c>
      <c r="C20" s="74">
        <f>'kiadás önkormányzat'!C20+'kiadás Egészségház'!C20+'kiadás TGK'!C20+'kiadás Művelődési Ház'!C20+'kiadás Hivatal'!C20</f>
        <v>5174882</v>
      </c>
      <c r="D20" s="74">
        <f>'kiadás önkormányzat'!D20+'kiadás Egészségház'!D20+'kiadás TGK'!D20+'kiadás Művelődési Ház'!D20+'kiadás Hivatal'!D20</f>
        <v>633257</v>
      </c>
      <c r="E20" s="74">
        <f>'kiadás önkormányzat'!E20+'kiadás Egészségház'!E20+'kiadás TGK'!E20+'kiadás Művelődési Ház'!E20+'kiadás Hivatal'!E20</f>
        <v>0</v>
      </c>
      <c r="F20" s="72">
        <f>'kiadás önkormányzat'!F20+'kiadás Egészségház'!F20+'kiadás TGK'!F20+'kiadás Művelődési Ház'!F20+'kiadás Hivatal'!F20</f>
        <v>5808139</v>
      </c>
    </row>
    <row r="21" spans="1:6">
      <c r="A21" s="114" t="s">
        <v>270</v>
      </c>
      <c r="B21" s="26" t="s">
        <v>3</v>
      </c>
      <c r="C21" s="74">
        <f>'kiadás önkormányzat'!C21+'kiadás Egészségház'!C21+'kiadás TGK'!C21+'kiadás Művelődési Ház'!C21+'kiadás Hivatal'!C21</f>
        <v>116636990</v>
      </c>
      <c r="D21" s="74">
        <f>'kiadás önkormányzat'!D21+'kiadás Egészségház'!D21+'kiadás TGK'!D21+'kiadás Művelődési Ház'!D21+'kiadás Hivatal'!D21</f>
        <v>46188829</v>
      </c>
      <c r="E21" s="74">
        <f>'kiadás önkormányzat'!E21+'kiadás Egészségház'!E21+'kiadás TGK'!E21+'kiadás Művelődési Ház'!E21+'kiadás Hivatal'!E21</f>
        <v>0</v>
      </c>
      <c r="F21" s="72">
        <f>'kiadás önkormányzat'!F21+'kiadás Egészségház'!F21+'kiadás TGK'!F21+'kiadás Művelődési Ház'!F21+'kiadás Hivatal'!F21</f>
        <v>162825819</v>
      </c>
    </row>
    <row r="22" spans="1:6">
      <c r="A22" s="113" t="s">
        <v>4</v>
      </c>
      <c r="B22" s="25" t="s">
        <v>5</v>
      </c>
      <c r="C22" s="74">
        <f>'kiadás önkormányzat'!C22+'kiadás Egészségház'!C22+'kiadás TGK'!C22+'kiadás Művelődési Ház'!C22+'kiadás Hivatal'!C22</f>
        <v>13918435</v>
      </c>
      <c r="D22" s="74">
        <f>'kiadás önkormányzat'!D22+'kiadás Egészségház'!D22+'kiadás TGK'!D22+'kiadás Művelődési Ház'!D22+'kiadás Hivatal'!D22</f>
        <v>0</v>
      </c>
      <c r="E22" s="74">
        <f>'kiadás önkormányzat'!E22+'kiadás Egészségház'!E22+'kiadás TGK'!E22+'kiadás Művelődési Ház'!E22+'kiadás Hivatal'!E22</f>
        <v>0</v>
      </c>
      <c r="F22" s="72">
        <f>'kiadás önkormányzat'!F22+'kiadás Egészségház'!F22+'kiadás TGK'!F22+'kiadás Művelődési Ház'!F22+'kiadás Hivatal'!F22</f>
        <v>13918435</v>
      </c>
    </row>
    <row r="23" spans="1:6" ht="30">
      <c r="A23" s="113" t="s">
        <v>6</v>
      </c>
      <c r="B23" s="25" t="s">
        <v>7</v>
      </c>
      <c r="C23" s="74">
        <f>'kiadás önkormányzat'!C23+'kiadás Egészségház'!C23+'kiadás TGK'!C23+'kiadás Művelődési Ház'!C23+'kiadás Hivatal'!C23</f>
        <v>3923000</v>
      </c>
      <c r="D23" s="74">
        <f>'kiadás önkormányzat'!D23+'kiadás Egészségház'!D23+'kiadás TGK'!D23+'kiadás Művelődési Ház'!D23+'kiadás Hivatal'!D23</f>
        <v>6688679</v>
      </c>
      <c r="E23" s="74">
        <f>'kiadás önkormányzat'!E23+'kiadás Egészségház'!E23+'kiadás TGK'!E23+'kiadás Művelődési Ház'!E23+'kiadás Hivatal'!E23</f>
        <v>0</v>
      </c>
      <c r="F23" s="72">
        <f>'kiadás önkormányzat'!F23+'kiadás Egészségház'!F23+'kiadás TGK'!F23+'kiadás Művelődési Ház'!F23+'kiadás Hivatal'!F23</f>
        <v>10611679</v>
      </c>
    </row>
    <row r="24" spans="1:6">
      <c r="A24" s="113" t="s">
        <v>8</v>
      </c>
      <c r="B24" s="25" t="s">
        <v>9</v>
      </c>
      <c r="C24" s="74">
        <f>'kiadás önkormányzat'!C24+'kiadás Egészségház'!C24+'kiadás TGK'!C24+'kiadás Művelődési Ház'!C24+'kiadás Hivatal'!C24</f>
        <v>1268053</v>
      </c>
      <c r="D24" s="74">
        <f>'kiadás önkormányzat'!D24+'kiadás Egészségház'!D24+'kiadás TGK'!D24+'kiadás Művelődési Ház'!D24+'kiadás Hivatal'!D24</f>
        <v>108500</v>
      </c>
      <c r="E24" s="74">
        <f>'kiadás önkormányzat'!E24+'kiadás Egészségház'!E24+'kiadás TGK'!E24+'kiadás Művelődési Ház'!E24+'kiadás Hivatal'!E24</f>
        <v>0</v>
      </c>
      <c r="F24" s="72">
        <f>'kiadás önkormányzat'!F24+'kiadás Egészségház'!F24+'kiadás TGK'!F24+'kiadás Művelődési Ház'!F24+'kiadás Hivatal'!F24</f>
        <v>1376553</v>
      </c>
    </row>
    <row r="25" spans="1:6">
      <c r="A25" s="115" t="s">
        <v>271</v>
      </c>
      <c r="B25" s="26" t="s">
        <v>10</v>
      </c>
      <c r="C25" s="74">
        <f>'kiadás önkormányzat'!C25+'kiadás Egészségház'!C25+'kiadás TGK'!C25+'kiadás Művelődési Ház'!C25+'kiadás Hivatal'!C25</f>
        <v>19109488</v>
      </c>
      <c r="D25" s="74">
        <f>'kiadás önkormányzat'!D25+'kiadás Egészségház'!D25+'kiadás TGK'!D25+'kiadás Művelődési Ház'!D25+'kiadás Hivatal'!D25</f>
        <v>6797179</v>
      </c>
      <c r="E25" s="74">
        <f>'kiadás önkormányzat'!E25+'kiadás Egészségház'!E25+'kiadás TGK'!E25+'kiadás Művelődési Ház'!E25+'kiadás Hivatal'!E25</f>
        <v>0</v>
      </c>
      <c r="F25" s="72">
        <f>'kiadás önkormányzat'!F25+'kiadás Egészségház'!F25+'kiadás TGK'!F25+'kiadás Művelődési Ház'!F25+'kiadás Hivatal'!F25</f>
        <v>25906667</v>
      </c>
    </row>
    <row r="26" spans="1:6">
      <c r="A26" s="116" t="s">
        <v>357</v>
      </c>
      <c r="B26" s="40" t="s">
        <v>11</v>
      </c>
      <c r="C26" s="74">
        <f>'kiadás önkormányzat'!C26+'kiadás Egészségház'!C26+'kiadás TGK'!C26+'kiadás Művelődési Ház'!C26+'kiadás Hivatal'!C26</f>
        <v>135746478</v>
      </c>
      <c r="D26" s="74">
        <f>'kiadás önkormányzat'!D26+'kiadás Egészségház'!D26+'kiadás TGK'!D26+'kiadás Művelődési Ház'!D26+'kiadás Hivatal'!D26</f>
        <v>52986008</v>
      </c>
      <c r="E26" s="74">
        <f>'kiadás önkormányzat'!E26+'kiadás Egészségház'!E26+'kiadás TGK'!E26+'kiadás Művelődési Ház'!E26+'kiadás Hivatal'!E26</f>
        <v>0</v>
      </c>
      <c r="F26" s="72">
        <f>'kiadás önkormányzat'!F26+'kiadás Egészségház'!F26+'kiadás TGK'!F26+'kiadás Művelődési Ház'!F26+'kiadás Hivatal'!F26</f>
        <v>188732486</v>
      </c>
    </row>
    <row r="27" spans="1:6" ht="30">
      <c r="A27" s="117" t="s">
        <v>328</v>
      </c>
      <c r="B27" s="40" t="s">
        <v>12</v>
      </c>
      <c r="C27" s="74">
        <f>'kiadás önkormányzat'!C27+'kiadás Egészségház'!C27+'kiadás TGK'!C27+'kiadás Művelődési Ház'!C27+'kiadás Hivatal'!C27</f>
        <v>28032026</v>
      </c>
      <c r="D27" s="74">
        <f>'kiadás önkormányzat'!D27+'kiadás Egészségház'!D27+'kiadás TGK'!D27+'kiadás Művelődési Ház'!D27+'kiadás Hivatal'!D27</f>
        <v>10777354</v>
      </c>
      <c r="E27" s="74">
        <f>'kiadás önkormányzat'!E27+'kiadás Egészségház'!E27+'kiadás TGK'!E27+'kiadás Művelődési Ház'!E27+'kiadás Hivatal'!E27</f>
        <v>0</v>
      </c>
      <c r="F27" s="72">
        <f>'kiadás önkormányzat'!F27+'kiadás Egészségház'!F27+'kiadás TGK'!F27+'kiadás Művelődési Ház'!F27+'kiadás Hivatal'!F27</f>
        <v>38809380</v>
      </c>
    </row>
    <row r="28" spans="1:6">
      <c r="A28" s="113" t="s">
        <v>13</v>
      </c>
      <c r="B28" s="25" t="s">
        <v>14</v>
      </c>
      <c r="C28" s="74">
        <f>'kiadás önkormányzat'!C28+'kiadás Egészségház'!C28+'kiadás TGK'!C28+'kiadás Művelődési Ház'!C28+'kiadás Hivatal'!C28</f>
        <v>1438448</v>
      </c>
      <c r="D28" s="74">
        <f>'kiadás önkormányzat'!D28+'kiadás Egészségház'!D28+'kiadás TGK'!D28+'kiadás Művelődési Ház'!D28+'kiadás Hivatal'!D28</f>
        <v>0</v>
      </c>
      <c r="E28" s="74">
        <f>'kiadás önkormányzat'!E28+'kiadás Egészségház'!E28+'kiadás TGK'!E28+'kiadás Művelődési Ház'!E28+'kiadás Hivatal'!E28</f>
        <v>0</v>
      </c>
      <c r="F28" s="72">
        <f>'kiadás önkormányzat'!F28+'kiadás Egészségház'!F28+'kiadás TGK'!F28+'kiadás Művelődési Ház'!F28+'kiadás Hivatal'!F28</f>
        <v>1438448</v>
      </c>
    </row>
    <row r="29" spans="1:6">
      <c r="A29" s="113" t="s">
        <v>15</v>
      </c>
      <c r="B29" s="25" t="s">
        <v>16</v>
      </c>
      <c r="C29" s="74">
        <f>'kiadás önkormányzat'!C29+'kiadás Egészségház'!C29+'kiadás TGK'!C29+'kiadás Művelődési Ház'!C29+'kiadás Hivatal'!C29</f>
        <v>19170410</v>
      </c>
      <c r="D29" s="74">
        <f>'kiadás önkormányzat'!D29+'kiadás Egészségház'!D29+'kiadás TGK'!D29+'kiadás Művelődési Ház'!D29+'kiadás Hivatal'!D29</f>
        <v>52000</v>
      </c>
      <c r="E29" s="74">
        <f>'kiadás önkormányzat'!E29+'kiadás Egészségház'!E29+'kiadás TGK'!E29+'kiadás Művelődési Ház'!E29+'kiadás Hivatal'!E29</f>
        <v>0</v>
      </c>
      <c r="F29" s="72">
        <f>'kiadás önkormányzat'!F29+'kiadás Egészségház'!F29+'kiadás TGK'!F29+'kiadás Művelődési Ház'!F29+'kiadás Hivatal'!F29</f>
        <v>19222410</v>
      </c>
    </row>
    <row r="30" spans="1:6">
      <c r="A30" s="113" t="s">
        <v>17</v>
      </c>
      <c r="B30" s="25" t="s">
        <v>18</v>
      </c>
      <c r="C30" s="74">
        <f>'kiadás önkormányzat'!C30+'kiadás Egészségház'!C30+'kiadás TGK'!C30+'kiadás Művelődési Ház'!C30+'kiadás Hivatal'!C30</f>
        <v>575000</v>
      </c>
      <c r="D30" s="74">
        <f>'kiadás önkormányzat'!D30+'kiadás Egészségház'!D30+'kiadás TGK'!D30+'kiadás Művelődési Ház'!D30+'kiadás Hivatal'!D30</f>
        <v>0</v>
      </c>
      <c r="E30" s="74">
        <f>'kiadás önkormányzat'!E30+'kiadás Egészségház'!E30+'kiadás TGK'!E30+'kiadás Művelődési Ház'!E30+'kiadás Hivatal'!E30</f>
        <v>0</v>
      </c>
      <c r="F30" s="72">
        <f>'kiadás önkormányzat'!F30+'kiadás Egészségház'!F30+'kiadás TGK'!F30+'kiadás Művelődési Ház'!F30+'kiadás Hivatal'!F30</f>
        <v>575000</v>
      </c>
    </row>
    <row r="31" spans="1:6">
      <c r="A31" s="115" t="s">
        <v>272</v>
      </c>
      <c r="B31" s="26" t="s">
        <v>19</v>
      </c>
      <c r="C31" s="74">
        <f>'kiadás önkormányzat'!C31+'kiadás Egészségház'!C31+'kiadás TGK'!C31+'kiadás Művelődési Ház'!C31+'kiadás Hivatal'!C31</f>
        <v>21183858</v>
      </c>
      <c r="D31" s="74">
        <f>'kiadás önkormányzat'!D31+'kiadás Egészségház'!D31+'kiadás TGK'!D31+'kiadás Művelődési Ház'!D31+'kiadás Hivatal'!D31</f>
        <v>52000</v>
      </c>
      <c r="E31" s="74">
        <f>'kiadás önkormányzat'!E31+'kiadás Egészségház'!E31+'kiadás TGK'!E31+'kiadás Művelődési Ház'!E31+'kiadás Hivatal'!E31</f>
        <v>0</v>
      </c>
      <c r="F31" s="72">
        <f>'kiadás önkormányzat'!F31+'kiadás Egészségház'!F31+'kiadás TGK'!F31+'kiadás Művelődési Ház'!F31+'kiadás Hivatal'!F31</f>
        <v>21235858</v>
      </c>
    </row>
    <row r="32" spans="1:6">
      <c r="A32" s="113" t="s">
        <v>20</v>
      </c>
      <c r="B32" s="25" t="s">
        <v>21</v>
      </c>
      <c r="C32" s="74">
        <f>'kiadás önkormányzat'!C32+'kiadás Egészségház'!C32+'kiadás TGK'!C32+'kiadás Művelődési Ház'!C32+'kiadás Hivatal'!C32</f>
        <v>2790987</v>
      </c>
      <c r="D32" s="74">
        <f>'kiadás önkormányzat'!D32+'kiadás Egészségház'!D32+'kiadás TGK'!D32+'kiadás Művelődési Ház'!D32+'kiadás Hivatal'!D32</f>
        <v>0</v>
      </c>
      <c r="E32" s="74">
        <f>'kiadás önkormányzat'!E32+'kiadás Egészségház'!E32+'kiadás TGK'!E32+'kiadás Művelődési Ház'!E32+'kiadás Hivatal'!E32</f>
        <v>0</v>
      </c>
      <c r="F32" s="72">
        <f>'kiadás önkormányzat'!F32+'kiadás Egészségház'!F32+'kiadás TGK'!F32+'kiadás Művelődési Ház'!F32+'kiadás Hivatal'!F32</f>
        <v>2790987</v>
      </c>
    </row>
    <row r="33" spans="1:6">
      <c r="A33" s="113" t="s">
        <v>22</v>
      </c>
      <c r="B33" s="25" t="s">
        <v>23</v>
      </c>
      <c r="C33" s="74">
        <f>'kiadás önkormányzat'!C33+'kiadás Egészségház'!C33+'kiadás TGK'!C33+'kiadás Művelődési Ház'!C33+'kiadás Hivatal'!C33</f>
        <v>2321113</v>
      </c>
      <c r="D33" s="74">
        <f>'kiadás önkormányzat'!D33+'kiadás Egészségház'!D33+'kiadás TGK'!D33+'kiadás Művelődési Ház'!D33+'kiadás Hivatal'!D33</f>
        <v>53000</v>
      </c>
      <c r="E33" s="74">
        <f>'kiadás önkormányzat'!E33+'kiadás Egészségház'!E33+'kiadás TGK'!E33+'kiadás Művelődési Ház'!E33+'kiadás Hivatal'!E33</f>
        <v>0</v>
      </c>
      <c r="F33" s="72">
        <f>'kiadás önkormányzat'!F33+'kiadás Egészségház'!F33+'kiadás TGK'!F33+'kiadás Művelődési Ház'!F33+'kiadás Hivatal'!F33</f>
        <v>2374113</v>
      </c>
    </row>
    <row r="34" spans="1:6" ht="15" customHeight="1">
      <c r="A34" s="115" t="s">
        <v>358</v>
      </c>
      <c r="B34" s="26" t="s">
        <v>24</v>
      </c>
      <c r="C34" s="74">
        <f>'kiadás önkormányzat'!C34+'kiadás Egészségház'!C34+'kiadás TGK'!C34+'kiadás Művelődési Ház'!C34+'kiadás Hivatal'!C34</f>
        <v>5112100</v>
      </c>
      <c r="D34" s="74">
        <f>'kiadás önkormányzat'!D34+'kiadás Egészségház'!D34+'kiadás TGK'!D34+'kiadás Művelődési Ház'!D34+'kiadás Hivatal'!D34</f>
        <v>53000</v>
      </c>
      <c r="E34" s="74">
        <f>'kiadás önkormányzat'!E34+'kiadás Egészségház'!E34+'kiadás TGK'!E34+'kiadás Művelődési Ház'!E34+'kiadás Hivatal'!E34</f>
        <v>0</v>
      </c>
      <c r="F34" s="72">
        <f>'kiadás önkormányzat'!F34+'kiadás Egészségház'!F34+'kiadás TGK'!F34+'kiadás Művelődési Ház'!F34+'kiadás Hivatal'!F34</f>
        <v>5165100</v>
      </c>
    </row>
    <row r="35" spans="1:6">
      <c r="A35" s="113" t="s">
        <v>25</v>
      </c>
      <c r="B35" s="25" t="s">
        <v>26</v>
      </c>
      <c r="C35" s="74">
        <f>'kiadás önkormányzat'!C35+'kiadás Egészségház'!C35+'kiadás TGK'!C35+'kiadás Művelődési Ház'!C35+'kiadás Hivatal'!C35</f>
        <v>21052777</v>
      </c>
      <c r="D35" s="74">
        <f>'kiadás önkormányzat'!D35+'kiadás Egészségház'!D35+'kiadás TGK'!D35+'kiadás Művelődési Ház'!D35+'kiadás Hivatal'!D35</f>
        <v>224202</v>
      </c>
      <c r="E35" s="74">
        <f>'kiadás önkormányzat'!E35+'kiadás Egészségház'!E35+'kiadás TGK'!E35+'kiadás Művelődési Ház'!E35+'kiadás Hivatal'!E35</f>
        <v>0</v>
      </c>
      <c r="F35" s="72">
        <f>'kiadás önkormányzat'!F35+'kiadás Egészségház'!F35+'kiadás TGK'!F35+'kiadás Művelődési Ház'!F35+'kiadás Hivatal'!F35</f>
        <v>21276979</v>
      </c>
    </row>
    <row r="36" spans="1:6">
      <c r="A36" s="113" t="s">
        <v>27</v>
      </c>
      <c r="B36" s="25" t="s">
        <v>28</v>
      </c>
      <c r="C36" s="74">
        <f>'kiadás önkormányzat'!C36+'kiadás Egészségház'!C36+'kiadás TGK'!C36+'kiadás Művelődési Ház'!C36+'kiadás Hivatal'!C36</f>
        <v>150000</v>
      </c>
      <c r="D36" s="74">
        <f>'kiadás önkormányzat'!D36+'kiadás Egészségház'!D36+'kiadás TGK'!D36+'kiadás Művelődési Ház'!D36+'kiadás Hivatal'!D36</f>
        <v>0</v>
      </c>
      <c r="E36" s="74">
        <f>'kiadás önkormányzat'!E36+'kiadás Egészségház'!E36+'kiadás TGK'!E36+'kiadás Művelődési Ház'!E36+'kiadás Hivatal'!E36</f>
        <v>0</v>
      </c>
      <c r="F36" s="72">
        <f>'kiadás önkormányzat'!F36+'kiadás Egészségház'!F36+'kiadás TGK'!F36+'kiadás Művelődési Ház'!F36+'kiadás Hivatal'!F36</f>
        <v>150000</v>
      </c>
    </row>
    <row r="37" spans="1:6">
      <c r="A37" s="113" t="s">
        <v>329</v>
      </c>
      <c r="B37" s="25" t="s">
        <v>29</v>
      </c>
      <c r="C37" s="74">
        <f>'kiadás önkormányzat'!C37+'kiadás Egészségház'!C37+'kiadás TGK'!C37+'kiadás Művelődési Ház'!C37+'kiadás Hivatal'!C37</f>
        <v>589952</v>
      </c>
      <c r="D37" s="74">
        <f>'kiadás önkormányzat'!D37+'kiadás Egészségház'!D37+'kiadás TGK'!D37+'kiadás Művelődési Ház'!D37+'kiadás Hivatal'!D37</f>
        <v>0</v>
      </c>
      <c r="E37" s="74">
        <f>'kiadás önkormányzat'!E37+'kiadás Egészségház'!E37+'kiadás TGK'!E37+'kiadás Művelődési Ház'!E37+'kiadás Hivatal'!E37</f>
        <v>0</v>
      </c>
      <c r="F37" s="72">
        <f>'kiadás önkormányzat'!F37+'kiadás Egészségház'!F37+'kiadás TGK'!F37+'kiadás Művelődési Ház'!F37+'kiadás Hivatal'!F37</f>
        <v>549952</v>
      </c>
    </row>
    <row r="38" spans="1:6">
      <c r="A38" s="113" t="s">
        <v>30</v>
      </c>
      <c r="B38" s="25" t="s">
        <v>31</v>
      </c>
      <c r="C38" s="74">
        <f>'kiadás önkormányzat'!C38+'kiadás Egészségház'!C38+'kiadás TGK'!C38+'kiadás Művelődési Ház'!C38+'kiadás Hivatal'!C38</f>
        <v>20473558</v>
      </c>
      <c r="D38" s="74">
        <f>'kiadás önkormányzat'!D38+'kiadás Egészségház'!D38+'kiadás TGK'!D38+'kiadás Művelődési Ház'!D38+'kiadás Hivatal'!D38</f>
        <v>0</v>
      </c>
      <c r="E38" s="74">
        <f>'kiadás önkormányzat'!E38+'kiadás Egészségház'!E38+'kiadás TGK'!E38+'kiadás Művelődési Ház'!E38+'kiadás Hivatal'!E38</f>
        <v>0</v>
      </c>
      <c r="F38" s="72">
        <f>'kiadás önkormányzat'!F38+'kiadás Egészségház'!F38+'kiadás TGK'!F38+'kiadás Művelődési Ház'!F38+'kiadás Hivatal'!F38</f>
        <v>20473558</v>
      </c>
    </row>
    <row r="39" spans="1:6">
      <c r="A39" s="118" t="s">
        <v>330</v>
      </c>
      <c r="B39" s="25" t="s">
        <v>32</v>
      </c>
      <c r="C39" s="74">
        <f>'kiadás önkormányzat'!C39+'kiadás Egészségház'!C39+'kiadás TGK'!C39+'kiadás Művelődési Ház'!C39+'kiadás Hivatal'!C39</f>
        <v>600000</v>
      </c>
      <c r="D39" s="74">
        <f>'kiadás önkormányzat'!D39+'kiadás Egészségház'!D39+'kiadás TGK'!D39+'kiadás Művelődési Ház'!D39+'kiadás Hivatal'!D39</f>
        <v>0</v>
      </c>
      <c r="E39" s="74">
        <f>'kiadás önkormányzat'!E39+'kiadás Egészségház'!E39+'kiadás TGK'!E39+'kiadás Művelődési Ház'!E39+'kiadás Hivatal'!E39</f>
        <v>0</v>
      </c>
      <c r="F39" s="72">
        <f>'kiadás önkormányzat'!F39+'kiadás Egészségház'!F39+'kiadás TGK'!F39+'kiadás Művelődési Ház'!F39+'kiadás Hivatal'!F39</f>
        <v>600000</v>
      </c>
    </row>
    <row r="40" spans="1:6">
      <c r="A40" s="113" t="s">
        <v>33</v>
      </c>
      <c r="B40" s="25" t="s">
        <v>34</v>
      </c>
      <c r="C40" s="74">
        <f>'kiadás önkormányzat'!C40+'kiadás Egészségház'!C40+'kiadás TGK'!C40+'kiadás Művelődési Ház'!C40+'kiadás Hivatal'!C40</f>
        <v>5369995</v>
      </c>
      <c r="D40" s="74">
        <f>'kiadás önkormányzat'!D40+'kiadás Egészségház'!D40+'kiadás TGK'!D40+'kiadás Művelődési Ház'!D40+'kiadás Hivatal'!D40</f>
        <v>3325253</v>
      </c>
      <c r="E40" s="74">
        <f>'kiadás önkormányzat'!E40+'kiadás Egészségház'!E40+'kiadás TGK'!E40+'kiadás Művelődési Ház'!E40+'kiadás Hivatal'!E40</f>
        <v>0</v>
      </c>
      <c r="F40" s="72">
        <f>'kiadás önkormányzat'!F40+'kiadás Egészségház'!F40+'kiadás TGK'!F40+'kiadás Művelődési Ház'!F40+'kiadás Hivatal'!F40</f>
        <v>8695248</v>
      </c>
    </row>
    <row r="41" spans="1:6">
      <c r="A41" s="113" t="s">
        <v>331</v>
      </c>
      <c r="B41" s="25" t="s">
        <v>35</v>
      </c>
      <c r="C41" s="74">
        <f>'kiadás önkormányzat'!C41+'kiadás Egészségház'!C41+'kiadás TGK'!C41+'kiadás Művelődési Ház'!C41+'kiadás Hivatal'!C41</f>
        <v>9774927</v>
      </c>
      <c r="D41" s="74">
        <f>'kiadás önkormányzat'!D41+'kiadás Egészségház'!D41+'kiadás TGK'!D41+'kiadás Művelődési Ház'!D41+'kiadás Hivatal'!D41</f>
        <v>0</v>
      </c>
      <c r="E41" s="74">
        <f>'kiadás önkormányzat'!E41+'kiadás Egészségház'!E41+'kiadás TGK'!E41+'kiadás Művelődési Ház'!E41+'kiadás Hivatal'!E41</f>
        <v>0</v>
      </c>
      <c r="F41" s="72">
        <f>'kiadás önkormányzat'!F41+'kiadás Egészségház'!F41+'kiadás TGK'!F41+'kiadás Művelődési Ház'!F41+'kiadás Hivatal'!F41</f>
        <v>9774927</v>
      </c>
    </row>
    <row r="42" spans="1:6">
      <c r="A42" s="115" t="s">
        <v>273</v>
      </c>
      <c r="B42" s="26" t="s">
        <v>36</v>
      </c>
      <c r="C42" s="74">
        <f>'kiadás önkormányzat'!C42+'kiadás Egészségház'!C42+'kiadás TGK'!C42+'kiadás Művelődési Ház'!C42+'kiadás Hivatal'!C42</f>
        <v>58011209</v>
      </c>
      <c r="D42" s="74">
        <f>'kiadás önkormányzat'!D42+'kiadás Egészségház'!D42+'kiadás TGK'!D42+'kiadás Művelődési Ház'!D42+'kiadás Hivatal'!D42</f>
        <v>3549455</v>
      </c>
      <c r="E42" s="74">
        <f>'kiadás önkormányzat'!E42+'kiadás Egészségház'!E42+'kiadás TGK'!E42+'kiadás Művelődési Ház'!E42+'kiadás Hivatal'!E42</f>
        <v>0</v>
      </c>
      <c r="F42" s="72">
        <f>'kiadás önkormányzat'!F42+'kiadás Egészségház'!F42+'kiadás TGK'!F42+'kiadás Művelődési Ház'!F42+'kiadás Hivatal'!F42</f>
        <v>61560664</v>
      </c>
    </row>
    <row r="43" spans="1:6">
      <c r="A43" s="113" t="s">
        <v>37</v>
      </c>
      <c r="B43" s="25" t="s">
        <v>38</v>
      </c>
      <c r="C43" s="74">
        <f>'kiadás önkormányzat'!C43+'kiadás Egészségház'!C43+'kiadás TGK'!C43+'kiadás Művelődési Ház'!C43+'kiadás Hivatal'!C43</f>
        <v>1618160</v>
      </c>
      <c r="D43" s="74">
        <f>'kiadás önkormányzat'!D43+'kiadás Egészségház'!D43+'kiadás TGK'!D43+'kiadás Művelődési Ház'!D43+'kiadás Hivatal'!D43</f>
        <v>0</v>
      </c>
      <c r="E43" s="74">
        <f>'kiadás önkormányzat'!E43+'kiadás Egészségház'!E43+'kiadás TGK'!E43+'kiadás Művelődési Ház'!E43+'kiadás Hivatal'!E43</f>
        <v>0</v>
      </c>
      <c r="F43" s="72">
        <f>'kiadás önkormányzat'!F43+'kiadás Egészségház'!F43+'kiadás TGK'!F43+'kiadás Művelődési Ház'!F43+'kiadás Hivatal'!F43</f>
        <v>1618160</v>
      </c>
    </row>
    <row r="44" spans="1:6">
      <c r="A44" s="113" t="s">
        <v>39</v>
      </c>
      <c r="B44" s="25" t="s">
        <v>40</v>
      </c>
      <c r="C44" s="74">
        <f>'kiadás önkormányzat'!C44+'kiadás Egészségház'!C44+'kiadás TGK'!C44+'kiadás Művelődési Ház'!C44+'kiadás Hivatal'!C44</f>
        <v>446217</v>
      </c>
      <c r="D44" s="74">
        <f>'kiadás önkormányzat'!D44+'kiadás Egészségház'!D44+'kiadás TGK'!D44+'kiadás Művelődési Ház'!D44+'kiadás Hivatal'!D44</f>
        <v>0</v>
      </c>
      <c r="E44" s="74">
        <f>'kiadás önkormányzat'!E44+'kiadás Egészségház'!E44+'kiadás TGK'!E44+'kiadás Művelődési Ház'!E44+'kiadás Hivatal'!E44</f>
        <v>0</v>
      </c>
      <c r="F44" s="72">
        <f>'kiadás önkormányzat'!F44+'kiadás Egészségház'!F44+'kiadás TGK'!F44+'kiadás Művelődési Ház'!F44+'kiadás Hivatal'!F44</f>
        <v>446217</v>
      </c>
    </row>
    <row r="45" spans="1:6">
      <c r="A45" s="115" t="s">
        <v>274</v>
      </c>
      <c r="B45" s="26" t="s">
        <v>41</v>
      </c>
      <c r="C45" s="74">
        <f>'kiadás önkormányzat'!C45+'kiadás Egészségház'!C45+'kiadás TGK'!C45+'kiadás Művelődési Ház'!C45+'kiadás Hivatal'!C45</f>
        <v>2064377</v>
      </c>
      <c r="D45" s="74">
        <f>'kiadás önkormányzat'!D45+'kiadás Egészségház'!D45+'kiadás TGK'!D45+'kiadás Művelődési Ház'!D45+'kiadás Hivatal'!D45</f>
        <v>0</v>
      </c>
      <c r="E45" s="74">
        <f>'kiadás önkormányzat'!E45+'kiadás Egészségház'!E45+'kiadás TGK'!E45+'kiadás Művelődési Ház'!E45+'kiadás Hivatal'!E45</f>
        <v>0</v>
      </c>
      <c r="F45" s="72">
        <f>'kiadás önkormányzat'!F45+'kiadás Egészségház'!F45+'kiadás TGK'!F45+'kiadás Művelődési Ház'!F45+'kiadás Hivatal'!F45</f>
        <v>2064377</v>
      </c>
    </row>
    <row r="46" spans="1:6">
      <c r="A46" s="113" t="s">
        <v>42</v>
      </c>
      <c r="B46" s="25" t="s">
        <v>43</v>
      </c>
      <c r="C46" s="74">
        <f>'kiadás önkormányzat'!C46+'kiadás Egészségház'!C46+'kiadás TGK'!C46+'kiadás Művelődési Ház'!C46+'kiadás Hivatal'!C46</f>
        <v>15369009</v>
      </c>
      <c r="D46" s="74">
        <f>'kiadás önkormányzat'!D46+'kiadás Egészségház'!D46+'kiadás TGK'!D46+'kiadás Művelődési Ház'!D46+'kiadás Hivatal'!D46</f>
        <v>220000</v>
      </c>
      <c r="E46" s="74">
        <f>'kiadás önkormányzat'!E46+'kiadás Egészségház'!E46+'kiadás TGK'!E46+'kiadás Művelődési Ház'!E46+'kiadás Hivatal'!E46</f>
        <v>0</v>
      </c>
      <c r="F46" s="72">
        <f>'kiadás önkormányzat'!F46+'kiadás Egészségház'!F46+'kiadás TGK'!F46+'kiadás Művelődési Ház'!F46+'kiadás Hivatal'!F46</f>
        <v>15589009</v>
      </c>
    </row>
    <row r="47" spans="1:6">
      <c r="A47" s="113" t="s">
        <v>44</v>
      </c>
      <c r="B47" s="25" t="s">
        <v>45</v>
      </c>
      <c r="C47" s="74">
        <f>'kiadás önkormányzat'!C47+'kiadás Egészségház'!C47+'kiadás TGK'!C47+'kiadás Művelődési Ház'!C47+'kiadás Hivatal'!C47</f>
        <v>10618000</v>
      </c>
      <c r="D47" s="74">
        <f>'kiadás önkormányzat'!D47+'kiadás Egészségház'!D47+'kiadás TGK'!D47+'kiadás Művelődési Ház'!D47+'kiadás Hivatal'!D47</f>
        <v>0</v>
      </c>
      <c r="E47" s="74">
        <f>'kiadás önkormányzat'!E47+'kiadás Egészségház'!E47+'kiadás TGK'!E47+'kiadás Művelődési Ház'!E47+'kiadás Hivatal'!E47</f>
        <v>0</v>
      </c>
      <c r="F47" s="72">
        <f>'kiadás önkormányzat'!F47+'kiadás Egészségház'!F47+'kiadás TGK'!F47+'kiadás Művelődési Ház'!F47+'kiadás Hivatal'!F47</f>
        <v>10618000</v>
      </c>
    </row>
    <row r="48" spans="1:6">
      <c r="A48" s="113" t="s">
        <v>332</v>
      </c>
      <c r="B48" s="25" t="s">
        <v>46</v>
      </c>
      <c r="C48" s="74">
        <f>'kiadás önkormányzat'!C48+'kiadás Egészségház'!C48+'kiadás TGK'!C48+'kiadás Művelődési Ház'!C48+'kiadás Hivatal'!C48</f>
        <v>17000</v>
      </c>
      <c r="D48" s="74">
        <f>'kiadás önkormányzat'!D48+'kiadás Egészségház'!D48+'kiadás TGK'!D48+'kiadás Művelődési Ház'!D48+'kiadás Hivatal'!D48</f>
        <v>0</v>
      </c>
      <c r="E48" s="74">
        <f>'kiadás önkormányzat'!E48+'kiadás Egészségház'!E48+'kiadás TGK'!E48+'kiadás Művelődési Ház'!E48+'kiadás Hivatal'!E48</f>
        <v>0</v>
      </c>
      <c r="F48" s="72">
        <f>'kiadás önkormányzat'!F48+'kiadás Egészségház'!F48+'kiadás TGK'!F48+'kiadás Művelődési Ház'!F48+'kiadás Hivatal'!F48</f>
        <v>17000</v>
      </c>
    </row>
    <row r="49" spans="1:6">
      <c r="A49" s="113" t="s">
        <v>333</v>
      </c>
      <c r="B49" s="25" t="s">
        <v>47</v>
      </c>
      <c r="C49" s="74">
        <f>'kiadás önkormányzat'!C49+'kiadás Egészségház'!C49+'kiadás TGK'!C49+'kiadás Művelődési Ház'!C49+'kiadás Hivatal'!C49</f>
        <v>0</v>
      </c>
      <c r="D49" s="74">
        <f>'kiadás önkormányzat'!D49+'kiadás Egészségház'!D49+'kiadás TGK'!D49+'kiadás Művelődési Ház'!D49+'kiadás Hivatal'!D49</f>
        <v>0</v>
      </c>
      <c r="E49" s="74">
        <f>'kiadás önkormányzat'!E49+'kiadás Egészségház'!E49+'kiadás TGK'!E49+'kiadás Művelődési Ház'!E49+'kiadás Hivatal'!E49</f>
        <v>0</v>
      </c>
      <c r="F49" s="72">
        <f>'kiadás önkormányzat'!F49+'kiadás Egészségház'!F49+'kiadás TGK'!F49+'kiadás Művelődési Ház'!F49+'kiadás Hivatal'!F49</f>
        <v>0</v>
      </c>
    </row>
    <row r="50" spans="1:6">
      <c r="A50" s="113" t="s">
        <v>48</v>
      </c>
      <c r="B50" s="25" t="s">
        <v>49</v>
      </c>
      <c r="C50" s="74">
        <f>'kiadás önkormányzat'!C50+'kiadás Egészségház'!C50+'kiadás TGK'!C50+'kiadás Művelődési Ház'!C50+'kiadás Hivatal'!C50</f>
        <v>3591250</v>
      </c>
      <c r="D50" s="74">
        <f>'kiadás önkormányzat'!D50+'kiadás Egészségház'!D50+'kiadás TGK'!D50+'kiadás Művelődési Ház'!D50+'kiadás Hivatal'!D50</f>
        <v>0</v>
      </c>
      <c r="E50" s="74">
        <f>'kiadás önkormányzat'!E50+'kiadás Egészségház'!E50+'kiadás TGK'!E50+'kiadás Művelődési Ház'!E50+'kiadás Hivatal'!E50</f>
        <v>0</v>
      </c>
      <c r="F50" s="72">
        <f>'kiadás önkormányzat'!F50+'kiadás Egészségház'!F50+'kiadás TGK'!F50+'kiadás Művelődési Ház'!F50+'kiadás Hivatal'!F50</f>
        <v>3591250</v>
      </c>
    </row>
    <row r="51" spans="1:6">
      <c r="A51" s="115" t="s">
        <v>275</v>
      </c>
      <c r="B51" s="26" t="s">
        <v>50</v>
      </c>
      <c r="C51" s="74">
        <f>'kiadás önkormányzat'!C51+'kiadás Egészségház'!C51+'kiadás TGK'!C51+'kiadás Művelődési Ház'!C51+'kiadás Hivatal'!C51</f>
        <v>29595259</v>
      </c>
      <c r="D51" s="74">
        <f>'kiadás önkormányzat'!D51+'kiadás Egészségház'!D51+'kiadás TGK'!D51+'kiadás Művelődési Ház'!D51+'kiadás Hivatal'!D51</f>
        <v>220000</v>
      </c>
      <c r="E51" s="74">
        <f>'kiadás önkormányzat'!E51+'kiadás Egészségház'!E51+'kiadás TGK'!E51+'kiadás Művelődési Ház'!E51+'kiadás Hivatal'!E51</f>
        <v>0</v>
      </c>
      <c r="F51" s="72">
        <f>'kiadás önkormányzat'!F51+'kiadás Egészségház'!F51+'kiadás TGK'!F51+'kiadás Művelődési Ház'!F51+'kiadás Hivatal'!F51</f>
        <v>29815259</v>
      </c>
    </row>
    <row r="52" spans="1:6">
      <c r="A52" s="117" t="s">
        <v>276</v>
      </c>
      <c r="B52" s="40" t="s">
        <v>51</v>
      </c>
      <c r="C52" s="74">
        <f>'kiadás önkormányzat'!C52+'kiadás Egészségház'!C52+'kiadás TGK'!C52+'kiadás Művelődési Ház'!C52+'kiadás Hivatal'!C52</f>
        <v>115966803</v>
      </c>
      <c r="D52" s="74">
        <f>'kiadás önkormányzat'!D52+'kiadás Egészségház'!D52+'kiadás TGK'!D52+'kiadás Művelődési Ház'!D52+'kiadás Hivatal'!D52</f>
        <v>3874455</v>
      </c>
      <c r="E52" s="74">
        <f>'kiadás önkormányzat'!E52+'kiadás Egészségház'!E52+'kiadás TGK'!E52+'kiadás Művelődési Ház'!E52+'kiadás Hivatal'!E52</f>
        <v>0</v>
      </c>
      <c r="F52" s="72">
        <f>'kiadás önkormányzat'!F52+'kiadás Egészségház'!F52+'kiadás TGK'!F52+'kiadás Művelődési Ház'!F52+'kiadás Hivatal'!F52</f>
        <v>119841258</v>
      </c>
    </row>
    <row r="53" spans="1:6">
      <c r="A53" s="119" t="s">
        <v>52</v>
      </c>
      <c r="B53" s="25" t="s">
        <v>53</v>
      </c>
      <c r="C53" s="74">
        <f>'kiadás önkormányzat'!C53+'kiadás Egészségház'!C53+'kiadás TGK'!C53+'kiadás Művelődési Ház'!C53+'kiadás Hivatal'!C53</f>
        <v>0</v>
      </c>
      <c r="D53" s="74">
        <f>'kiadás önkormányzat'!D53+'kiadás Egészségház'!D53+'kiadás TGK'!D53+'kiadás Művelődési Ház'!D53+'kiadás Hivatal'!D53</f>
        <v>0</v>
      </c>
      <c r="E53" s="74">
        <f>'kiadás önkormányzat'!E53+'kiadás Egészségház'!E53+'kiadás TGK'!E53+'kiadás Művelődési Ház'!E53+'kiadás Hivatal'!E53</f>
        <v>0</v>
      </c>
      <c r="F53" s="72">
        <f>'kiadás önkormányzat'!F53+'kiadás Egészségház'!F53+'kiadás TGK'!F53+'kiadás Művelődési Ház'!F53+'kiadás Hivatal'!F53</f>
        <v>0</v>
      </c>
    </row>
    <row r="54" spans="1:6">
      <c r="A54" s="119" t="s">
        <v>277</v>
      </c>
      <c r="B54" s="25" t="s">
        <v>54</v>
      </c>
      <c r="C54" s="74">
        <f>'kiadás önkormányzat'!C54+'kiadás Egészségház'!C54+'kiadás TGK'!C54+'kiadás Művelődési Ház'!C54+'kiadás Hivatal'!C54</f>
        <v>5800</v>
      </c>
      <c r="D54" s="74">
        <f>'kiadás önkormányzat'!D54+'kiadás Egészségház'!D54+'kiadás TGK'!D54+'kiadás Művelődési Ház'!D54+'kiadás Hivatal'!D54</f>
        <v>0</v>
      </c>
      <c r="E54" s="74">
        <f>'kiadás önkormányzat'!E54+'kiadás Egészségház'!E54+'kiadás TGK'!E54+'kiadás Művelődési Ház'!E54+'kiadás Hivatal'!E54</f>
        <v>0</v>
      </c>
      <c r="F54" s="72">
        <f>'kiadás önkormányzat'!F54+'kiadás Egészségház'!F54+'kiadás TGK'!F54+'kiadás Művelődési Ház'!F54+'kiadás Hivatal'!F54</f>
        <v>5800</v>
      </c>
    </row>
    <row r="55" spans="1:6">
      <c r="A55" s="120" t="s">
        <v>334</v>
      </c>
      <c r="B55" s="25" t="s">
        <v>55</v>
      </c>
      <c r="C55" s="74">
        <f>'kiadás önkormányzat'!C55+'kiadás Egészségház'!C55+'kiadás TGK'!C55+'kiadás Művelődési Ház'!C55+'kiadás Hivatal'!C55</f>
        <v>0</v>
      </c>
      <c r="D55" s="74">
        <f>'kiadás önkormányzat'!D55+'kiadás Egészségház'!D55+'kiadás TGK'!D55+'kiadás Művelődési Ház'!D55+'kiadás Hivatal'!D55</f>
        <v>0</v>
      </c>
      <c r="E55" s="74">
        <f>'kiadás önkormányzat'!E55+'kiadás Egészségház'!E55+'kiadás TGK'!E55+'kiadás Művelődési Ház'!E55+'kiadás Hivatal'!E55</f>
        <v>0</v>
      </c>
      <c r="F55" s="72">
        <f>'kiadás önkormányzat'!F55+'kiadás Egészségház'!F55+'kiadás TGK'!F55+'kiadás Művelődési Ház'!F55+'kiadás Hivatal'!F55</f>
        <v>0</v>
      </c>
    </row>
    <row r="56" spans="1:6">
      <c r="A56" s="120" t="s">
        <v>335</v>
      </c>
      <c r="B56" s="25" t="s">
        <v>56</v>
      </c>
      <c r="C56" s="74">
        <f>'kiadás önkormányzat'!C56+'kiadás Egészségház'!C56+'kiadás TGK'!C56+'kiadás Művelődési Ház'!C56+'kiadás Hivatal'!C56</f>
        <v>0</v>
      </c>
      <c r="D56" s="74">
        <f>'kiadás önkormányzat'!D56+'kiadás Egészségház'!D56+'kiadás TGK'!D56+'kiadás Művelődési Ház'!D56+'kiadás Hivatal'!D56</f>
        <v>0</v>
      </c>
      <c r="E56" s="74">
        <f>'kiadás önkormányzat'!E56+'kiadás Egészségház'!E56+'kiadás TGK'!E56+'kiadás Művelődési Ház'!E56+'kiadás Hivatal'!E56</f>
        <v>0</v>
      </c>
      <c r="F56" s="72">
        <f>'kiadás önkormányzat'!F56+'kiadás Egészségház'!F56+'kiadás TGK'!F56+'kiadás Művelődési Ház'!F56+'kiadás Hivatal'!F56</f>
        <v>0</v>
      </c>
    </row>
    <row r="57" spans="1:6">
      <c r="A57" s="120" t="s">
        <v>336</v>
      </c>
      <c r="B57" s="25" t="s">
        <v>57</v>
      </c>
      <c r="C57" s="74">
        <f>'kiadás önkormányzat'!C57+'kiadás Egészségház'!C57+'kiadás TGK'!C57+'kiadás Művelődési Ház'!C57+'kiadás Hivatal'!C57</f>
        <v>0</v>
      </c>
      <c r="D57" s="74">
        <f>'kiadás önkormányzat'!D57+'kiadás Egészségház'!D57+'kiadás TGK'!D57+'kiadás Művelődési Ház'!D57+'kiadás Hivatal'!D57</f>
        <v>0</v>
      </c>
      <c r="E57" s="74">
        <f>'kiadás önkormányzat'!E57+'kiadás Egészségház'!E57+'kiadás TGK'!E57+'kiadás Művelődési Ház'!E57+'kiadás Hivatal'!E57</f>
        <v>0</v>
      </c>
      <c r="F57" s="72">
        <f>'kiadás önkormányzat'!F57+'kiadás Egészségház'!F57+'kiadás TGK'!F57+'kiadás Művelődési Ház'!F57+'kiadás Hivatal'!F57</f>
        <v>0</v>
      </c>
    </row>
    <row r="58" spans="1:6">
      <c r="A58" s="119" t="s">
        <v>337</v>
      </c>
      <c r="B58" s="25" t="s">
        <v>58</v>
      </c>
      <c r="C58" s="74">
        <f>'kiadás önkormányzat'!C58+'kiadás Egészségház'!C58+'kiadás TGK'!C58+'kiadás Művelődési Ház'!C58+'kiadás Hivatal'!C58</f>
        <v>0</v>
      </c>
      <c r="D58" s="74">
        <f>'kiadás önkormányzat'!D58+'kiadás Egészségház'!D58+'kiadás TGK'!D58+'kiadás Művelődési Ház'!D58+'kiadás Hivatal'!D58</f>
        <v>0</v>
      </c>
      <c r="E58" s="74">
        <f>'kiadás önkormányzat'!E58+'kiadás Egészségház'!E58+'kiadás TGK'!E58+'kiadás Művelődési Ház'!E58+'kiadás Hivatal'!E58</f>
        <v>0</v>
      </c>
      <c r="F58" s="72">
        <f>'kiadás önkormányzat'!F58+'kiadás Egészségház'!F58+'kiadás TGK'!F58+'kiadás Művelődési Ház'!F58+'kiadás Hivatal'!F58</f>
        <v>0</v>
      </c>
    </row>
    <row r="59" spans="1:6">
      <c r="A59" s="119" t="s">
        <v>338</v>
      </c>
      <c r="B59" s="25" t="s">
        <v>59</v>
      </c>
      <c r="C59" s="74">
        <f>'kiadás önkormányzat'!C59+'kiadás Egészségház'!C59+'kiadás TGK'!C59+'kiadás Művelődési Ház'!C59+'kiadás Hivatal'!C59</f>
        <v>0</v>
      </c>
      <c r="D59" s="74">
        <f>'kiadás önkormányzat'!D59+'kiadás Egészségház'!D59+'kiadás TGK'!D59+'kiadás Művelődési Ház'!D59+'kiadás Hivatal'!D59</f>
        <v>0</v>
      </c>
      <c r="E59" s="74">
        <f>'kiadás önkormányzat'!E59+'kiadás Egészségház'!E59+'kiadás TGK'!E59+'kiadás Művelődési Ház'!E59+'kiadás Hivatal'!E59</f>
        <v>0</v>
      </c>
      <c r="F59" s="72">
        <f>'kiadás önkormányzat'!F59+'kiadás Egészségház'!F59+'kiadás TGK'!F59+'kiadás Művelődési Ház'!F59+'kiadás Hivatal'!F59</f>
        <v>0</v>
      </c>
    </row>
    <row r="60" spans="1:6">
      <c r="A60" s="119" t="s">
        <v>339</v>
      </c>
      <c r="B60" s="25" t="s">
        <v>60</v>
      </c>
      <c r="C60" s="74">
        <f>'kiadás önkormányzat'!C60+'kiadás Egészségház'!C60+'kiadás TGK'!C60+'kiadás Művelődési Ház'!C60+'kiadás Hivatal'!C60</f>
        <v>2994200</v>
      </c>
      <c r="D60" s="74">
        <f>'kiadás önkormányzat'!D60+'kiadás Egészségház'!D60+'kiadás TGK'!D60+'kiadás Művelődési Ház'!D60+'kiadás Hivatal'!D60</f>
        <v>800000</v>
      </c>
      <c r="E60" s="74">
        <f>'kiadás önkormányzat'!E60+'kiadás Egészségház'!E60+'kiadás TGK'!E60+'kiadás Művelődési Ház'!E60+'kiadás Hivatal'!E60</f>
        <v>0</v>
      </c>
      <c r="F60" s="72">
        <f>'kiadás önkormányzat'!F60+'kiadás Egészségház'!F60+'kiadás TGK'!F60+'kiadás Művelődési Ház'!F60+'kiadás Hivatal'!F60</f>
        <v>3794200</v>
      </c>
    </row>
    <row r="61" spans="1:6">
      <c r="A61" s="121" t="s">
        <v>306</v>
      </c>
      <c r="B61" s="40" t="s">
        <v>61</v>
      </c>
      <c r="C61" s="74">
        <f>'kiadás önkormányzat'!C61+'kiadás Egészségház'!C61+'kiadás TGK'!C61+'kiadás Művelődési Ház'!C61+'kiadás Hivatal'!C61</f>
        <v>3000000</v>
      </c>
      <c r="D61" s="74">
        <f>'kiadás önkormányzat'!D61+'kiadás Egészségház'!D61+'kiadás TGK'!D61+'kiadás Művelődési Ház'!D61+'kiadás Hivatal'!D61</f>
        <v>800000</v>
      </c>
      <c r="E61" s="74">
        <f>'kiadás önkormányzat'!E61+'kiadás Egészségház'!E61+'kiadás TGK'!E61+'kiadás Művelődési Ház'!E61+'kiadás Hivatal'!E61</f>
        <v>0</v>
      </c>
      <c r="F61" s="72">
        <f>'kiadás önkormányzat'!F61+'kiadás Egészségház'!F61+'kiadás TGK'!F61+'kiadás Művelődési Ház'!F61+'kiadás Hivatal'!F61</f>
        <v>3800000</v>
      </c>
    </row>
    <row r="62" spans="1:6">
      <c r="A62" s="122" t="s">
        <v>340</v>
      </c>
      <c r="B62" s="25" t="s">
        <v>62</v>
      </c>
      <c r="C62" s="74">
        <f>'kiadás önkormányzat'!C62+'kiadás Egészségház'!C62+'kiadás TGK'!C62+'kiadás Művelődési Ház'!C62+'kiadás Hivatal'!C62</f>
        <v>0</v>
      </c>
      <c r="D62" s="74">
        <f>'kiadás önkormányzat'!D62+'kiadás Egészségház'!D62+'kiadás TGK'!D62+'kiadás Művelődési Ház'!D62+'kiadás Hivatal'!D62</f>
        <v>0</v>
      </c>
      <c r="E62" s="74">
        <f>'kiadás önkormányzat'!E62+'kiadás Egészségház'!E62+'kiadás TGK'!E62+'kiadás Művelődési Ház'!E62+'kiadás Hivatal'!E62</f>
        <v>0</v>
      </c>
      <c r="F62" s="72">
        <f>'kiadás önkormányzat'!F62+'kiadás Egészségház'!F62+'kiadás TGK'!F62+'kiadás Művelődési Ház'!F62+'kiadás Hivatal'!F62</f>
        <v>0</v>
      </c>
    </row>
    <row r="63" spans="1:6">
      <c r="A63" s="122" t="s">
        <v>63</v>
      </c>
      <c r="B63" s="25" t="s">
        <v>64</v>
      </c>
      <c r="C63" s="74">
        <f>'kiadás önkormányzat'!C63+'kiadás Egészségház'!C63+'kiadás TGK'!C63+'kiadás Művelődési Ház'!C63+'kiadás Hivatal'!C63</f>
        <v>386301</v>
      </c>
      <c r="D63" s="74">
        <f>'kiadás önkormányzat'!D63+'kiadás Egészségház'!D63+'kiadás TGK'!D63+'kiadás Művelődési Ház'!D63+'kiadás Hivatal'!D63</f>
        <v>0</v>
      </c>
      <c r="E63" s="74">
        <f>'kiadás önkormányzat'!E63+'kiadás Egészségház'!E63+'kiadás TGK'!E63+'kiadás Művelődési Ház'!E63+'kiadás Hivatal'!E63</f>
        <v>0</v>
      </c>
      <c r="F63" s="72">
        <f>'kiadás önkormányzat'!F63+'kiadás Egészségház'!F63+'kiadás TGK'!F63+'kiadás Művelődési Ház'!F63+'kiadás Hivatal'!F63</f>
        <v>386301</v>
      </c>
    </row>
    <row r="64" spans="1:6" ht="30">
      <c r="A64" s="122" t="s">
        <v>65</v>
      </c>
      <c r="B64" s="25" t="s">
        <v>66</v>
      </c>
      <c r="C64" s="74">
        <f>'kiadás önkormányzat'!C64+'kiadás Egészségház'!C64+'kiadás TGK'!C64+'kiadás Művelődési Ház'!C64+'kiadás Hivatal'!C64</f>
        <v>0</v>
      </c>
      <c r="D64" s="74">
        <f>'kiadás önkormányzat'!D64+'kiadás Egészségház'!D64+'kiadás TGK'!D64+'kiadás Művelődési Ház'!D64+'kiadás Hivatal'!D64</f>
        <v>0</v>
      </c>
      <c r="E64" s="74">
        <f>'kiadás önkormányzat'!E64+'kiadás Egészségház'!E64+'kiadás TGK'!E64+'kiadás Művelődési Ház'!E64+'kiadás Hivatal'!E64</f>
        <v>0</v>
      </c>
      <c r="F64" s="72">
        <f>'kiadás önkormányzat'!F64+'kiadás Egészségház'!F64+'kiadás TGK'!F64+'kiadás Művelődési Ház'!F64+'kiadás Hivatal'!F64</f>
        <v>0</v>
      </c>
    </row>
    <row r="65" spans="1:6" ht="30">
      <c r="A65" s="122" t="s">
        <v>307</v>
      </c>
      <c r="B65" s="25" t="s">
        <v>67</v>
      </c>
      <c r="C65" s="74">
        <f>'kiadás önkormányzat'!C65+'kiadás Egészségház'!C65+'kiadás TGK'!C65+'kiadás Művelődési Ház'!C65+'kiadás Hivatal'!C65</f>
        <v>0</v>
      </c>
      <c r="D65" s="74">
        <f>'kiadás önkormányzat'!D65+'kiadás Egészségház'!D65+'kiadás TGK'!D65+'kiadás Művelődési Ház'!D65+'kiadás Hivatal'!D65</f>
        <v>0</v>
      </c>
      <c r="E65" s="74">
        <f>'kiadás önkormányzat'!E65+'kiadás Egészségház'!E65+'kiadás TGK'!E65+'kiadás Művelődési Ház'!E65+'kiadás Hivatal'!E65</f>
        <v>0</v>
      </c>
      <c r="F65" s="72">
        <f>'kiadás önkormányzat'!F65+'kiadás Egészségház'!F65+'kiadás TGK'!F65+'kiadás Művelődési Ház'!F65+'kiadás Hivatal'!F65</f>
        <v>0</v>
      </c>
    </row>
    <row r="66" spans="1:6" ht="30">
      <c r="A66" s="122" t="s">
        <v>341</v>
      </c>
      <c r="B66" s="25" t="s">
        <v>68</v>
      </c>
      <c r="C66" s="74">
        <f>'kiadás önkormányzat'!C66+'kiadás Egészségház'!C66+'kiadás TGK'!C66+'kiadás Művelődési Ház'!C66+'kiadás Hivatal'!C66</f>
        <v>0</v>
      </c>
      <c r="D66" s="74">
        <f>'kiadás önkormányzat'!D66+'kiadás Egészségház'!D66+'kiadás TGK'!D66+'kiadás Művelődési Ház'!D66+'kiadás Hivatal'!D66</f>
        <v>0</v>
      </c>
      <c r="E66" s="74">
        <f>'kiadás önkormányzat'!E66+'kiadás Egészségház'!E66+'kiadás TGK'!E66+'kiadás Művelődési Ház'!E66+'kiadás Hivatal'!E66</f>
        <v>0</v>
      </c>
      <c r="F66" s="72">
        <f>'kiadás önkormányzat'!F66+'kiadás Egészségház'!F66+'kiadás TGK'!F66+'kiadás Művelődési Ház'!F66+'kiadás Hivatal'!F66</f>
        <v>0</v>
      </c>
    </row>
    <row r="67" spans="1:6">
      <c r="A67" s="122" t="s">
        <v>309</v>
      </c>
      <c r="B67" s="25" t="s">
        <v>69</v>
      </c>
      <c r="C67" s="74">
        <f>'kiadás önkormányzat'!C67+'kiadás Egészségház'!C67+'kiadás TGK'!C67+'kiadás Művelődési Ház'!C67+'kiadás Hivatal'!C67</f>
        <v>122826541</v>
      </c>
      <c r="D67" s="74">
        <f>'kiadás önkormányzat'!D67+'kiadás Egészségház'!D67+'kiadás TGK'!D67+'kiadás Művelődési Ház'!D67+'kiadás Hivatal'!D67</f>
        <v>0</v>
      </c>
      <c r="E67" s="74">
        <f>'kiadás önkormányzat'!E67+'kiadás Egészségház'!E67+'kiadás TGK'!E67+'kiadás Művelődési Ház'!E67+'kiadás Hivatal'!E67</f>
        <v>0</v>
      </c>
      <c r="F67" s="72">
        <f>'kiadás önkormányzat'!F67+'kiadás Egészségház'!F67+'kiadás TGK'!F67+'kiadás Művelődési Ház'!F67+'kiadás Hivatal'!F67</f>
        <v>122826541</v>
      </c>
    </row>
    <row r="68" spans="1:6" ht="30">
      <c r="A68" s="122" t="s">
        <v>342</v>
      </c>
      <c r="B68" s="25" t="s">
        <v>70</v>
      </c>
      <c r="C68" s="74">
        <f>'kiadás önkormányzat'!C68+'kiadás Egészségház'!C68+'kiadás TGK'!C68+'kiadás Művelődési Ház'!C68+'kiadás Hivatal'!C68</f>
        <v>0</v>
      </c>
      <c r="D68" s="74">
        <f>'kiadás önkormányzat'!D68+'kiadás Egészségház'!D68+'kiadás TGK'!D68+'kiadás Művelődési Ház'!D68+'kiadás Hivatal'!D68</f>
        <v>0</v>
      </c>
      <c r="E68" s="74">
        <f>'kiadás önkormányzat'!E68+'kiadás Egészségház'!E68+'kiadás TGK'!E68+'kiadás Művelődési Ház'!E68+'kiadás Hivatal'!E68</f>
        <v>0</v>
      </c>
      <c r="F68" s="72">
        <f>'kiadás önkormányzat'!F68+'kiadás Egészségház'!F68+'kiadás TGK'!F68+'kiadás Művelődési Ház'!F68+'kiadás Hivatal'!F68</f>
        <v>0</v>
      </c>
    </row>
    <row r="69" spans="1:6" ht="30">
      <c r="A69" s="122" t="s">
        <v>343</v>
      </c>
      <c r="B69" s="25" t="s">
        <v>71</v>
      </c>
      <c r="C69" s="74">
        <f>'kiadás önkormányzat'!C69+'kiadás Egészségház'!C69+'kiadás TGK'!C69+'kiadás Művelődési Ház'!C69+'kiadás Hivatal'!C69</f>
        <v>0</v>
      </c>
      <c r="D69" s="74">
        <f>'kiadás önkormányzat'!D69+'kiadás Egészségház'!D69+'kiadás TGK'!D69+'kiadás Művelődési Ház'!D69+'kiadás Hivatal'!D69</f>
        <v>0</v>
      </c>
      <c r="E69" s="74">
        <f>'kiadás önkormányzat'!E69+'kiadás Egészségház'!E69+'kiadás TGK'!E69+'kiadás Művelődési Ház'!E69+'kiadás Hivatal'!E69</f>
        <v>0</v>
      </c>
      <c r="F69" s="72">
        <f>'kiadás önkormányzat'!F69+'kiadás Egészségház'!F69+'kiadás TGK'!F69+'kiadás Művelődési Ház'!F69+'kiadás Hivatal'!F69</f>
        <v>0</v>
      </c>
    </row>
    <row r="70" spans="1:6">
      <c r="A70" s="122" t="s">
        <v>72</v>
      </c>
      <c r="B70" s="25" t="s">
        <v>73</v>
      </c>
      <c r="C70" s="74">
        <f>'kiadás önkormányzat'!C70+'kiadás Egészségház'!C70+'kiadás TGK'!C70+'kiadás Művelődési Ház'!C70+'kiadás Hivatal'!C70</f>
        <v>0</v>
      </c>
      <c r="D70" s="74">
        <f>'kiadás önkormányzat'!D70+'kiadás Egészségház'!D70+'kiadás TGK'!D70+'kiadás Művelődési Ház'!D70+'kiadás Hivatal'!D70</f>
        <v>0</v>
      </c>
      <c r="E70" s="74">
        <f>'kiadás önkormányzat'!E70+'kiadás Egészségház'!E70+'kiadás TGK'!E70+'kiadás Művelődési Ház'!E70+'kiadás Hivatal'!E70</f>
        <v>0</v>
      </c>
      <c r="F70" s="72">
        <f>'kiadás önkormányzat'!F70+'kiadás Egészségház'!F70+'kiadás TGK'!F70+'kiadás Művelődési Ház'!F70+'kiadás Hivatal'!F70</f>
        <v>0</v>
      </c>
    </row>
    <row r="71" spans="1:6">
      <c r="A71" s="122" t="s">
        <v>74</v>
      </c>
      <c r="B71" s="25" t="s">
        <v>75</v>
      </c>
      <c r="C71" s="74">
        <f>'kiadás önkormányzat'!C71+'kiadás Egészségház'!C71+'kiadás TGK'!C71+'kiadás Művelődési Ház'!C71+'kiadás Hivatal'!C71</f>
        <v>0</v>
      </c>
      <c r="D71" s="74">
        <f>'kiadás önkormányzat'!D71+'kiadás Egészségház'!D71+'kiadás TGK'!D71+'kiadás Művelődési Ház'!D71+'kiadás Hivatal'!D71</f>
        <v>0</v>
      </c>
      <c r="E71" s="74">
        <f>'kiadás önkormányzat'!E71+'kiadás Egészségház'!E71+'kiadás TGK'!E71+'kiadás Művelődési Ház'!E71+'kiadás Hivatal'!E71</f>
        <v>0</v>
      </c>
      <c r="F71" s="72">
        <f>'kiadás önkormányzat'!F71+'kiadás Egészségház'!F71+'kiadás TGK'!F71+'kiadás Művelődési Ház'!F71+'kiadás Hivatal'!F71</f>
        <v>0</v>
      </c>
    </row>
    <row r="72" spans="1:6">
      <c r="A72" s="122" t="s">
        <v>344</v>
      </c>
      <c r="B72" s="25" t="s">
        <v>76</v>
      </c>
      <c r="C72" s="74">
        <f>'kiadás önkormányzat'!C72+'kiadás Egészségház'!C72+'kiadás TGK'!C72+'kiadás Művelődési Ház'!C72+'kiadás Hivatal'!C72</f>
        <v>1493495</v>
      </c>
      <c r="D72" s="74">
        <f>'kiadás önkormányzat'!D72+'kiadás Egészségház'!D72+'kiadás TGK'!D72+'kiadás Művelődési Ház'!D72+'kiadás Hivatal'!D72</f>
        <v>0</v>
      </c>
      <c r="E72" s="74">
        <f>'kiadás önkormányzat'!E72+'kiadás Egészségház'!E72+'kiadás TGK'!E72+'kiadás Művelődési Ház'!E72+'kiadás Hivatal'!E72</f>
        <v>0</v>
      </c>
      <c r="F72" s="72">
        <f>'kiadás önkormányzat'!F72+'kiadás Egészségház'!F72+'kiadás TGK'!F72+'kiadás Művelődési Ház'!F72+'kiadás Hivatal'!F72</f>
        <v>1493495</v>
      </c>
    </row>
    <row r="73" spans="1:6">
      <c r="A73" s="122" t="s">
        <v>514</v>
      </c>
      <c r="B73" s="25" t="s">
        <v>77</v>
      </c>
      <c r="C73" s="74">
        <f>'kiadás önkormányzat'!C73+'kiadás Egészségház'!C73+'kiadás TGK'!C73+'kiadás Művelődési Ház'!C73+'kiadás Hivatal'!C73</f>
        <v>0</v>
      </c>
      <c r="D73" s="74">
        <f>'kiadás önkormányzat'!D73+'kiadás Egészségház'!D73+'kiadás TGK'!D73+'kiadás Művelődési Ház'!D73+'kiadás Hivatal'!D73</f>
        <v>0</v>
      </c>
      <c r="E73" s="74">
        <f>'kiadás önkormányzat'!E73+'kiadás Egészségház'!E73+'kiadás TGK'!E73+'kiadás Művelődési Ház'!E73+'kiadás Hivatal'!E73</f>
        <v>0</v>
      </c>
      <c r="F73" s="72">
        <f>'kiadás önkormányzat'!F73+'kiadás Egészségház'!F73+'kiadás TGK'!F73+'kiadás Művelődési Ház'!F73+'kiadás Hivatal'!F73</f>
        <v>0</v>
      </c>
    </row>
    <row r="74" spans="1:6">
      <c r="A74" s="122" t="s">
        <v>515</v>
      </c>
      <c r="B74" s="25" t="s">
        <v>77</v>
      </c>
      <c r="C74" s="74">
        <f>'kiadás önkormányzat'!C74+'kiadás Egészségház'!C74+'kiadás TGK'!C74+'kiadás Művelődési Ház'!C74+'kiadás Hivatal'!C74</f>
        <v>223830182</v>
      </c>
      <c r="D74" s="74">
        <f>'kiadás önkormányzat'!D74+'kiadás Egészségház'!D74+'kiadás TGK'!D74+'kiadás Művelődési Ház'!D74+'kiadás Hivatal'!D74</f>
        <v>0</v>
      </c>
      <c r="E74" s="74">
        <f>'kiadás önkormányzat'!E74+'kiadás Egészségház'!E74+'kiadás TGK'!E74+'kiadás Művelődési Ház'!E74+'kiadás Hivatal'!E74</f>
        <v>0</v>
      </c>
      <c r="F74" s="72">
        <f>'kiadás önkormányzat'!F74+'kiadás Egészségház'!F74+'kiadás TGK'!F74+'kiadás Művelődési Ház'!F74+'kiadás Hivatal'!F74</f>
        <v>223830182</v>
      </c>
    </row>
    <row r="75" spans="1:6">
      <c r="A75" s="121" t="s">
        <v>312</v>
      </c>
      <c r="B75" s="40" t="s">
        <v>78</v>
      </c>
      <c r="C75" s="74">
        <f>'kiadás önkormányzat'!C75+'kiadás Egészségház'!C75+'kiadás TGK'!C75+'kiadás Művelődési Ház'!C75+'kiadás Hivatal'!C75</f>
        <v>348536519</v>
      </c>
      <c r="D75" s="74">
        <f>'kiadás önkormányzat'!D75+'kiadás Egészségház'!D75+'kiadás TGK'!D75+'kiadás Művelődési Ház'!D75+'kiadás Hivatal'!D75</f>
        <v>0</v>
      </c>
      <c r="E75" s="74">
        <f>'kiadás önkormányzat'!E75+'kiadás Egészségház'!E75+'kiadás TGK'!E75+'kiadás Művelődési Ház'!E75+'kiadás Hivatal'!E75</f>
        <v>0</v>
      </c>
      <c r="F75" s="72">
        <f>'kiadás önkormányzat'!F75+'kiadás Egészségház'!F75+'kiadás TGK'!F75+'kiadás Művelődési Ház'!F75+'kiadás Hivatal'!F75</f>
        <v>348536519</v>
      </c>
    </row>
    <row r="76" spans="1:6" ht="15.75">
      <c r="A76" s="123" t="s">
        <v>461</v>
      </c>
      <c r="B76" s="40"/>
      <c r="C76" s="74">
        <f>'kiadás önkormányzat'!C76+'kiadás Egészségház'!C76+'kiadás TGK'!C76+'kiadás Művelődési Ház'!C76+'kiadás Hivatal'!C76</f>
        <v>631281826</v>
      </c>
      <c r="D76" s="74">
        <f>'kiadás önkormányzat'!D76+'kiadás Egészségház'!D76+'kiadás TGK'!D76+'kiadás Művelődési Ház'!D76+'kiadás Hivatal'!D76</f>
        <v>68437817</v>
      </c>
      <c r="E76" s="74">
        <f>'kiadás önkormányzat'!E76+'kiadás Egészségház'!E76+'kiadás TGK'!E76+'kiadás Művelődési Ház'!E76+'kiadás Hivatal'!E76</f>
        <v>0</v>
      </c>
      <c r="F76" s="72">
        <f>'kiadás önkormányzat'!F76+'kiadás Egészségház'!F76+'kiadás TGK'!F76+'kiadás Művelődési Ház'!F76+'kiadás Hivatal'!F76</f>
        <v>699719643</v>
      </c>
    </row>
    <row r="77" spans="1:6">
      <c r="A77" s="113" t="s">
        <v>79</v>
      </c>
      <c r="B77" s="25" t="s">
        <v>80</v>
      </c>
      <c r="C77" s="74">
        <f>'kiadás önkormányzat'!C77+'kiadás Egészségház'!C77+'kiadás TGK'!C77+'kiadás Művelődési Ház'!C77+'kiadás Hivatal'!C77</f>
        <v>2489291</v>
      </c>
      <c r="D77" s="74">
        <f>'kiadás önkormányzat'!D77+'kiadás Egészségház'!D77+'kiadás TGK'!D77+'kiadás Művelődési Ház'!D77+'kiadás Hivatal'!D77</f>
        <v>0</v>
      </c>
      <c r="E77" s="74">
        <f>'kiadás önkormányzat'!E77+'kiadás Egészségház'!E77+'kiadás TGK'!E77+'kiadás Művelődési Ház'!E77+'kiadás Hivatal'!E77</f>
        <v>0</v>
      </c>
      <c r="F77" s="72">
        <f>'kiadás önkormányzat'!F77+'kiadás Egészségház'!F77+'kiadás TGK'!F77+'kiadás Művelődési Ház'!F77+'kiadás Hivatal'!F77</f>
        <v>2489291</v>
      </c>
    </row>
    <row r="78" spans="1:6">
      <c r="A78" s="113" t="s">
        <v>345</v>
      </c>
      <c r="B78" s="25" t="s">
        <v>81</v>
      </c>
      <c r="C78" s="74">
        <f>'kiadás önkormányzat'!C78+'kiadás Egészségház'!C78+'kiadás TGK'!C78+'kiadás Művelődési Ház'!C78+'kiadás Hivatal'!C78</f>
        <v>8004712</v>
      </c>
      <c r="D78" s="74">
        <f>'kiadás önkormányzat'!D78+'kiadás Egészségház'!D78+'kiadás TGK'!D78+'kiadás Művelődési Ház'!D78+'kiadás Hivatal'!D78</f>
        <v>0</v>
      </c>
      <c r="E78" s="74">
        <f>'kiadás önkormányzat'!E78+'kiadás Egészségház'!E78+'kiadás TGK'!E78+'kiadás Művelődési Ház'!E78+'kiadás Hivatal'!E78</f>
        <v>0</v>
      </c>
      <c r="F78" s="72">
        <f>'kiadás önkormányzat'!F78+'kiadás Egészségház'!F78+'kiadás TGK'!F78+'kiadás Művelődési Ház'!F78+'kiadás Hivatal'!F78</f>
        <v>8004712</v>
      </c>
    </row>
    <row r="79" spans="1:6">
      <c r="A79" s="113" t="s">
        <v>82</v>
      </c>
      <c r="B79" s="25" t="s">
        <v>83</v>
      </c>
      <c r="C79" s="74">
        <f>'kiadás önkormányzat'!C79+'kiadás Egészségház'!C79+'kiadás TGK'!C79+'kiadás Művelődési Ház'!C79+'kiadás Hivatal'!C79</f>
        <v>21000</v>
      </c>
      <c r="D79" s="74">
        <f>'kiadás önkormányzat'!D79+'kiadás Egészségház'!D79+'kiadás TGK'!D79+'kiadás Művelődési Ház'!D79+'kiadás Hivatal'!D79</f>
        <v>0</v>
      </c>
      <c r="E79" s="74">
        <f>'kiadás önkormányzat'!E79+'kiadás Egészségház'!E79+'kiadás TGK'!E79+'kiadás Művelődési Ház'!E79+'kiadás Hivatal'!E79</f>
        <v>0</v>
      </c>
      <c r="F79" s="72">
        <f>'kiadás önkormányzat'!F79+'kiadás Egészségház'!F79+'kiadás TGK'!F79+'kiadás Művelődési Ház'!F79+'kiadás Hivatal'!F79</f>
        <v>21000</v>
      </c>
    </row>
    <row r="80" spans="1:6">
      <c r="A80" s="113" t="s">
        <v>84</v>
      </c>
      <c r="B80" s="25" t="s">
        <v>85</v>
      </c>
      <c r="C80" s="74">
        <f>'kiadás önkormányzat'!C80+'kiadás Egészségház'!C80+'kiadás TGK'!C80+'kiadás Művelődési Ház'!C80+'kiadás Hivatal'!C80</f>
        <v>28515692</v>
      </c>
      <c r="D80" s="74">
        <f>'kiadás önkormányzat'!D80+'kiadás Egészségház'!D80+'kiadás TGK'!D80+'kiadás Művelődési Ház'!D80+'kiadás Hivatal'!D80</f>
        <v>0</v>
      </c>
      <c r="E80" s="74">
        <f>'kiadás önkormányzat'!E80+'kiadás Egészségház'!E80+'kiadás TGK'!E80+'kiadás Művelődési Ház'!E80+'kiadás Hivatal'!E80</f>
        <v>0</v>
      </c>
      <c r="F80" s="72">
        <f>'kiadás önkormányzat'!F80+'kiadás Egészségház'!F80+'kiadás TGK'!F80+'kiadás Művelődési Ház'!F80+'kiadás Hivatal'!F80</f>
        <v>28515692</v>
      </c>
    </row>
    <row r="81" spans="1:6">
      <c r="A81" s="113" t="s">
        <v>86</v>
      </c>
      <c r="B81" s="25" t="s">
        <v>87</v>
      </c>
      <c r="C81" s="74">
        <f>'kiadás önkormányzat'!C81+'kiadás Egészségház'!C81+'kiadás TGK'!C81+'kiadás Művelődési Ház'!C81+'kiadás Hivatal'!C81</f>
        <v>0</v>
      </c>
      <c r="D81" s="74">
        <f>'kiadás önkormányzat'!D81+'kiadás Egészségház'!D81+'kiadás TGK'!D81+'kiadás Művelődési Ház'!D81+'kiadás Hivatal'!D81</f>
        <v>0</v>
      </c>
      <c r="E81" s="74">
        <f>'kiadás önkormányzat'!E81+'kiadás Egészségház'!E81+'kiadás TGK'!E81+'kiadás Művelődési Ház'!E81+'kiadás Hivatal'!E81</f>
        <v>0</v>
      </c>
      <c r="F81" s="72">
        <f>'kiadás önkormányzat'!F81+'kiadás Egészségház'!F81+'kiadás TGK'!F81+'kiadás Művelődési Ház'!F81+'kiadás Hivatal'!F81</f>
        <v>0</v>
      </c>
    </row>
    <row r="82" spans="1:6">
      <c r="A82" s="113" t="s">
        <v>88</v>
      </c>
      <c r="B82" s="25" t="s">
        <v>89</v>
      </c>
      <c r="C82" s="74">
        <f>'kiadás önkormányzat'!C82+'kiadás Egészségház'!C82+'kiadás TGK'!C82+'kiadás Művelődési Ház'!C82+'kiadás Hivatal'!C82</f>
        <v>0</v>
      </c>
      <c r="D82" s="74">
        <f>'kiadás önkormányzat'!D82+'kiadás Egészségház'!D82+'kiadás TGK'!D82+'kiadás Művelődési Ház'!D82+'kiadás Hivatal'!D82</f>
        <v>0</v>
      </c>
      <c r="E82" s="74">
        <f>'kiadás önkormányzat'!E82+'kiadás Egészségház'!E82+'kiadás TGK'!E82+'kiadás Művelődési Ház'!E82+'kiadás Hivatal'!E82</f>
        <v>0</v>
      </c>
      <c r="F82" s="72">
        <f>'kiadás önkormányzat'!F82+'kiadás Egészségház'!F82+'kiadás TGK'!F82+'kiadás Művelődési Ház'!F82+'kiadás Hivatal'!F82</f>
        <v>0</v>
      </c>
    </row>
    <row r="83" spans="1:6">
      <c r="A83" s="113" t="s">
        <v>90</v>
      </c>
      <c r="B83" s="25" t="s">
        <v>91</v>
      </c>
      <c r="C83" s="74">
        <f>'kiadás önkormányzat'!C83+'kiadás Egészségház'!C83+'kiadás TGK'!C83+'kiadás Művelődési Ház'!C83+'kiadás Hivatal'!C83</f>
        <v>7686877</v>
      </c>
      <c r="D83" s="74">
        <f>'kiadás önkormányzat'!D83+'kiadás Egészségház'!D83+'kiadás TGK'!D83+'kiadás Művelődési Ház'!D83+'kiadás Hivatal'!D83</f>
        <v>0</v>
      </c>
      <c r="E83" s="74">
        <f>'kiadás önkormányzat'!E83+'kiadás Egészségház'!E83+'kiadás TGK'!E83+'kiadás Művelődési Ház'!E83+'kiadás Hivatal'!E83</f>
        <v>0</v>
      </c>
      <c r="F83" s="72">
        <f>'kiadás önkormányzat'!F83+'kiadás Egészségház'!F83+'kiadás TGK'!F83+'kiadás Művelődési Ház'!F83+'kiadás Hivatal'!F83</f>
        <v>7686877</v>
      </c>
    </row>
    <row r="84" spans="1:6">
      <c r="A84" s="117" t="s">
        <v>314</v>
      </c>
      <c r="B84" s="40" t="s">
        <v>92</v>
      </c>
      <c r="C84" s="74">
        <f>'kiadás önkormányzat'!C84+'kiadás Egészségház'!C84+'kiadás TGK'!C84+'kiadás Művelődési Ház'!C84+'kiadás Hivatal'!C84</f>
        <v>46717572</v>
      </c>
      <c r="D84" s="74">
        <f>'kiadás önkormányzat'!D84+'kiadás Egészségház'!D84+'kiadás TGK'!D84+'kiadás Művelődési Ház'!D84+'kiadás Hivatal'!D84</f>
        <v>0</v>
      </c>
      <c r="E84" s="74">
        <f>'kiadás önkormányzat'!E84+'kiadás Egészségház'!E84+'kiadás TGK'!E84+'kiadás Művelődési Ház'!E84+'kiadás Hivatal'!E84</f>
        <v>0</v>
      </c>
      <c r="F84" s="72">
        <f>'kiadás önkormányzat'!F84+'kiadás Egészségház'!F84+'kiadás TGK'!F84+'kiadás Művelődési Ház'!F84+'kiadás Hivatal'!F84</f>
        <v>46717572</v>
      </c>
    </row>
    <row r="85" spans="1:6">
      <c r="A85" s="119" t="s">
        <v>93</v>
      </c>
      <c r="B85" s="25" t="s">
        <v>94</v>
      </c>
      <c r="C85" s="74">
        <f>'kiadás önkormányzat'!C85+'kiadás Egészségház'!C85+'kiadás TGK'!C85+'kiadás Művelődési Ház'!C85+'kiadás Hivatal'!C85</f>
        <v>176479277</v>
      </c>
      <c r="D85" s="74">
        <f>'kiadás önkormányzat'!D85+'kiadás Egészségház'!D85+'kiadás TGK'!D85+'kiadás Művelődési Ház'!D85+'kiadás Hivatal'!D85</f>
        <v>0</v>
      </c>
      <c r="E85" s="74">
        <f>'kiadás önkormányzat'!E85+'kiadás Egészségház'!E85+'kiadás TGK'!E85+'kiadás Művelődési Ház'!E85+'kiadás Hivatal'!E85</f>
        <v>0</v>
      </c>
      <c r="F85" s="72">
        <f>'kiadás önkormányzat'!F85+'kiadás Egészségház'!F85+'kiadás TGK'!F85+'kiadás Művelődési Ház'!F85+'kiadás Hivatal'!F85</f>
        <v>176479277</v>
      </c>
    </row>
    <row r="86" spans="1:6">
      <c r="A86" s="119" t="s">
        <v>95</v>
      </c>
      <c r="B86" s="25" t="s">
        <v>96</v>
      </c>
      <c r="C86" s="74">
        <f>'kiadás önkormányzat'!C86+'kiadás Egészségház'!C86+'kiadás TGK'!C86+'kiadás Művelődési Ház'!C86+'kiadás Hivatal'!C86</f>
        <v>0</v>
      </c>
      <c r="D86" s="74">
        <f>'kiadás önkormányzat'!D86+'kiadás Egészségház'!D86+'kiadás TGK'!D86+'kiadás Művelődési Ház'!D86+'kiadás Hivatal'!D86</f>
        <v>0</v>
      </c>
      <c r="E86" s="74">
        <f>'kiadás önkormányzat'!E86+'kiadás Egészségház'!E86+'kiadás TGK'!E86+'kiadás Művelődési Ház'!E86+'kiadás Hivatal'!E86</f>
        <v>0</v>
      </c>
      <c r="F86" s="72">
        <f>'kiadás önkormányzat'!F86+'kiadás Egészségház'!F86+'kiadás TGK'!F86+'kiadás Művelődési Ház'!F86+'kiadás Hivatal'!F86</f>
        <v>0</v>
      </c>
    </row>
    <row r="87" spans="1:6">
      <c r="A87" s="119" t="s">
        <v>97</v>
      </c>
      <c r="B87" s="25" t="s">
        <v>98</v>
      </c>
      <c r="C87" s="74">
        <f>'kiadás önkormányzat'!C87+'kiadás Egészségház'!C87+'kiadás TGK'!C87+'kiadás Művelődési Ház'!C87+'kiadás Hivatal'!C87</f>
        <v>0</v>
      </c>
      <c r="D87" s="74">
        <f>'kiadás önkormányzat'!D87+'kiadás Egészségház'!D87+'kiadás TGK'!D87+'kiadás Művelődési Ház'!D87+'kiadás Hivatal'!D87</f>
        <v>0</v>
      </c>
      <c r="E87" s="74">
        <f>'kiadás önkormányzat'!E87+'kiadás Egészségház'!E87+'kiadás TGK'!E87+'kiadás Művelődési Ház'!E87+'kiadás Hivatal'!E87</f>
        <v>0</v>
      </c>
      <c r="F87" s="72">
        <f>'kiadás önkormányzat'!F87+'kiadás Egészségház'!F87+'kiadás TGK'!F87+'kiadás Művelődési Ház'!F87+'kiadás Hivatal'!F87</f>
        <v>0</v>
      </c>
    </row>
    <row r="88" spans="1:6">
      <c r="A88" s="119" t="s">
        <v>99</v>
      </c>
      <c r="B88" s="25" t="s">
        <v>100</v>
      </c>
      <c r="C88" s="74">
        <f>'kiadás önkormányzat'!C88+'kiadás Egészségház'!C88+'kiadás TGK'!C88+'kiadás Művelődési Ház'!C88+'kiadás Hivatal'!C88</f>
        <v>47649405</v>
      </c>
      <c r="D88" s="74">
        <f>'kiadás önkormányzat'!D88+'kiadás Egészségház'!D88+'kiadás TGK'!D88+'kiadás Művelődési Ház'!D88+'kiadás Hivatal'!D88</f>
        <v>0</v>
      </c>
      <c r="E88" s="74">
        <f>'kiadás önkormányzat'!E88+'kiadás Egészségház'!E88+'kiadás TGK'!E88+'kiadás Művelődési Ház'!E88+'kiadás Hivatal'!E88</f>
        <v>0</v>
      </c>
      <c r="F88" s="72">
        <f>'kiadás önkormányzat'!F88+'kiadás Egészségház'!F88+'kiadás TGK'!F88+'kiadás Művelődési Ház'!F88+'kiadás Hivatal'!F88</f>
        <v>47649405</v>
      </c>
    </row>
    <row r="89" spans="1:6">
      <c r="A89" s="121" t="s">
        <v>315</v>
      </c>
      <c r="B89" s="40" t="s">
        <v>101</v>
      </c>
      <c r="C89" s="74">
        <f>'kiadás önkormányzat'!C89+'kiadás Egészségház'!C89+'kiadás TGK'!C89+'kiadás Művelődési Ház'!C89+'kiadás Hivatal'!C89</f>
        <v>224128682</v>
      </c>
      <c r="D89" s="74">
        <f>'kiadás önkormányzat'!D89+'kiadás Egészségház'!D89+'kiadás TGK'!D89+'kiadás Művelődési Ház'!D89+'kiadás Hivatal'!D89</f>
        <v>0</v>
      </c>
      <c r="E89" s="74">
        <f>'kiadás önkormányzat'!E89+'kiadás Egészségház'!E89+'kiadás TGK'!E89+'kiadás Művelődési Ház'!E89+'kiadás Hivatal'!E89</f>
        <v>0</v>
      </c>
      <c r="F89" s="72">
        <f>'kiadás önkormányzat'!F89+'kiadás Egészségház'!F89+'kiadás TGK'!F89+'kiadás Művelődési Ház'!F89+'kiadás Hivatal'!F89</f>
        <v>224128682</v>
      </c>
    </row>
    <row r="90" spans="1:6" ht="30">
      <c r="A90" s="119" t="s">
        <v>102</v>
      </c>
      <c r="B90" s="25" t="s">
        <v>103</v>
      </c>
      <c r="C90" s="74">
        <f>'kiadás önkormányzat'!C90+'kiadás Egészségház'!C90+'kiadás TGK'!C90+'kiadás Művelődési Ház'!C90+'kiadás Hivatal'!C90</f>
        <v>0</v>
      </c>
      <c r="D90" s="74">
        <f>'kiadás önkormányzat'!D90+'kiadás Egészségház'!D90+'kiadás TGK'!D90+'kiadás Művelődési Ház'!D90+'kiadás Hivatal'!D90</f>
        <v>0</v>
      </c>
      <c r="E90" s="74">
        <f>'kiadás önkormányzat'!E90+'kiadás Egészségház'!E90+'kiadás TGK'!E90+'kiadás Művelődési Ház'!E90+'kiadás Hivatal'!E90</f>
        <v>0</v>
      </c>
      <c r="F90" s="72">
        <f>'kiadás önkormányzat'!F90+'kiadás Egészségház'!F90+'kiadás TGK'!F90+'kiadás Művelődési Ház'!F90+'kiadás Hivatal'!F90</f>
        <v>0</v>
      </c>
    </row>
    <row r="91" spans="1:6" ht="30">
      <c r="A91" s="119" t="s">
        <v>346</v>
      </c>
      <c r="B91" s="25" t="s">
        <v>104</v>
      </c>
      <c r="C91" s="74">
        <f>'kiadás önkormányzat'!C91+'kiadás Egészségház'!C91+'kiadás TGK'!C91+'kiadás Művelődési Ház'!C91+'kiadás Hivatal'!C91</f>
        <v>0</v>
      </c>
      <c r="D91" s="74">
        <f>'kiadás önkormányzat'!D91+'kiadás Egészségház'!D91+'kiadás TGK'!D91+'kiadás Művelődési Ház'!D91+'kiadás Hivatal'!D91</f>
        <v>0</v>
      </c>
      <c r="E91" s="74">
        <f>'kiadás önkormányzat'!E91+'kiadás Egészségház'!E91+'kiadás TGK'!E91+'kiadás Művelődési Ház'!E91+'kiadás Hivatal'!E91</f>
        <v>0</v>
      </c>
      <c r="F91" s="72">
        <f>'kiadás önkormányzat'!F91+'kiadás Egészségház'!F91+'kiadás TGK'!F91+'kiadás Művelődési Ház'!F91+'kiadás Hivatal'!F91</f>
        <v>0</v>
      </c>
    </row>
    <row r="92" spans="1:6" ht="30">
      <c r="A92" s="119" t="s">
        <v>347</v>
      </c>
      <c r="B92" s="25" t="s">
        <v>105</v>
      </c>
      <c r="C92" s="74">
        <f>'kiadás önkormányzat'!C92+'kiadás Egészségház'!C92+'kiadás TGK'!C92+'kiadás Művelődési Ház'!C92+'kiadás Hivatal'!C92</f>
        <v>0</v>
      </c>
      <c r="D92" s="74">
        <f>'kiadás önkormányzat'!D92+'kiadás Egészségház'!D92+'kiadás TGK'!D92+'kiadás Művelődési Ház'!D92+'kiadás Hivatal'!D92</f>
        <v>0</v>
      </c>
      <c r="E92" s="74">
        <f>'kiadás önkormányzat'!E92+'kiadás Egészségház'!E92+'kiadás TGK'!E92+'kiadás Művelődési Ház'!E92+'kiadás Hivatal'!E92</f>
        <v>0</v>
      </c>
      <c r="F92" s="72">
        <f>'kiadás önkormányzat'!F92+'kiadás Egészségház'!F92+'kiadás TGK'!F92+'kiadás Művelődési Ház'!F92+'kiadás Hivatal'!F92</f>
        <v>0</v>
      </c>
    </row>
    <row r="93" spans="1:6">
      <c r="A93" s="119" t="s">
        <v>348</v>
      </c>
      <c r="B93" s="25" t="s">
        <v>106</v>
      </c>
      <c r="C93" s="74">
        <f>'kiadás önkormányzat'!C93+'kiadás Egészségház'!C93+'kiadás TGK'!C93+'kiadás Művelődési Ház'!C93+'kiadás Hivatal'!C93</f>
        <v>0</v>
      </c>
      <c r="D93" s="74">
        <f>'kiadás önkormányzat'!D93+'kiadás Egészségház'!D93+'kiadás TGK'!D93+'kiadás Művelődési Ház'!D93+'kiadás Hivatal'!D93</f>
        <v>0</v>
      </c>
      <c r="E93" s="74">
        <f>'kiadás önkormányzat'!E93+'kiadás Egészségház'!E93+'kiadás TGK'!E93+'kiadás Művelődési Ház'!E93+'kiadás Hivatal'!E93</f>
        <v>0</v>
      </c>
      <c r="F93" s="72">
        <f>'kiadás önkormányzat'!F93+'kiadás Egészségház'!F93+'kiadás TGK'!F93+'kiadás Művelődési Ház'!F93+'kiadás Hivatal'!F93</f>
        <v>0</v>
      </c>
    </row>
    <row r="94" spans="1:6" ht="30">
      <c r="A94" s="119" t="s">
        <v>349</v>
      </c>
      <c r="B94" s="25" t="s">
        <v>107</v>
      </c>
      <c r="C94" s="74">
        <f>'kiadás önkormányzat'!C94+'kiadás Egészségház'!C94+'kiadás TGK'!C94+'kiadás Művelődési Ház'!C94+'kiadás Hivatal'!C94</f>
        <v>0</v>
      </c>
      <c r="D94" s="74">
        <f>'kiadás önkormányzat'!D94+'kiadás Egészségház'!D94+'kiadás TGK'!D94+'kiadás Művelődési Ház'!D94+'kiadás Hivatal'!D94</f>
        <v>0</v>
      </c>
      <c r="E94" s="74">
        <f>'kiadás önkormányzat'!E94+'kiadás Egészségház'!E94+'kiadás TGK'!E94+'kiadás Művelődési Ház'!E94+'kiadás Hivatal'!E94</f>
        <v>0</v>
      </c>
      <c r="F94" s="72">
        <f>'kiadás önkormányzat'!F94+'kiadás Egészségház'!F94+'kiadás TGK'!F94+'kiadás Művelődési Ház'!F94+'kiadás Hivatal'!F94</f>
        <v>0</v>
      </c>
    </row>
    <row r="95" spans="1:6" ht="30">
      <c r="A95" s="119" t="s">
        <v>350</v>
      </c>
      <c r="B95" s="25" t="s">
        <v>108</v>
      </c>
      <c r="C95" s="74">
        <f>'kiadás önkormányzat'!C95+'kiadás Egészségház'!C95+'kiadás TGK'!C95+'kiadás Művelődési Ház'!C95+'kiadás Hivatal'!C95</f>
        <v>0</v>
      </c>
      <c r="D95" s="74">
        <f>'kiadás önkormányzat'!D95+'kiadás Egészségház'!D95+'kiadás TGK'!D95+'kiadás Művelődési Ház'!D95+'kiadás Hivatal'!D95</f>
        <v>1000000</v>
      </c>
      <c r="E95" s="74">
        <f>'kiadás önkormányzat'!E95+'kiadás Egészségház'!E95+'kiadás TGK'!E95+'kiadás Művelődési Ház'!E95+'kiadás Hivatal'!E95</f>
        <v>0</v>
      </c>
      <c r="F95" s="72">
        <f>'kiadás önkormányzat'!F95+'kiadás Egészségház'!F95+'kiadás TGK'!F95+'kiadás Művelődési Ház'!F95+'kiadás Hivatal'!F95</f>
        <v>1000000</v>
      </c>
    </row>
    <row r="96" spans="1:6">
      <c r="A96" s="119" t="s">
        <v>109</v>
      </c>
      <c r="B96" s="25" t="s">
        <v>110</v>
      </c>
      <c r="C96" s="74">
        <f>'kiadás önkormányzat'!C96+'kiadás Egészségház'!C96+'kiadás TGK'!C96+'kiadás Művelődési Ház'!C96+'kiadás Hivatal'!C96</f>
        <v>0</v>
      </c>
      <c r="D96" s="74">
        <f>'kiadás önkormányzat'!D96+'kiadás Egészségház'!D96+'kiadás TGK'!D96+'kiadás Művelődési Ház'!D96+'kiadás Hivatal'!D96</f>
        <v>1000000</v>
      </c>
      <c r="E96" s="74">
        <f>'kiadás önkormányzat'!E96+'kiadás Egészségház'!E96+'kiadás TGK'!E96+'kiadás Művelődési Ház'!E96+'kiadás Hivatal'!E96</f>
        <v>0</v>
      </c>
      <c r="F96" s="72">
        <f>'kiadás önkormányzat'!F96+'kiadás Egészségház'!F96+'kiadás TGK'!F96+'kiadás Művelődési Ház'!F96+'kiadás Hivatal'!F96</f>
        <v>1000000</v>
      </c>
    </row>
    <row r="97" spans="1:25">
      <c r="A97" s="119" t="s">
        <v>351</v>
      </c>
      <c r="B97" s="25" t="s">
        <v>111</v>
      </c>
      <c r="C97" s="74">
        <f>'kiadás önkormányzat'!C97+'kiadás Egészségház'!C97+'kiadás TGK'!C97+'kiadás Művelődési Ház'!C97+'kiadás Hivatal'!C97</f>
        <v>863012</v>
      </c>
      <c r="D97" s="74">
        <f>'kiadás önkormányzat'!D97+'kiadás Egészségház'!D97+'kiadás TGK'!D97+'kiadás Művelődési Ház'!D97+'kiadás Hivatal'!D97</f>
        <v>0</v>
      </c>
      <c r="E97" s="74">
        <f>'kiadás önkormányzat'!E97+'kiadás Egészségház'!E97+'kiadás TGK'!E97+'kiadás Művelődési Ház'!E97+'kiadás Hivatal'!E97</f>
        <v>0</v>
      </c>
      <c r="F97" s="72">
        <f>'kiadás önkormányzat'!F97+'kiadás Egészségház'!F97+'kiadás TGK'!F97+'kiadás Művelődési Ház'!F97+'kiadás Hivatal'!F97</f>
        <v>863012</v>
      </c>
    </row>
    <row r="98" spans="1:25">
      <c r="A98" s="121" t="s">
        <v>316</v>
      </c>
      <c r="B98" s="40" t="s">
        <v>112</v>
      </c>
      <c r="C98" s="74">
        <f>'kiadás önkormányzat'!C98+'kiadás Egészségház'!C98+'kiadás TGK'!C98+'kiadás Művelődési Ház'!C98+'kiadás Hivatal'!C98</f>
        <v>863012</v>
      </c>
      <c r="D98" s="74">
        <f>'kiadás önkormányzat'!D98+'kiadás Egészségház'!D98+'kiadás TGK'!D98+'kiadás Művelődési Ház'!D98+'kiadás Hivatal'!D98</f>
        <v>2000000</v>
      </c>
      <c r="E98" s="74">
        <f>'kiadás önkormányzat'!E98+'kiadás Egészségház'!E98+'kiadás TGK'!E98+'kiadás Művelődési Ház'!E98+'kiadás Hivatal'!E98</f>
        <v>0</v>
      </c>
      <c r="F98" s="72">
        <f>'kiadás önkormányzat'!F98+'kiadás Egészségház'!F98+'kiadás TGK'!F98+'kiadás Művelődési Ház'!F98+'kiadás Hivatal'!F98</f>
        <v>2863012</v>
      </c>
    </row>
    <row r="99" spans="1:25" ht="15.75">
      <c r="A99" s="123" t="s">
        <v>460</v>
      </c>
      <c r="B99" s="40"/>
      <c r="C99" s="74">
        <f>'kiadás önkormányzat'!C99+'kiadás Egészségház'!C99+'kiadás TGK'!C99+'kiadás Művelődési Ház'!C99+'kiadás Hivatal'!C99</f>
        <v>271709266</v>
      </c>
      <c r="D99" s="74">
        <f>'kiadás önkormányzat'!D99+'kiadás Egészségház'!D99+'kiadás TGK'!D99+'kiadás Művelődési Ház'!D99+'kiadás Hivatal'!D99</f>
        <v>2000000</v>
      </c>
      <c r="E99" s="74">
        <f>'kiadás önkormányzat'!E99+'kiadás Egészségház'!E99+'kiadás TGK'!E99+'kiadás Művelődési Ház'!E99+'kiadás Hivatal'!E99</f>
        <v>0</v>
      </c>
      <c r="F99" s="72">
        <f>'kiadás önkormányzat'!F99+'kiadás Egészségház'!F99+'kiadás TGK'!F99+'kiadás Művelődési Ház'!F99+'kiadás Hivatal'!F99</f>
        <v>273709266</v>
      </c>
    </row>
    <row r="100" spans="1:25" ht="15.75">
      <c r="A100" s="124" t="s">
        <v>359</v>
      </c>
      <c r="B100" s="28" t="s">
        <v>113</v>
      </c>
      <c r="C100" s="74">
        <f>'kiadás önkormányzat'!C100+'kiadás Egészségház'!C100+'kiadás TGK'!C100+'kiadás Művelődési Ház'!C100+'kiadás Hivatal'!C100</f>
        <v>902991092</v>
      </c>
      <c r="D100" s="74">
        <f>'kiadás önkormányzat'!D100+'kiadás Egészségház'!D100+'kiadás TGK'!D100+'kiadás Művelődési Ház'!D100+'kiadás Hivatal'!D100</f>
        <v>70437817</v>
      </c>
      <c r="E100" s="74">
        <f>'kiadás önkormányzat'!E100+'kiadás Egészségház'!E100+'kiadás TGK'!E100+'kiadás Művelődési Ház'!E100+'kiadás Hivatal'!E100</f>
        <v>0</v>
      </c>
      <c r="F100" s="72">
        <f>'kiadás önkormányzat'!F100+'kiadás Egészségház'!F100+'kiadás TGK'!F100+'kiadás Művelődési Ház'!F100+'kiadás Hivatal'!F100</f>
        <v>973428909</v>
      </c>
    </row>
    <row r="101" spans="1:25">
      <c r="A101" s="119" t="s">
        <v>352</v>
      </c>
      <c r="B101" s="4" t="s">
        <v>114</v>
      </c>
      <c r="C101" s="74">
        <f>'kiadás önkormányzat'!C101+'kiadás Egészségház'!C101+'kiadás TGK'!C101+'kiadás Művelődési Ház'!C101+'kiadás Hivatal'!C101</f>
        <v>0</v>
      </c>
      <c r="D101" s="74">
        <f>'kiadás önkormányzat'!D101+'kiadás Egészségház'!D101+'kiadás TGK'!D101+'kiadás Művelődési Ház'!D101+'kiadás Hivatal'!D101</f>
        <v>0</v>
      </c>
      <c r="E101" s="74">
        <f>'kiadás önkormányzat'!E101+'kiadás Egészségház'!E101+'kiadás TGK'!E101+'kiadás Művelődési Ház'!E101+'kiadás Hivatal'!E101</f>
        <v>0</v>
      </c>
      <c r="F101" s="72">
        <f>'kiadás önkormányzat'!F101+'kiadás Egészségház'!F101+'kiadás TGK'!F101+'kiadás Művelődési Ház'!F101+'kiadás Hivatal'!F101</f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9"/>
      <c r="Y101" s="19"/>
    </row>
    <row r="102" spans="1:25" ht="30">
      <c r="A102" s="119" t="s">
        <v>115</v>
      </c>
      <c r="B102" s="4" t="s">
        <v>116</v>
      </c>
      <c r="C102" s="74">
        <f>'kiadás önkormányzat'!C102+'kiadás Egészségház'!C102+'kiadás TGK'!C102+'kiadás Művelődési Ház'!C102+'kiadás Hivatal'!C102</f>
        <v>0</v>
      </c>
      <c r="D102" s="74">
        <f>'kiadás önkormányzat'!D102+'kiadás Egészségház'!D102+'kiadás TGK'!D102+'kiadás Művelődési Ház'!D102+'kiadás Hivatal'!D102</f>
        <v>0</v>
      </c>
      <c r="E102" s="74">
        <f>'kiadás önkormányzat'!E102+'kiadás Egészségház'!E102+'kiadás TGK'!E102+'kiadás Művelődési Ház'!E102+'kiadás Hivatal'!E102</f>
        <v>0</v>
      </c>
      <c r="F102" s="72">
        <f>'kiadás önkormányzat'!F102+'kiadás Egészségház'!F102+'kiadás TGK'!F102+'kiadás Művelődési Ház'!F102+'kiadás Hivatal'!F102</f>
        <v>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9"/>
      <c r="Y102" s="19"/>
    </row>
    <row r="103" spans="1:25">
      <c r="A103" s="119" t="s">
        <v>353</v>
      </c>
      <c r="B103" s="4" t="s">
        <v>117</v>
      </c>
      <c r="C103" s="74">
        <f>'kiadás önkormányzat'!C103+'kiadás Egészségház'!C103+'kiadás TGK'!C103+'kiadás Művelődési Ház'!C103+'kiadás Hivatal'!C103</f>
        <v>0</v>
      </c>
      <c r="D103" s="74">
        <f>'kiadás önkormányzat'!D103+'kiadás Egészségház'!D103+'kiadás TGK'!D103+'kiadás Művelődési Ház'!D103+'kiadás Hivatal'!D103</f>
        <v>0</v>
      </c>
      <c r="E103" s="74">
        <f>'kiadás önkormányzat'!E103+'kiadás Egészségház'!E103+'kiadás TGK'!E103+'kiadás Művelődési Ház'!E103+'kiadás Hivatal'!E103</f>
        <v>0</v>
      </c>
      <c r="F103" s="72">
        <f>'kiadás önkormányzat'!F103+'kiadás Egészségház'!F103+'kiadás TGK'!F103+'kiadás Művelődési Ház'!F103+'kiadás Hivatal'!F103</f>
        <v>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9"/>
      <c r="Y103" s="19"/>
    </row>
    <row r="104" spans="1:25">
      <c r="A104" s="125" t="s">
        <v>321</v>
      </c>
      <c r="B104" s="6" t="s">
        <v>118</v>
      </c>
      <c r="C104" s="74">
        <f>'kiadás önkormányzat'!C104+'kiadás Egészségház'!C104+'kiadás TGK'!C104+'kiadás Művelődési Ház'!C104+'kiadás Hivatal'!C104</f>
        <v>0</v>
      </c>
      <c r="D104" s="74">
        <f>'kiadás önkormányzat'!D104+'kiadás Egészségház'!D104+'kiadás TGK'!D104+'kiadás Művelődési Ház'!D104+'kiadás Hivatal'!D104</f>
        <v>0</v>
      </c>
      <c r="E104" s="74">
        <f>'kiadás önkormányzat'!E104+'kiadás Egészségház'!E104+'kiadás TGK'!E104+'kiadás Művelődési Ház'!E104+'kiadás Hivatal'!E104</f>
        <v>0</v>
      </c>
      <c r="F104" s="72">
        <f>'kiadás önkormányzat'!F104+'kiadás Egészségház'!F104+'kiadás TGK'!F104+'kiadás Művelődési Ház'!F104+'kiadás Hivatal'!F104</f>
        <v>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19"/>
      <c r="Y104" s="19"/>
    </row>
    <row r="105" spans="1:25">
      <c r="A105" s="119" t="s">
        <v>354</v>
      </c>
      <c r="B105" s="4" t="s">
        <v>119</v>
      </c>
      <c r="C105" s="74">
        <f>'kiadás önkormányzat'!C105+'kiadás Egészségház'!C105+'kiadás TGK'!C105+'kiadás Művelődési Ház'!C105+'kiadás Hivatal'!C105</f>
        <v>0</v>
      </c>
      <c r="D105" s="74">
        <f>'kiadás önkormányzat'!D105+'kiadás Egészségház'!D105+'kiadás TGK'!D105+'kiadás Művelődési Ház'!D105+'kiadás Hivatal'!D105</f>
        <v>0</v>
      </c>
      <c r="E105" s="74">
        <f>'kiadás önkormányzat'!E105+'kiadás Egészségház'!E105+'kiadás TGK'!E105+'kiadás Művelődési Ház'!E105+'kiadás Hivatal'!E105</f>
        <v>0</v>
      </c>
      <c r="F105" s="72">
        <f>'kiadás önkormányzat'!F105+'kiadás Egészségház'!F105+'kiadás TGK'!F105+'kiadás Művelődési Ház'!F105+'kiadás Hivatal'!F105</f>
        <v>0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19"/>
      <c r="Y105" s="19"/>
    </row>
    <row r="106" spans="1:25">
      <c r="A106" s="119" t="s">
        <v>324</v>
      </c>
      <c r="B106" s="4" t="s">
        <v>120</v>
      </c>
      <c r="C106" s="74">
        <f>'kiadás önkormányzat'!C106+'kiadás Egészségház'!C106+'kiadás TGK'!C106+'kiadás Művelődési Ház'!C106+'kiadás Hivatal'!C106</f>
        <v>0</v>
      </c>
      <c r="D106" s="74">
        <f>'kiadás önkormányzat'!D106+'kiadás Egészségház'!D106+'kiadás TGK'!D106+'kiadás Művelődési Ház'!D106+'kiadás Hivatal'!D106</f>
        <v>0</v>
      </c>
      <c r="E106" s="74">
        <f>'kiadás önkormányzat'!E106+'kiadás Egészségház'!E106+'kiadás TGK'!E106+'kiadás Művelődési Ház'!E106+'kiadás Hivatal'!E106</f>
        <v>0</v>
      </c>
      <c r="F106" s="72">
        <f>'kiadás önkormányzat'!F106+'kiadás Egészségház'!F106+'kiadás TGK'!F106+'kiadás Művelődési Ház'!F106+'kiadás Hivatal'!F106</f>
        <v>0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19"/>
      <c r="Y106" s="19"/>
    </row>
    <row r="107" spans="1:25">
      <c r="A107" s="119" t="s">
        <v>121</v>
      </c>
      <c r="B107" s="4" t="s">
        <v>122</v>
      </c>
      <c r="C107" s="74">
        <f>'kiadás önkormányzat'!C107+'kiadás Egészségház'!C107+'kiadás TGK'!C107+'kiadás Művelődési Ház'!C107+'kiadás Hivatal'!C107</f>
        <v>0</v>
      </c>
      <c r="D107" s="74">
        <f>'kiadás önkormányzat'!D107+'kiadás Egészségház'!D107+'kiadás TGK'!D107+'kiadás Művelődési Ház'!D107+'kiadás Hivatal'!D107</f>
        <v>0</v>
      </c>
      <c r="E107" s="74">
        <f>'kiadás önkormányzat'!E107+'kiadás Egészségház'!E107+'kiadás TGK'!E107+'kiadás Művelődési Ház'!E107+'kiadás Hivatal'!E107</f>
        <v>0</v>
      </c>
      <c r="F107" s="72">
        <f>'kiadás önkormányzat'!F107+'kiadás Egészségház'!F107+'kiadás TGK'!F107+'kiadás Művelődési Ház'!F107+'kiadás Hivatal'!F107</f>
        <v>0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9"/>
      <c r="Y107" s="19"/>
    </row>
    <row r="108" spans="1:25">
      <c r="A108" s="119" t="s">
        <v>355</v>
      </c>
      <c r="B108" s="4" t="s">
        <v>123</v>
      </c>
      <c r="C108" s="74">
        <f>'kiadás önkormányzat'!C108+'kiadás Egészségház'!C108+'kiadás TGK'!C108+'kiadás Művelődési Ház'!C108+'kiadás Hivatal'!C108</f>
        <v>0</v>
      </c>
      <c r="D108" s="74">
        <f>'kiadás önkormányzat'!D108+'kiadás Egészségház'!D108+'kiadás TGK'!D108+'kiadás Művelődési Ház'!D108+'kiadás Hivatal'!D108</f>
        <v>0</v>
      </c>
      <c r="E108" s="74">
        <f>'kiadás önkormányzat'!E108+'kiadás Egészségház'!E108+'kiadás TGK'!E108+'kiadás Művelődési Ház'!E108+'kiadás Hivatal'!E108</f>
        <v>0</v>
      </c>
      <c r="F108" s="72">
        <f>'kiadás önkormányzat'!F108+'kiadás Egészségház'!F108+'kiadás TGK'!F108+'kiadás Művelődési Ház'!F108+'kiadás Hivatal'!F108</f>
        <v>0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9"/>
      <c r="Y108" s="19"/>
    </row>
    <row r="109" spans="1:25">
      <c r="A109" s="125" t="s">
        <v>322</v>
      </c>
      <c r="B109" s="6" t="s">
        <v>124</v>
      </c>
      <c r="C109" s="74">
        <f>'kiadás önkormányzat'!C109+'kiadás Egészségház'!C109+'kiadás TGK'!C109+'kiadás Művelődési Ház'!C109+'kiadás Hivatal'!C109</f>
        <v>0</v>
      </c>
      <c r="D109" s="74">
        <f>'kiadás önkormányzat'!D109+'kiadás Egészségház'!D109+'kiadás TGK'!D109+'kiadás Művelődési Ház'!D109+'kiadás Hivatal'!D109</f>
        <v>0</v>
      </c>
      <c r="E109" s="74">
        <f>'kiadás önkormányzat'!E109+'kiadás Egészségház'!E109+'kiadás TGK'!E109+'kiadás Művelődési Ház'!E109+'kiadás Hivatal'!E109</f>
        <v>0</v>
      </c>
      <c r="F109" s="72">
        <f>'kiadás önkormányzat'!F109+'kiadás Egészségház'!F109+'kiadás TGK'!F109+'kiadás Művelődési Ház'!F109+'kiadás Hivatal'!F109</f>
        <v>0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19"/>
      <c r="Y109" s="19"/>
    </row>
    <row r="110" spans="1:25">
      <c r="A110" s="119" t="s">
        <v>125</v>
      </c>
      <c r="B110" s="4" t="s">
        <v>126</v>
      </c>
      <c r="C110" s="74">
        <f>'kiadás önkormányzat'!C110+'kiadás Egészségház'!C110+'kiadás TGK'!C110+'kiadás Művelődési Ház'!C110+'kiadás Hivatal'!C110</f>
        <v>0</v>
      </c>
      <c r="D110" s="74">
        <f>'kiadás önkormányzat'!D110+'kiadás Egészségház'!D110+'kiadás TGK'!D110+'kiadás Művelődési Ház'!D110+'kiadás Hivatal'!D110</f>
        <v>0</v>
      </c>
      <c r="E110" s="74">
        <f>'kiadás önkormányzat'!E110+'kiadás Egészségház'!E110+'kiadás TGK'!E110+'kiadás Művelődési Ház'!E110+'kiadás Hivatal'!E110</f>
        <v>0</v>
      </c>
      <c r="F110" s="72">
        <f>'kiadás önkormányzat'!F110+'kiadás Egészségház'!F110+'kiadás TGK'!F110+'kiadás Művelődési Ház'!F110+'kiadás Hivatal'!F110</f>
        <v>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19"/>
      <c r="Y110" s="19"/>
    </row>
    <row r="111" spans="1:25">
      <c r="A111" s="119" t="s">
        <v>127</v>
      </c>
      <c r="B111" s="4" t="s">
        <v>128</v>
      </c>
      <c r="C111" s="74">
        <f>'kiadás önkormányzat'!C111+'kiadás Egészségház'!C111+'kiadás TGK'!C111+'kiadás Művelődési Ház'!C111+'kiadás Hivatal'!C111</f>
        <v>10215589</v>
      </c>
      <c r="D111" s="74">
        <f>'kiadás önkormányzat'!D111+'kiadás Egészségház'!D111+'kiadás TGK'!D111+'kiadás Művelődési Ház'!D111+'kiadás Hivatal'!D111</f>
        <v>0</v>
      </c>
      <c r="E111" s="74">
        <f>'kiadás önkormányzat'!E111+'kiadás Egészségház'!E111+'kiadás TGK'!E111+'kiadás Művelődési Ház'!E111+'kiadás Hivatal'!E111</f>
        <v>0</v>
      </c>
      <c r="F111" s="72">
        <f>'kiadás önkormányzat'!F111+'kiadás Egészségház'!F111+'kiadás TGK'!F111+'kiadás Művelődési Ház'!F111+'kiadás Hivatal'!F111</f>
        <v>10215589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19"/>
      <c r="Y111" s="19"/>
    </row>
    <row r="112" spans="1:25">
      <c r="A112" s="125" t="s">
        <v>129</v>
      </c>
      <c r="B112" s="6" t="s">
        <v>130</v>
      </c>
      <c r="C112" s="74">
        <f>'kiadás önkormányzat'!C112+'kiadás Egészségház'!C112+'kiadás TGK'!C112+'kiadás Művelődési Ház'!C112+'kiadás Hivatal'!C112</f>
        <v>142802002</v>
      </c>
      <c r="D112" s="74">
        <f>'kiadás önkormányzat'!D112+'kiadás Egészségház'!D112+'kiadás TGK'!D112+'kiadás Művelődési Ház'!D112+'kiadás Hivatal'!D112</f>
        <v>13545617</v>
      </c>
      <c r="E112" s="74">
        <f>'kiadás önkormányzat'!E112+'kiadás Egészségház'!E112+'kiadás TGK'!E112+'kiadás Művelődési Ház'!E112+'kiadás Hivatal'!E112</f>
        <v>0</v>
      </c>
      <c r="F112" s="72">
        <f>'kiadás önkormányzat'!F112+'kiadás Egészségház'!F112+'kiadás TGK'!F112+'kiadás Művelődési Ház'!F112+'kiadás Hivatal'!F112</f>
        <v>156347619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19"/>
      <c r="Y112" s="19"/>
    </row>
    <row r="113" spans="1:25">
      <c r="A113" s="119" t="s">
        <v>131</v>
      </c>
      <c r="B113" s="4" t="s">
        <v>132</v>
      </c>
      <c r="C113" s="74">
        <f>'kiadás önkormányzat'!C113+'kiadás Egészségház'!C113+'kiadás TGK'!C113+'kiadás Művelődési Ház'!C113+'kiadás Hivatal'!C113</f>
        <v>0</v>
      </c>
      <c r="D113" s="74">
        <f>'kiadás önkormányzat'!D113+'kiadás Egészségház'!D113+'kiadás TGK'!D113+'kiadás Művelődési Ház'!D113+'kiadás Hivatal'!D113</f>
        <v>0</v>
      </c>
      <c r="E113" s="74">
        <f>'kiadás önkormányzat'!E113+'kiadás Egészségház'!E113+'kiadás TGK'!E113+'kiadás Művelődési Ház'!E113+'kiadás Hivatal'!E113</f>
        <v>0</v>
      </c>
      <c r="F113" s="72">
        <f>'kiadás önkormányzat'!F113+'kiadás Egészségház'!F113+'kiadás TGK'!F113+'kiadás Művelődési Ház'!F113+'kiadás Hivatal'!F113</f>
        <v>0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19"/>
      <c r="Y113" s="19"/>
    </row>
    <row r="114" spans="1:25">
      <c r="A114" s="119" t="s">
        <v>133</v>
      </c>
      <c r="B114" s="4" t="s">
        <v>134</v>
      </c>
      <c r="C114" s="74">
        <f>'kiadás önkormányzat'!C114+'kiadás Egészségház'!C114+'kiadás TGK'!C114+'kiadás Művelődési Ház'!C114+'kiadás Hivatal'!C114</f>
        <v>0</v>
      </c>
      <c r="D114" s="74">
        <f>'kiadás önkormányzat'!D114+'kiadás Egészségház'!D114+'kiadás TGK'!D114+'kiadás Művelődési Ház'!D114+'kiadás Hivatal'!D114</f>
        <v>0</v>
      </c>
      <c r="E114" s="74">
        <f>'kiadás önkormányzat'!E114+'kiadás Egészségház'!E114+'kiadás TGK'!E114+'kiadás Művelődési Ház'!E114+'kiadás Hivatal'!E114</f>
        <v>0</v>
      </c>
      <c r="F114" s="72">
        <f>'kiadás önkormányzat'!F114+'kiadás Egészségház'!F114+'kiadás TGK'!F114+'kiadás Művelődési Ház'!F114+'kiadás Hivatal'!F114</f>
        <v>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19"/>
      <c r="Y114" s="19"/>
    </row>
    <row r="115" spans="1:25">
      <c r="A115" s="119" t="s">
        <v>135</v>
      </c>
      <c r="B115" s="4" t="s">
        <v>136</v>
      </c>
      <c r="C115" s="74">
        <f>'kiadás önkormányzat'!C115+'kiadás Egészségház'!C115+'kiadás TGK'!C115+'kiadás Művelődési Ház'!C115+'kiadás Hivatal'!C115</f>
        <v>0</v>
      </c>
      <c r="D115" s="74">
        <f>'kiadás önkormányzat'!D115+'kiadás Egészségház'!D115+'kiadás TGK'!D115+'kiadás Művelődési Ház'!D115+'kiadás Hivatal'!D115</f>
        <v>0</v>
      </c>
      <c r="E115" s="74">
        <f>'kiadás önkormányzat'!E115+'kiadás Egészségház'!E115+'kiadás TGK'!E115+'kiadás Művelődési Ház'!E115+'kiadás Hivatal'!E115</f>
        <v>0</v>
      </c>
      <c r="F115" s="72">
        <f>'kiadás önkormányzat'!F115+'kiadás Egészségház'!F115+'kiadás TGK'!F115+'kiadás Művelődési Ház'!F115+'kiadás Hivatal'!F115</f>
        <v>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19"/>
      <c r="Y115" s="19"/>
    </row>
    <row r="116" spans="1:25">
      <c r="A116" s="121" t="s">
        <v>323</v>
      </c>
      <c r="B116" s="30" t="s">
        <v>137</v>
      </c>
      <c r="C116" s="74">
        <f>'kiadás önkormányzat'!C116+'kiadás Egészségház'!C116+'kiadás TGK'!C116+'kiadás Művelődési Ház'!C116+'kiadás Hivatal'!C116</f>
        <v>153017591</v>
      </c>
      <c r="D116" s="74">
        <f>'kiadás önkormányzat'!D116+'kiadás Egészségház'!D116+'kiadás TGK'!D116+'kiadás Művelődési Ház'!D116+'kiadás Hivatal'!D116</f>
        <v>13545617</v>
      </c>
      <c r="E116" s="74">
        <f>'kiadás önkormányzat'!E116+'kiadás Egészségház'!E116+'kiadás TGK'!E116+'kiadás Művelődési Ház'!E116+'kiadás Hivatal'!E116</f>
        <v>0</v>
      </c>
      <c r="F116" s="72">
        <f>'kiadás önkormányzat'!F116+'kiadás Egészségház'!F116+'kiadás TGK'!F116+'kiadás Művelődési Ház'!F116+'kiadás Hivatal'!F116</f>
        <v>166563208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19"/>
      <c r="Y116" s="19"/>
    </row>
    <row r="117" spans="1:25">
      <c r="A117" s="119" t="s">
        <v>138</v>
      </c>
      <c r="B117" s="4" t="s">
        <v>139</v>
      </c>
      <c r="C117" s="74">
        <f>'kiadás önkormányzat'!C117+'kiadás Egészségház'!C117+'kiadás TGK'!C117+'kiadás Művelődési Ház'!C117+'kiadás Hivatal'!C117</f>
        <v>0</v>
      </c>
      <c r="D117" s="74">
        <f>'kiadás önkormányzat'!D117+'kiadás Egészségház'!D117+'kiadás TGK'!D117+'kiadás Művelődési Ház'!D117+'kiadás Hivatal'!D117</f>
        <v>0</v>
      </c>
      <c r="E117" s="74">
        <f>'kiadás önkormányzat'!E117+'kiadás Egészségház'!E117+'kiadás TGK'!E117+'kiadás Művelődési Ház'!E117+'kiadás Hivatal'!E117</f>
        <v>0</v>
      </c>
      <c r="F117" s="72">
        <f>'kiadás önkormányzat'!F117+'kiadás Egészségház'!F117+'kiadás TGK'!F117+'kiadás Művelődési Ház'!F117+'kiadás Hivatal'!F117</f>
        <v>0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9"/>
      <c r="Y117" s="19"/>
    </row>
    <row r="118" spans="1:25">
      <c r="A118" s="119" t="s">
        <v>140</v>
      </c>
      <c r="B118" s="4" t="s">
        <v>141</v>
      </c>
      <c r="C118" s="74">
        <f>'kiadás önkormányzat'!C118+'kiadás Egészségház'!C118+'kiadás TGK'!C118+'kiadás Művelődési Ház'!C118+'kiadás Hivatal'!C118</f>
        <v>0</v>
      </c>
      <c r="D118" s="74">
        <f>'kiadás önkormányzat'!D118+'kiadás Egészségház'!D118+'kiadás TGK'!D118+'kiadás Művelődési Ház'!D118+'kiadás Hivatal'!D118</f>
        <v>0</v>
      </c>
      <c r="E118" s="74">
        <f>'kiadás önkormányzat'!E118+'kiadás Egészségház'!E118+'kiadás TGK'!E118+'kiadás Művelődési Ház'!E118+'kiadás Hivatal'!E118</f>
        <v>0</v>
      </c>
      <c r="F118" s="72">
        <f>'kiadás önkormányzat'!F118+'kiadás Egészségház'!F118+'kiadás TGK'!F118+'kiadás Művelődési Ház'!F118+'kiadás Hivatal'!F118</f>
        <v>0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9"/>
      <c r="Y118" s="19"/>
    </row>
    <row r="119" spans="1:25">
      <c r="A119" s="119" t="s">
        <v>356</v>
      </c>
      <c r="B119" s="4" t="s">
        <v>142</v>
      </c>
      <c r="C119" s="74">
        <f>'kiadás önkormányzat'!C119+'kiadás Egészségház'!C119+'kiadás TGK'!C119+'kiadás Művelődési Ház'!C119+'kiadás Hivatal'!C119</f>
        <v>0</v>
      </c>
      <c r="D119" s="74">
        <f>'kiadás önkormányzat'!D119+'kiadás Egészségház'!D119+'kiadás TGK'!D119+'kiadás Művelődési Ház'!D119+'kiadás Hivatal'!D119</f>
        <v>0</v>
      </c>
      <c r="E119" s="74">
        <f>'kiadás önkormányzat'!E119+'kiadás Egészségház'!E119+'kiadás TGK'!E119+'kiadás Művelődési Ház'!E119+'kiadás Hivatal'!E119</f>
        <v>0</v>
      </c>
      <c r="F119" s="72">
        <f>'kiadás önkormányzat'!F119+'kiadás Egészségház'!F119+'kiadás TGK'!F119+'kiadás Művelődési Ház'!F119+'kiadás Hivatal'!F119</f>
        <v>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9"/>
      <c r="Y119" s="19"/>
    </row>
    <row r="120" spans="1:25">
      <c r="A120" s="119" t="s">
        <v>325</v>
      </c>
      <c r="B120" s="4" t="s">
        <v>143</v>
      </c>
      <c r="C120" s="74">
        <f>'kiadás önkormányzat'!C120+'kiadás Egészségház'!C120+'kiadás TGK'!C120+'kiadás Művelődési Ház'!C120+'kiadás Hivatal'!C120</f>
        <v>0</v>
      </c>
      <c r="D120" s="74">
        <f>'kiadás önkormányzat'!D120+'kiadás Egészségház'!D120+'kiadás TGK'!D120+'kiadás Művelődési Ház'!D120+'kiadás Hivatal'!D120</f>
        <v>0</v>
      </c>
      <c r="E120" s="74">
        <f>'kiadás önkormányzat'!E120+'kiadás Egészségház'!E120+'kiadás TGK'!E120+'kiadás Művelődési Ház'!E120+'kiadás Hivatal'!E120</f>
        <v>0</v>
      </c>
      <c r="F120" s="72">
        <f>'kiadás önkormányzat'!F120+'kiadás Egészségház'!F120+'kiadás TGK'!F120+'kiadás Művelődési Ház'!F120+'kiadás Hivatal'!F120</f>
        <v>0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9"/>
      <c r="Y120" s="19"/>
    </row>
    <row r="121" spans="1:25">
      <c r="A121" s="121" t="s">
        <v>326</v>
      </c>
      <c r="B121" s="30" t="s">
        <v>144</v>
      </c>
      <c r="C121" s="74">
        <f>'kiadás önkormányzat'!C121+'kiadás Egészségház'!C121+'kiadás TGK'!C121+'kiadás Művelődési Ház'!C121+'kiadás Hivatal'!C121</f>
        <v>0</v>
      </c>
      <c r="D121" s="74">
        <f>'kiadás önkormányzat'!D121+'kiadás Egészségház'!D121+'kiadás TGK'!D121+'kiadás Művelődési Ház'!D121+'kiadás Hivatal'!D121</f>
        <v>0</v>
      </c>
      <c r="E121" s="74">
        <f>'kiadás önkormányzat'!E121+'kiadás Egészségház'!E121+'kiadás TGK'!E121+'kiadás Művelődési Ház'!E121+'kiadás Hivatal'!E121</f>
        <v>0</v>
      </c>
      <c r="F121" s="72">
        <f>'kiadás önkormányzat'!F121+'kiadás Egészségház'!F121+'kiadás TGK'!F121+'kiadás Művelődési Ház'!F121+'kiadás Hivatal'!F121</f>
        <v>0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19"/>
      <c r="Y121" s="19"/>
    </row>
    <row r="122" spans="1:25">
      <c r="A122" s="119" t="s">
        <v>145</v>
      </c>
      <c r="B122" s="4" t="s">
        <v>146</v>
      </c>
      <c r="C122" s="74">
        <f>'kiadás önkormányzat'!C122+'kiadás Egészségház'!C122+'kiadás TGK'!C122+'kiadás Művelődési Ház'!C122+'kiadás Hivatal'!C122</f>
        <v>0</v>
      </c>
      <c r="D122" s="74">
        <f>'kiadás önkormányzat'!D122+'kiadás Egészségház'!D122+'kiadás TGK'!D122+'kiadás Művelődési Ház'!D122+'kiadás Hivatal'!D122</f>
        <v>0</v>
      </c>
      <c r="E122" s="74">
        <f>'kiadás önkormányzat'!E122+'kiadás Egészségház'!E122+'kiadás TGK'!E122+'kiadás Művelődési Ház'!E122+'kiadás Hivatal'!E122</f>
        <v>0</v>
      </c>
      <c r="F122" s="72">
        <f>'kiadás önkormányzat'!F122+'kiadás Egészségház'!F122+'kiadás TGK'!F122+'kiadás Művelődési Ház'!F122+'kiadás Hivatal'!F122</f>
        <v>0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9"/>
      <c r="Y122" s="19"/>
    </row>
    <row r="123" spans="1:25" ht="15.75">
      <c r="A123" s="126" t="s">
        <v>360</v>
      </c>
      <c r="B123" s="31" t="s">
        <v>147</v>
      </c>
      <c r="C123" s="74">
        <f>'kiadás önkormányzat'!C123+'kiadás Egészségház'!C123+'kiadás TGK'!C123+'kiadás Művelődési Ház'!C123+'kiadás Hivatal'!C123</f>
        <v>153017591</v>
      </c>
      <c r="D123" s="74">
        <f>'kiadás önkormányzat'!D123+'kiadás Egészségház'!D123+'kiadás TGK'!D123+'kiadás Művelődési Ház'!D123+'kiadás Hivatal'!D123</f>
        <v>13545617</v>
      </c>
      <c r="E123" s="74">
        <f>'kiadás önkormányzat'!E123+'kiadás Egészségház'!E123+'kiadás TGK'!E123+'kiadás Művelődési Ház'!E123+'kiadás Hivatal'!E123</f>
        <v>0</v>
      </c>
      <c r="F123" s="72">
        <f>'kiadás önkormányzat'!F123+'kiadás Egészségház'!F123+'kiadás TGK'!F123+'kiadás Művelődési Ház'!F123+'kiadás Hivatal'!F123</f>
        <v>166563208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19"/>
      <c r="Y123" s="19"/>
    </row>
    <row r="124" spans="1:25" ht="15.75">
      <c r="A124" s="127" t="s">
        <v>396</v>
      </c>
      <c r="B124" s="36"/>
      <c r="C124" s="74">
        <f>'kiadás önkormányzat'!C124+'kiadás Egészségház'!C124+'kiadás TGK'!C124+'kiadás Művelődési Ház'!C124+'kiadás Hivatal'!C124</f>
        <v>1056008683</v>
      </c>
      <c r="D124" s="74">
        <f>'kiadás önkormányzat'!D124+'kiadás Egészségház'!D124+'kiadás TGK'!D124+'kiadás Művelődési Ház'!D124+'kiadás Hivatal'!D124</f>
        <v>83983434</v>
      </c>
      <c r="E124" s="74">
        <f>'kiadás önkormányzat'!E124+'kiadás Egészségház'!E124+'kiadás TGK'!E124+'kiadás Művelődési Ház'!E124+'kiadás Hivatal'!E124</f>
        <v>0</v>
      </c>
      <c r="F124" s="72">
        <f>'kiadás önkormányzat'!F124+'kiadás Egészségház'!F124+'kiadás TGK'!F124+'kiadás Művelődési Ház'!F124+'kiadás Hivatal'!F124</f>
        <v>1139992117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>
      <c r="B125" s="19"/>
      <c r="C125" s="82"/>
      <c r="D125" s="82"/>
      <c r="E125" s="82"/>
      <c r="F125" s="83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>
      <c r="B126" s="19"/>
      <c r="C126" s="82"/>
      <c r="D126" s="82"/>
      <c r="E126" s="82"/>
      <c r="F126" s="83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>
      <c r="B127" s="19"/>
      <c r="C127" s="82"/>
      <c r="D127" s="82"/>
      <c r="E127" s="82"/>
      <c r="F127" s="83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>
      <c r="B128" s="19"/>
      <c r="C128" s="82"/>
      <c r="D128" s="82"/>
      <c r="E128" s="82"/>
      <c r="F128" s="83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2:25">
      <c r="B129" s="19"/>
      <c r="C129" s="82"/>
      <c r="D129" s="82"/>
      <c r="E129" s="82"/>
      <c r="F129" s="83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2:25">
      <c r="B130" s="19"/>
      <c r="C130" s="82"/>
      <c r="D130" s="82"/>
      <c r="E130" s="82"/>
      <c r="F130" s="83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2:25">
      <c r="B131" s="19"/>
      <c r="C131" s="82"/>
      <c r="D131" s="82"/>
      <c r="E131" s="82"/>
      <c r="F131" s="83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2:25">
      <c r="B132" s="19"/>
      <c r="C132" s="82"/>
      <c r="D132" s="82"/>
      <c r="E132" s="82"/>
      <c r="F132" s="83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2:25">
      <c r="B133" s="19"/>
      <c r="C133" s="82"/>
      <c r="D133" s="82"/>
      <c r="E133" s="82"/>
      <c r="F133" s="83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2:25">
      <c r="B134" s="19"/>
      <c r="C134" s="82"/>
      <c r="D134" s="82"/>
      <c r="E134" s="82"/>
      <c r="F134" s="83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2:25">
      <c r="B135" s="19"/>
      <c r="C135" s="82"/>
      <c r="D135" s="82"/>
      <c r="E135" s="82"/>
      <c r="F135" s="83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2:25">
      <c r="B136" s="19"/>
      <c r="C136" s="82"/>
      <c r="D136" s="82"/>
      <c r="E136" s="82"/>
      <c r="F136" s="83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2:25">
      <c r="B137" s="19"/>
      <c r="C137" s="82"/>
      <c r="D137" s="82"/>
      <c r="E137" s="82"/>
      <c r="F137" s="83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2:25">
      <c r="B138" s="19"/>
      <c r="C138" s="82"/>
      <c r="D138" s="82"/>
      <c r="E138" s="82"/>
      <c r="F138" s="83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2:25">
      <c r="B139" s="19"/>
      <c r="C139" s="82"/>
      <c r="D139" s="82"/>
      <c r="E139" s="82"/>
      <c r="F139" s="83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2:25">
      <c r="B140" s="19"/>
      <c r="C140" s="82"/>
      <c r="D140" s="82"/>
      <c r="E140" s="82"/>
      <c r="F140" s="83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2:25">
      <c r="B141" s="19"/>
      <c r="C141" s="82"/>
      <c r="D141" s="82"/>
      <c r="E141" s="82"/>
      <c r="F141" s="83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2:25">
      <c r="B142" s="19"/>
      <c r="C142" s="82"/>
      <c r="D142" s="82"/>
      <c r="E142" s="82"/>
      <c r="F142" s="83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2:25">
      <c r="B143" s="19"/>
      <c r="C143" s="82"/>
      <c r="D143" s="82"/>
      <c r="E143" s="82"/>
      <c r="F143" s="8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2:25">
      <c r="B144" s="19"/>
      <c r="C144" s="82"/>
      <c r="D144" s="82"/>
      <c r="E144" s="82"/>
      <c r="F144" s="8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2:25">
      <c r="B145" s="19"/>
      <c r="C145" s="82"/>
      <c r="D145" s="82"/>
      <c r="E145" s="82"/>
      <c r="F145" s="83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2:25">
      <c r="B146" s="19"/>
      <c r="C146" s="82"/>
      <c r="D146" s="82"/>
      <c r="E146" s="82"/>
      <c r="F146" s="83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2:25">
      <c r="B147" s="19"/>
      <c r="C147" s="82"/>
      <c r="D147" s="82"/>
      <c r="E147" s="82"/>
      <c r="F147" s="83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2:25">
      <c r="B148" s="19"/>
      <c r="C148" s="82"/>
      <c r="D148" s="82"/>
      <c r="E148" s="82"/>
      <c r="F148" s="83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2:25">
      <c r="B149" s="19"/>
      <c r="C149" s="82"/>
      <c r="D149" s="82"/>
      <c r="E149" s="82"/>
      <c r="F149" s="83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2:25">
      <c r="B150" s="19"/>
      <c r="C150" s="82"/>
      <c r="D150" s="82"/>
      <c r="E150" s="82"/>
      <c r="F150" s="83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2:25">
      <c r="B151" s="19"/>
      <c r="C151" s="82"/>
      <c r="D151" s="82"/>
      <c r="E151" s="82"/>
      <c r="F151" s="83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2:25">
      <c r="B152" s="19"/>
      <c r="C152" s="82"/>
      <c r="D152" s="82"/>
      <c r="E152" s="82"/>
      <c r="F152" s="83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2:25">
      <c r="B153" s="19"/>
      <c r="C153" s="82"/>
      <c r="D153" s="82"/>
      <c r="E153" s="82"/>
      <c r="F153" s="83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2:25">
      <c r="B154" s="19"/>
      <c r="C154" s="82"/>
      <c r="D154" s="82"/>
      <c r="E154" s="82"/>
      <c r="F154" s="83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2:25">
      <c r="B155" s="19"/>
      <c r="C155" s="82"/>
      <c r="D155" s="82"/>
      <c r="E155" s="82"/>
      <c r="F155" s="83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2:25">
      <c r="B156" s="19"/>
      <c r="C156" s="82"/>
      <c r="D156" s="82"/>
      <c r="E156" s="82"/>
      <c r="F156" s="83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2:25">
      <c r="B157" s="19"/>
      <c r="C157" s="82"/>
      <c r="D157" s="82"/>
      <c r="E157" s="82"/>
      <c r="F157" s="83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2:25">
      <c r="B158" s="19"/>
      <c r="C158" s="82"/>
      <c r="D158" s="82"/>
      <c r="E158" s="82"/>
      <c r="F158" s="83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2:25">
      <c r="B159" s="19"/>
      <c r="C159" s="82"/>
      <c r="D159" s="82"/>
      <c r="E159" s="82"/>
      <c r="F159" s="83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2:25">
      <c r="B160" s="19"/>
      <c r="C160" s="82"/>
      <c r="D160" s="82"/>
      <c r="E160" s="82"/>
      <c r="F160" s="83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2:25">
      <c r="B161" s="19"/>
      <c r="C161" s="82"/>
      <c r="D161" s="82"/>
      <c r="E161" s="82"/>
      <c r="F161" s="83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2:25">
      <c r="B162" s="19"/>
      <c r="C162" s="82"/>
      <c r="D162" s="82"/>
      <c r="E162" s="82"/>
      <c r="F162" s="83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2:25">
      <c r="B163" s="19"/>
      <c r="C163" s="82"/>
      <c r="D163" s="82"/>
      <c r="E163" s="82"/>
      <c r="F163" s="83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2:25">
      <c r="B164" s="19"/>
      <c r="C164" s="82"/>
      <c r="D164" s="82"/>
      <c r="E164" s="82"/>
      <c r="F164" s="83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2:25">
      <c r="B165" s="19"/>
      <c r="C165" s="82"/>
      <c r="D165" s="82"/>
      <c r="E165" s="82"/>
      <c r="F165" s="83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2:25">
      <c r="B166" s="19"/>
      <c r="C166" s="82"/>
      <c r="D166" s="82"/>
      <c r="E166" s="82"/>
      <c r="F166" s="83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2:25">
      <c r="B167" s="19"/>
      <c r="C167" s="82"/>
      <c r="D167" s="82"/>
      <c r="E167" s="82"/>
      <c r="F167" s="83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2:25">
      <c r="B168" s="19"/>
      <c r="C168" s="82"/>
      <c r="D168" s="82"/>
      <c r="E168" s="82"/>
      <c r="F168" s="83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2:25">
      <c r="B169" s="19"/>
      <c r="C169" s="82"/>
      <c r="D169" s="82"/>
      <c r="E169" s="82"/>
      <c r="F169" s="83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2:25">
      <c r="B170" s="19"/>
      <c r="C170" s="82"/>
      <c r="D170" s="82"/>
      <c r="E170" s="82"/>
      <c r="F170" s="83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2:25">
      <c r="B171" s="19"/>
      <c r="C171" s="82"/>
      <c r="D171" s="82"/>
      <c r="E171" s="82"/>
      <c r="F171" s="83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2:25">
      <c r="B172" s="19"/>
      <c r="C172" s="82"/>
      <c r="D172" s="82"/>
      <c r="E172" s="82"/>
      <c r="F172" s="83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2:25">
      <c r="B173" s="19"/>
      <c r="C173" s="82"/>
      <c r="D173" s="82"/>
      <c r="E173" s="82"/>
      <c r="F173" s="83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8" fitToHeight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98"/>
  <sheetViews>
    <sheetView workbookViewId="0">
      <selection sqref="A1:F1"/>
    </sheetView>
  </sheetViews>
  <sheetFormatPr defaultRowHeight="15"/>
  <cols>
    <col min="1" max="1" width="65.140625" style="128" customWidth="1"/>
    <col min="3" max="3" width="14.28515625" style="70" customWidth="1"/>
    <col min="4" max="4" width="13.7109375" style="70" customWidth="1"/>
    <col min="5" max="5" width="12.7109375" style="70" customWidth="1"/>
    <col min="6" max="6" width="14.5703125" style="70" customWidth="1"/>
  </cols>
  <sheetData>
    <row r="1" spans="1:8" ht="15.75">
      <c r="A1" s="151" t="s">
        <v>615</v>
      </c>
      <c r="B1" s="151"/>
      <c r="C1" s="151"/>
      <c r="D1" s="151"/>
      <c r="E1" s="151"/>
      <c r="F1" s="151"/>
    </row>
    <row r="2" spans="1:8" ht="15.75">
      <c r="A2" s="108"/>
    </row>
    <row r="3" spans="1:8" ht="24" customHeight="1">
      <c r="A3" s="147" t="s">
        <v>596</v>
      </c>
      <c r="B3" s="152"/>
      <c r="C3" s="152"/>
      <c r="D3" s="152"/>
      <c r="E3" s="152"/>
      <c r="F3" s="149"/>
    </row>
    <row r="4" spans="1:8" ht="24" customHeight="1">
      <c r="A4" s="150" t="s">
        <v>597</v>
      </c>
      <c r="B4" s="148"/>
      <c r="C4" s="148"/>
      <c r="D4" s="148"/>
      <c r="E4" s="148"/>
      <c r="F4" s="149"/>
      <c r="H4" s="53"/>
    </row>
    <row r="5" spans="1:8" ht="18">
      <c r="A5" s="109"/>
    </row>
    <row r="6" spans="1:8">
      <c r="A6" s="110" t="s">
        <v>528</v>
      </c>
    </row>
    <row r="7" spans="1:8" ht="60">
      <c r="A7" s="111" t="s">
        <v>569</v>
      </c>
      <c r="B7" s="2" t="s">
        <v>549</v>
      </c>
      <c r="C7" s="137" t="s">
        <v>462</v>
      </c>
      <c r="D7" s="137" t="s">
        <v>463</v>
      </c>
      <c r="E7" s="137" t="s">
        <v>464</v>
      </c>
      <c r="F7" s="135" t="s">
        <v>542</v>
      </c>
    </row>
    <row r="8" spans="1:8" ht="15" customHeight="1">
      <c r="A8" s="112" t="s">
        <v>148</v>
      </c>
      <c r="B8" s="5" t="s">
        <v>149</v>
      </c>
      <c r="C8" s="72">
        <v>119886139</v>
      </c>
      <c r="D8" s="72"/>
      <c r="E8" s="72"/>
      <c r="F8" s="72">
        <f>SUM(C8:E8)</f>
        <v>119886139</v>
      </c>
    </row>
    <row r="9" spans="1:8" ht="15" customHeight="1">
      <c r="A9" s="113" t="s">
        <v>150</v>
      </c>
      <c r="B9" s="5" t="s">
        <v>151</v>
      </c>
      <c r="C9" s="72">
        <v>83449160</v>
      </c>
      <c r="D9" s="72"/>
      <c r="E9" s="72"/>
      <c r="F9" s="72">
        <f t="shared" ref="F9:F72" si="0">SUM(C9:E9)</f>
        <v>83449160</v>
      </c>
    </row>
    <row r="10" spans="1:8" ht="15" customHeight="1">
      <c r="A10" s="113" t="s">
        <v>152</v>
      </c>
      <c r="B10" s="5" t="s">
        <v>153</v>
      </c>
      <c r="C10" s="72">
        <v>85764356</v>
      </c>
      <c r="D10" s="72"/>
      <c r="E10" s="72"/>
      <c r="F10" s="72">
        <f t="shared" si="0"/>
        <v>85764356</v>
      </c>
    </row>
    <row r="11" spans="1:8" ht="15" customHeight="1">
      <c r="A11" s="113" t="s">
        <v>154</v>
      </c>
      <c r="B11" s="5" t="s">
        <v>155</v>
      </c>
      <c r="C11" s="72">
        <v>4086556</v>
      </c>
      <c r="D11" s="72"/>
      <c r="E11" s="72"/>
      <c r="F11" s="72">
        <f t="shared" si="0"/>
        <v>4086556</v>
      </c>
    </row>
    <row r="12" spans="1:8" ht="15" customHeight="1">
      <c r="A12" s="113" t="s">
        <v>156</v>
      </c>
      <c r="B12" s="5" t="s">
        <v>157</v>
      </c>
      <c r="C12" s="72">
        <v>1539796</v>
      </c>
      <c r="D12" s="72"/>
      <c r="E12" s="72"/>
      <c r="F12" s="72">
        <f t="shared" si="0"/>
        <v>1539796</v>
      </c>
    </row>
    <row r="13" spans="1:8" ht="15" customHeight="1">
      <c r="A13" s="113" t="s">
        <v>158</v>
      </c>
      <c r="B13" s="5" t="s">
        <v>159</v>
      </c>
      <c r="C13" s="72"/>
      <c r="D13" s="72"/>
      <c r="E13" s="72"/>
      <c r="F13" s="72">
        <f t="shared" si="0"/>
        <v>0</v>
      </c>
    </row>
    <row r="14" spans="1:8" ht="15" customHeight="1">
      <c r="A14" s="115" t="s">
        <v>399</v>
      </c>
      <c r="B14" s="7" t="s">
        <v>160</v>
      </c>
      <c r="C14" s="72">
        <f>SUM(C8:C13)</f>
        <v>294726007</v>
      </c>
      <c r="D14" s="72">
        <f>SUM(D8:D13)</f>
        <v>0</v>
      </c>
      <c r="E14" s="72">
        <f>SUM(E8:E13)</f>
        <v>0</v>
      </c>
      <c r="F14" s="72">
        <f t="shared" si="0"/>
        <v>294726007</v>
      </c>
    </row>
    <row r="15" spans="1:8" ht="15" customHeight="1">
      <c r="A15" s="113" t="s">
        <v>161</v>
      </c>
      <c r="B15" s="5" t="s">
        <v>162</v>
      </c>
      <c r="C15" s="72"/>
      <c r="D15" s="72"/>
      <c r="E15" s="72"/>
      <c r="F15" s="72">
        <f t="shared" si="0"/>
        <v>0</v>
      </c>
    </row>
    <row r="16" spans="1:8" ht="15" customHeight="1">
      <c r="A16" s="113" t="s">
        <v>163</v>
      </c>
      <c r="B16" s="5" t="s">
        <v>164</v>
      </c>
      <c r="C16" s="72"/>
      <c r="D16" s="72"/>
      <c r="E16" s="72"/>
      <c r="F16" s="72">
        <f t="shared" si="0"/>
        <v>0</v>
      </c>
    </row>
    <row r="17" spans="1:6" ht="15" customHeight="1">
      <c r="A17" s="113" t="s">
        <v>361</v>
      </c>
      <c r="B17" s="5" t="s">
        <v>165</v>
      </c>
      <c r="C17" s="72"/>
      <c r="D17" s="72"/>
      <c r="E17" s="72"/>
      <c r="F17" s="72">
        <f t="shared" si="0"/>
        <v>0</v>
      </c>
    </row>
    <row r="18" spans="1:6" ht="15" customHeight="1">
      <c r="A18" s="113" t="s">
        <v>362</v>
      </c>
      <c r="B18" s="5" t="s">
        <v>166</v>
      </c>
      <c r="C18" s="72"/>
      <c r="D18" s="72"/>
      <c r="E18" s="72"/>
      <c r="F18" s="72">
        <f t="shared" si="0"/>
        <v>0</v>
      </c>
    </row>
    <row r="19" spans="1:6" ht="15" customHeight="1">
      <c r="A19" s="113" t="s">
        <v>363</v>
      </c>
      <c r="B19" s="5" t="s">
        <v>167</v>
      </c>
      <c r="C19" s="72">
        <v>4211000</v>
      </c>
      <c r="D19" s="72"/>
      <c r="E19" s="72"/>
      <c r="F19" s="72">
        <f t="shared" si="0"/>
        <v>4211000</v>
      </c>
    </row>
    <row r="20" spans="1:6" ht="15" customHeight="1">
      <c r="A20" s="117" t="s">
        <v>400</v>
      </c>
      <c r="B20" s="39" t="s">
        <v>168</v>
      </c>
      <c r="C20" s="72">
        <f>C14+C15+C16+C17+C18+C19</f>
        <v>298937007</v>
      </c>
      <c r="D20" s="72">
        <f>D14+D15+D16+D17+D18+D19</f>
        <v>0</v>
      </c>
      <c r="E20" s="72">
        <f>E14+E15+E16+E17+E18+E19</f>
        <v>0</v>
      </c>
      <c r="F20" s="72">
        <f t="shared" si="0"/>
        <v>298937007</v>
      </c>
    </row>
    <row r="21" spans="1:6" ht="15" customHeight="1">
      <c r="A21" s="113" t="s">
        <v>367</v>
      </c>
      <c r="B21" s="5" t="s">
        <v>177</v>
      </c>
      <c r="C21" s="72"/>
      <c r="D21" s="72"/>
      <c r="E21" s="72"/>
      <c r="F21" s="72">
        <f t="shared" si="0"/>
        <v>0</v>
      </c>
    </row>
    <row r="22" spans="1:6" ht="15" customHeight="1">
      <c r="A22" s="113" t="s">
        <v>368</v>
      </c>
      <c r="B22" s="5" t="s">
        <v>178</v>
      </c>
      <c r="C22" s="72"/>
      <c r="D22" s="72"/>
      <c r="E22" s="72"/>
      <c r="F22" s="72">
        <f t="shared" si="0"/>
        <v>0</v>
      </c>
    </row>
    <row r="23" spans="1:6" ht="15" customHeight="1">
      <c r="A23" s="115" t="s">
        <v>402</v>
      </c>
      <c r="B23" s="7" t="s">
        <v>179</v>
      </c>
      <c r="C23" s="72">
        <f>SUM(C21:C22)</f>
        <v>0</v>
      </c>
      <c r="D23" s="72">
        <f>SUM(D21:D22)</f>
        <v>0</v>
      </c>
      <c r="E23" s="72">
        <f>SUM(E21:E22)</f>
        <v>0</v>
      </c>
      <c r="F23" s="72">
        <f t="shared" si="0"/>
        <v>0</v>
      </c>
    </row>
    <row r="24" spans="1:6" ht="15" customHeight="1">
      <c r="A24" s="113" t="s">
        <v>369</v>
      </c>
      <c r="B24" s="5" t="s">
        <v>180</v>
      </c>
      <c r="C24" s="72"/>
      <c r="D24" s="72"/>
      <c r="E24" s="72"/>
      <c r="F24" s="72">
        <f t="shared" si="0"/>
        <v>0</v>
      </c>
    </row>
    <row r="25" spans="1:6" ht="15" customHeight="1">
      <c r="A25" s="113" t="s">
        <v>370</v>
      </c>
      <c r="B25" s="5" t="s">
        <v>181</v>
      </c>
      <c r="C25" s="72"/>
      <c r="D25" s="72"/>
      <c r="E25" s="72"/>
      <c r="F25" s="72">
        <f t="shared" si="0"/>
        <v>0</v>
      </c>
    </row>
    <row r="26" spans="1:6" ht="15" customHeight="1">
      <c r="A26" s="113" t="s">
        <v>371</v>
      </c>
      <c r="B26" s="5" t="s">
        <v>182</v>
      </c>
      <c r="C26" s="72">
        <v>25700000</v>
      </c>
      <c r="D26" s="72"/>
      <c r="E26" s="72"/>
      <c r="F26" s="72">
        <f t="shared" si="0"/>
        <v>25700000</v>
      </c>
    </row>
    <row r="27" spans="1:6" ht="15" customHeight="1">
      <c r="A27" s="113" t="s">
        <v>372</v>
      </c>
      <c r="B27" s="5" t="s">
        <v>183</v>
      </c>
      <c r="C27" s="72">
        <v>56500000</v>
      </c>
      <c r="D27" s="72"/>
      <c r="E27" s="72"/>
      <c r="F27" s="72">
        <f t="shared" si="0"/>
        <v>56500000</v>
      </c>
    </row>
    <row r="28" spans="1:6" ht="15" customHeight="1">
      <c r="A28" s="113" t="s">
        <v>373</v>
      </c>
      <c r="B28" s="5" t="s">
        <v>186</v>
      </c>
      <c r="C28" s="72"/>
      <c r="D28" s="72"/>
      <c r="E28" s="72"/>
      <c r="F28" s="72">
        <f t="shared" si="0"/>
        <v>0</v>
      </c>
    </row>
    <row r="29" spans="1:6" ht="15" customHeight="1">
      <c r="A29" s="113" t="s">
        <v>187</v>
      </c>
      <c r="B29" s="5" t="s">
        <v>188</v>
      </c>
      <c r="C29" s="72"/>
      <c r="D29" s="72"/>
      <c r="E29" s="72"/>
      <c r="F29" s="72">
        <f t="shared" si="0"/>
        <v>0</v>
      </c>
    </row>
    <row r="30" spans="1:6" ht="15" customHeight="1">
      <c r="A30" s="113" t="s">
        <v>374</v>
      </c>
      <c r="B30" s="5" t="s">
        <v>189</v>
      </c>
      <c r="C30" s="72">
        <v>9800000</v>
      </c>
      <c r="D30" s="72"/>
      <c r="E30" s="72"/>
      <c r="F30" s="72">
        <f t="shared" si="0"/>
        <v>9800000</v>
      </c>
    </row>
    <row r="31" spans="1:6" ht="15" customHeight="1">
      <c r="A31" s="113" t="s">
        <v>375</v>
      </c>
      <c r="B31" s="5" t="s">
        <v>194</v>
      </c>
      <c r="C31" s="72">
        <v>2400000</v>
      </c>
      <c r="D31" s="72"/>
      <c r="E31" s="72"/>
      <c r="F31" s="72">
        <f t="shared" si="0"/>
        <v>2400000</v>
      </c>
    </row>
    <row r="32" spans="1:6" ht="15" customHeight="1">
      <c r="A32" s="115" t="s">
        <v>403</v>
      </c>
      <c r="B32" s="7" t="s">
        <v>197</v>
      </c>
      <c r="C32" s="72">
        <f>C31+C30+C29+C28+C27</f>
        <v>68700000</v>
      </c>
      <c r="D32" s="72"/>
      <c r="E32" s="72"/>
      <c r="F32" s="72">
        <f t="shared" si="0"/>
        <v>68700000</v>
      </c>
    </row>
    <row r="33" spans="1:6" ht="15" customHeight="1">
      <c r="A33" s="113" t="s">
        <v>376</v>
      </c>
      <c r="B33" s="5" t="s">
        <v>198</v>
      </c>
      <c r="C33" s="72">
        <v>1100000</v>
      </c>
      <c r="D33" s="72"/>
      <c r="E33" s="72"/>
      <c r="F33" s="72">
        <f t="shared" si="0"/>
        <v>1100000</v>
      </c>
    </row>
    <row r="34" spans="1:6" ht="15" customHeight="1">
      <c r="A34" s="117" t="s">
        <v>404</v>
      </c>
      <c r="B34" s="39" t="s">
        <v>199</v>
      </c>
      <c r="C34" s="72">
        <f>C33+C32+C26+C25+C24+C23</f>
        <v>95500000</v>
      </c>
      <c r="D34" s="72">
        <f>D33+D32+D26+D25+D24+D23</f>
        <v>0</v>
      </c>
      <c r="E34" s="72">
        <f>E33+E32+E26+E25+E24+E23</f>
        <v>0</v>
      </c>
      <c r="F34" s="72">
        <f t="shared" si="0"/>
        <v>95500000</v>
      </c>
    </row>
    <row r="35" spans="1:6" ht="15" customHeight="1">
      <c r="A35" s="119" t="s">
        <v>200</v>
      </c>
      <c r="B35" s="5" t="s">
        <v>201</v>
      </c>
      <c r="C35" s="72"/>
      <c r="D35" s="72"/>
      <c r="E35" s="72"/>
      <c r="F35" s="72">
        <f t="shared" si="0"/>
        <v>0</v>
      </c>
    </row>
    <row r="36" spans="1:6" ht="15" customHeight="1">
      <c r="A36" s="119" t="s">
        <v>377</v>
      </c>
      <c r="B36" s="5" t="s">
        <v>202</v>
      </c>
      <c r="C36" s="72"/>
      <c r="D36" s="72"/>
      <c r="E36" s="72"/>
      <c r="F36" s="72">
        <f t="shared" si="0"/>
        <v>0</v>
      </c>
    </row>
    <row r="37" spans="1:6" ht="15" customHeight="1">
      <c r="A37" s="119" t="s">
        <v>378</v>
      </c>
      <c r="B37" s="5" t="s">
        <v>203</v>
      </c>
      <c r="C37" s="72"/>
      <c r="D37" s="72"/>
      <c r="E37" s="72"/>
      <c r="F37" s="72">
        <f t="shared" si="0"/>
        <v>0</v>
      </c>
    </row>
    <row r="38" spans="1:6" ht="15" customHeight="1">
      <c r="A38" s="119" t="s">
        <v>379</v>
      </c>
      <c r="B38" s="5" t="s">
        <v>204</v>
      </c>
      <c r="C38" s="72">
        <v>10150003</v>
      </c>
      <c r="D38" s="72"/>
      <c r="E38" s="72"/>
      <c r="F38" s="72">
        <f t="shared" si="0"/>
        <v>10150003</v>
      </c>
    </row>
    <row r="39" spans="1:6" ht="15" customHeight="1">
      <c r="A39" s="119" t="s">
        <v>205</v>
      </c>
      <c r="B39" s="5" t="s">
        <v>206</v>
      </c>
      <c r="C39" s="72"/>
      <c r="D39" s="72"/>
      <c r="E39" s="72"/>
      <c r="F39" s="72">
        <f t="shared" si="0"/>
        <v>0</v>
      </c>
    </row>
    <row r="40" spans="1:6" ht="15" customHeight="1">
      <c r="A40" s="119" t="s">
        <v>207</v>
      </c>
      <c r="B40" s="5" t="s">
        <v>208</v>
      </c>
      <c r="C40" s="72"/>
      <c r="D40" s="72"/>
      <c r="E40" s="72"/>
      <c r="F40" s="72">
        <f t="shared" si="0"/>
        <v>0</v>
      </c>
    </row>
    <row r="41" spans="1:6" ht="15" customHeight="1">
      <c r="A41" s="119" t="s">
        <v>209</v>
      </c>
      <c r="B41" s="5" t="s">
        <v>210</v>
      </c>
      <c r="C41" s="72"/>
      <c r="D41" s="72"/>
      <c r="E41" s="72"/>
      <c r="F41" s="72">
        <f t="shared" si="0"/>
        <v>0</v>
      </c>
    </row>
    <row r="42" spans="1:6" ht="15" customHeight="1">
      <c r="A42" s="119" t="s">
        <v>380</v>
      </c>
      <c r="B42" s="5" t="s">
        <v>211</v>
      </c>
      <c r="C42" s="72"/>
      <c r="D42" s="72"/>
      <c r="E42" s="72"/>
      <c r="F42" s="72">
        <f t="shared" si="0"/>
        <v>0</v>
      </c>
    </row>
    <row r="43" spans="1:6" ht="15" customHeight="1">
      <c r="A43" s="119" t="s">
        <v>381</v>
      </c>
      <c r="B43" s="5" t="s">
        <v>212</v>
      </c>
      <c r="C43" s="72"/>
      <c r="D43" s="72"/>
      <c r="E43" s="72"/>
      <c r="F43" s="72">
        <f t="shared" si="0"/>
        <v>0</v>
      </c>
    </row>
    <row r="44" spans="1:6" ht="15" customHeight="1">
      <c r="A44" s="119" t="s">
        <v>382</v>
      </c>
      <c r="B44" s="5" t="s">
        <v>213</v>
      </c>
      <c r="C44" s="72"/>
      <c r="D44" s="72"/>
      <c r="E44" s="72"/>
      <c r="F44" s="72">
        <f t="shared" si="0"/>
        <v>0</v>
      </c>
    </row>
    <row r="45" spans="1:6" ht="15" customHeight="1">
      <c r="A45" s="121" t="s">
        <v>405</v>
      </c>
      <c r="B45" s="39" t="s">
        <v>214</v>
      </c>
      <c r="C45" s="72">
        <f>SUM(C35:C44)</f>
        <v>10150003</v>
      </c>
      <c r="D45" s="72">
        <f>SUM(D35:D44)</f>
        <v>0</v>
      </c>
      <c r="E45" s="72">
        <f>SUM(E35:E44)</f>
        <v>0</v>
      </c>
      <c r="F45" s="72">
        <f t="shared" si="0"/>
        <v>10150003</v>
      </c>
    </row>
    <row r="46" spans="1:6" ht="15" customHeight="1">
      <c r="A46" s="119" t="s">
        <v>223</v>
      </c>
      <c r="B46" s="5" t="s">
        <v>224</v>
      </c>
      <c r="C46" s="72"/>
      <c r="D46" s="72"/>
      <c r="E46" s="72"/>
      <c r="F46" s="72">
        <f t="shared" si="0"/>
        <v>0</v>
      </c>
    </row>
    <row r="47" spans="1:6" ht="15" customHeight="1">
      <c r="A47" s="113" t="s">
        <v>386</v>
      </c>
      <c r="B47" s="5" t="s">
        <v>225</v>
      </c>
      <c r="C47" s="72"/>
      <c r="D47" s="72"/>
      <c r="E47" s="72"/>
      <c r="F47" s="72">
        <f t="shared" si="0"/>
        <v>0</v>
      </c>
    </row>
    <row r="48" spans="1:6" ht="15" customHeight="1">
      <c r="A48" s="119" t="s">
        <v>387</v>
      </c>
      <c r="B48" s="5" t="s">
        <v>226</v>
      </c>
      <c r="C48" s="72"/>
      <c r="D48" s="72"/>
      <c r="E48" s="72"/>
      <c r="F48" s="72">
        <f t="shared" si="0"/>
        <v>0</v>
      </c>
    </row>
    <row r="49" spans="1:6" ht="15" customHeight="1">
      <c r="A49" s="117" t="s">
        <v>407</v>
      </c>
      <c r="B49" s="39" t="s">
        <v>227</v>
      </c>
      <c r="C49" s="72">
        <f>SUM(C46:C48)</f>
        <v>0</v>
      </c>
      <c r="D49" s="72">
        <f>SUM(D46:D48)</f>
        <v>0</v>
      </c>
      <c r="E49" s="72">
        <f>SUM(E46:E48)</f>
        <v>0</v>
      </c>
      <c r="F49" s="72">
        <f t="shared" si="0"/>
        <v>0</v>
      </c>
    </row>
    <row r="50" spans="1:6" ht="15" customHeight="1">
      <c r="A50" s="123" t="s">
        <v>461</v>
      </c>
      <c r="B50" s="42"/>
      <c r="C50" s="72">
        <f>C49+C45+C34+C20</f>
        <v>404587010</v>
      </c>
      <c r="D50" s="72">
        <f>D49+D45+D34+D20</f>
        <v>0</v>
      </c>
      <c r="E50" s="72">
        <f>E49+E45+E34+E20</f>
        <v>0</v>
      </c>
      <c r="F50" s="72">
        <f t="shared" si="0"/>
        <v>404587010</v>
      </c>
    </row>
    <row r="51" spans="1:6" ht="15" customHeight="1">
      <c r="A51" s="113" t="s">
        <v>169</v>
      </c>
      <c r="B51" s="5" t="s">
        <v>170</v>
      </c>
      <c r="C51" s="72">
        <v>165000000</v>
      </c>
      <c r="D51" s="72"/>
      <c r="E51" s="72"/>
      <c r="F51" s="72">
        <f t="shared" si="0"/>
        <v>165000000</v>
      </c>
    </row>
    <row r="52" spans="1:6" ht="15" customHeight="1">
      <c r="A52" s="113" t="s">
        <v>171</v>
      </c>
      <c r="B52" s="5" t="s">
        <v>172</v>
      </c>
      <c r="C52" s="72"/>
      <c r="D52" s="72"/>
      <c r="E52" s="72"/>
      <c r="F52" s="72">
        <f t="shared" si="0"/>
        <v>0</v>
      </c>
    </row>
    <row r="53" spans="1:6" ht="15" customHeight="1">
      <c r="A53" s="113" t="s">
        <v>364</v>
      </c>
      <c r="B53" s="5" t="s">
        <v>173</v>
      </c>
      <c r="C53" s="72"/>
      <c r="D53" s="72"/>
      <c r="E53" s="72"/>
      <c r="F53" s="72">
        <f t="shared" si="0"/>
        <v>0</v>
      </c>
    </row>
    <row r="54" spans="1:6" ht="15" customHeight="1">
      <c r="A54" s="113" t="s">
        <v>365</v>
      </c>
      <c r="B54" s="5" t="s">
        <v>174</v>
      </c>
      <c r="C54" s="72"/>
      <c r="D54" s="72"/>
      <c r="E54" s="72"/>
      <c r="F54" s="72">
        <f t="shared" si="0"/>
        <v>0</v>
      </c>
    </row>
    <row r="55" spans="1:6" ht="15" customHeight="1">
      <c r="A55" s="113" t="s">
        <v>366</v>
      </c>
      <c r="B55" s="5" t="s">
        <v>175</v>
      </c>
      <c r="C55" s="72">
        <v>181498487</v>
      </c>
      <c r="D55" s="72"/>
      <c r="E55" s="72"/>
      <c r="F55" s="72">
        <f t="shared" si="0"/>
        <v>181498487</v>
      </c>
    </row>
    <row r="56" spans="1:6" ht="15" customHeight="1">
      <c r="A56" s="117" t="s">
        <v>401</v>
      </c>
      <c r="B56" s="39" t="s">
        <v>176</v>
      </c>
      <c r="C56" s="72">
        <f>SUM(C51:C55)</f>
        <v>346498487</v>
      </c>
      <c r="D56" s="72">
        <f>SUM(D51:D55)</f>
        <v>0</v>
      </c>
      <c r="E56" s="72">
        <f>SUM(E51:E55)</f>
        <v>0</v>
      </c>
      <c r="F56" s="72">
        <f t="shared" si="0"/>
        <v>346498487</v>
      </c>
    </row>
    <row r="57" spans="1:6" ht="15" customHeight="1">
      <c r="A57" s="119" t="s">
        <v>383</v>
      </c>
      <c r="B57" s="5" t="s">
        <v>215</v>
      </c>
      <c r="C57" s="72"/>
      <c r="D57" s="72"/>
      <c r="E57" s="72"/>
      <c r="F57" s="72">
        <f t="shared" si="0"/>
        <v>0</v>
      </c>
    </row>
    <row r="58" spans="1:6" ht="15" customHeight="1">
      <c r="A58" s="119" t="s">
        <v>384</v>
      </c>
      <c r="B58" s="5" t="s">
        <v>216</v>
      </c>
      <c r="C58" s="72">
        <v>24749542</v>
      </c>
      <c r="D58" s="72"/>
      <c r="E58" s="72"/>
      <c r="F58" s="72">
        <f t="shared" si="0"/>
        <v>24749542</v>
      </c>
    </row>
    <row r="59" spans="1:6" ht="15" customHeight="1">
      <c r="A59" s="119" t="s">
        <v>217</v>
      </c>
      <c r="B59" s="5" t="s">
        <v>218</v>
      </c>
      <c r="C59" s="72"/>
      <c r="D59" s="72"/>
      <c r="E59" s="72"/>
      <c r="F59" s="72">
        <f t="shared" si="0"/>
        <v>0</v>
      </c>
    </row>
    <row r="60" spans="1:6" ht="15" customHeight="1">
      <c r="A60" s="119" t="s">
        <v>385</v>
      </c>
      <c r="B60" s="5" t="s">
        <v>219</v>
      </c>
      <c r="C60" s="72"/>
      <c r="D60" s="72"/>
      <c r="E60" s="72"/>
      <c r="F60" s="72">
        <f t="shared" si="0"/>
        <v>0</v>
      </c>
    </row>
    <row r="61" spans="1:6" ht="15" customHeight="1">
      <c r="A61" s="119" t="s">
        <v>220</v>
      </c>
      <c r="B61" s="5" t="s">
        <v>221</v>
      </c>
      <c r="C61" s="72"/>
      <c r="D61" s="72"/>
      <c r="E61" s="72"/>
      <c r="F61" s="72">
        <f t="shared" si="0"/>
        <v>0</v>
      </c>
    </row>
    <row r="62" spans="1:6" ht="15" customHeight="1">
      <c r="A62" s="117" t="s">
        <v>406</v>
      </c>
      <c r="B62" s="39" t="s">
        <v>222</v>
      </c>
      <c r="C62" s="72">
        <f>SUM(C57:C61)</f>
        <v>24749542</v>
      </c>
      <c r="D62" s="72">
        <f>SUM(D57:D61)</f>
        <v>0</v>
      </c>
      <c r="E62" s="72">
        <f>SUM(E57:E61)</f>
        <v>0</v>
      </c>
      <c r="F62" s="72">
        <f t="shared" si="0"/>
        <v>24749542</v>
      </c>
    </row>
    <row r="63" spans="1:6" ht="15" customHeight="1">
      <c r="A63" s="119" t="s">
        <v>228</v>
      </c>
      <c r="B63" s="5" t="s">
        <v>229</v>
      </c>
      <c r="C63" s="72"/>
      <c r="D63" s="72"/>
      <c r="E63" s="72"/>
      <c r="F63" s="72">
        <f t="shared" si="0"/>
        <v>0</v>
      </c>
    </row>
    <row r="64" spans="1:6" ht="15" customHeight="1">
      <c r="A64" s="113" t="s">
        <v>388</v>
      </c>
      <c r="B64" s="5" t="s">
        <v>230</v>
      </c>
      <c r="C64" s="72"/>
      <c r="D64" s="72"/>
      <c r="E64" s="72"/>
      <c r="F64" s="72">
        <f t="shared" si="0"/>
        <v>0</v>
      </c>
    </row>
    <row r="65" spans="1:6" ht="15" customHeight="1">
      <c r="A65" s="119" t="s">
        <v>389</v>
      </c>
      <c r="B65" s="5" t="s">
        <v>231</v>
      </c>
      <c r="C65" s="72">
        <v>13575000</v>
      </c>
      <c r="D65" s="72"/>
      <c r="E65" s="72"/>
      <c r="F65" s="72">
        <f t="shared" si="0"/>
        <v>13575000</v>
      </c>
    </row>
    <row r="66" spans="1:6" ht="15" customHeight="1">
      <c r="A66" s="117" t="s">
        <v>409</v>
      </c>
      <c r="B66" s="39" t="s">
        <v>232</v>
      </c>
      <c r="C66" s="72">
        <f>SUM(C63:C65)</f>
        <v>13575000</v>
      </c>
      <c r="D66" s="72">
        <f>SUM(D63:D65)</f>
        <v>0</v>
      </c>
      <c r="E66" s="72">
        <f>SUM(E63:E65)</f>
        <v>0</v>
      </c>
      <c r="F66" s="72">
        <f t="shared" si="0"/>
        <v>13575000</v>
      </c>
    </row>
    <row r="67" spans="1:6" ht="15" customHeight="1">
      <c r="A67" s="123" t="s">
        <v>460</v>
      </c>
      <c r="B67" s="42"/>
      <c r="C67" s="72">
        <f>C66+C62+C56</f>
        <v>384823029</v>
      </c>
      <c r="D67" s="72">
        <f>D66+D62+D56</f>
        <v>0</v>
      </c>
      <c r="E67" s="72">
        <f>E66+E62+E56</f>
        <v>0</v>
      </c>
      <c r="F67" s="72">
        <f t="shared" si="0"/>
        <v>384823029</v>
      </c>
    </row>
    <row r="68" spans="1:6" ht="15.75">
      <c r="A68" s="126" t="s">
        <v>408</v>
      </c>
      <c r="B68" s="27" t="s">
        <v>233</v>
      </c>
      <c r="C68" s="72">
        <f>C66+C62+C56+C49+C45+C34+C20</f>
        <v>789410039</v>
      </c>
      <c r="D68" s="72">
        <f>D66+D62+D56+D49+D45+D34+D20</f>
        <v>0</v>
      </c>
      <c r="E68" s="72">
        <f>E66+E62+E56+E49+E45+E34+E20</f>
        <v>0</v>
      </c>
      <c r="F68" s="72">
        <f t="shared" si="0"/>
        <v>789410039</v>
      </c>
    </row>
    <row r="69" spans="1:6" ht="15.75">
      <c r="A69" s="129" t="s">
        <v>512</v>
      </c>
      <c r="B69" s="41"/>
      <c r="C69" s="72">
        <f>C50-'kiadás önkormányzat'!C76</f>
        <v>-66681945</v>
      </c>
      <c r="D69" s="72">
        <f>D50-'kiadás önkormányzat'!D76</f>
        <v>-2309000</v>
      </c>
      <c r="E69" s="72">
        <f>E50-'kiadás önkormányzat'!E76</f>
        <v>0</v>
      </c>
      <c r="F69" s="72">
        <f t="shared" si="0"/>
        <v>-68990945</v>
      </c>
    </row>
    <row r="70" spans="1:6" ht="15.75">
      <c r="A70" s="129" t="s">
        <v>513</v>
      </c>
      <c r="B70" s="41"/>
      <c r="C70" s="72">
        <f>C67-'kiadás önkormányzat'!C99</f>
        <v>113150763</v>
      </c>
      <c r="D70" s="72">
        <f>D67-'kiadás önkormányzat'!D99</f>
        <v>-2000000</v>
      </c>
      <c r="E70" s="72">
        <f>E67-'kiadás önkormányzat'!E99</f>
        <v>0</v>
      </c>
      <c r="F70" s="72">
        <f t="shared" si="0"/>
        <v>111150763</v>
      </c>
    </row>
    <row r="71" spans="1:6">
      <c r="A71" s="119" t="s">
        <v>390</v>
      </c>
      <c r="B71" s="4" t="s">
        <v>234</v>
      </c>
      <c r="C71" s="72"/>
      <c r="D71" s="72"/>
      <c r="E71" s="72"/>
      <c r="F71" s="72">
        <f t="shared" si="0"/>
        <v>0</v>
      </c>
    </row>
    <row r="72" spans="1:6" ht="30">
      <c r="A72" s="119" t="s">
        <v>235</v>
      </c>
      <c r="B72" s="4" t="s">
        <v>236</v>
      </c>
      <c r="C72" s="72"/>
      <c r="D72" s="72"/>
      <c r="E72" s="72"/>
      <c r="F72" s="72">
        <f t="shared" si="0"/>
        <v>0</v>
      </c>
    </row>
    <row r="73" spans="1:6">
      <c r="A73" s="119" t="s">
        <v>391</v>
      </c>
      <c r="B73" s="4" t="s">
        <v>237</v>
      </c>
      <c r="C73" s="72"/>
      <c r="D73" s="72"/>
      <c r="E73" s="72"/>
      <c r="F73" s="72">
        <f t="shared" ref="F73:F98" si="1">SUM(C73:E73)</f>
        <v>0</v>
      </c>
    </row>
    <row r="74" spans="1:6">
      <c r="A74" s="125" t="s">
        <v>410</v>
      </c>
      <c r="B74" s="6" t="s">
        <v>238</v>
      </c>
      <c r="C74" s="72">
        <f>SUM(C71:C73)</f>
        <v>0</v>
      </c>
      <c r="D74" s="72"/>
      <c r="E74" s="72"/>
      <c r="F74" s="72">
        <f t="shared" si="1"/>
        <v>0</v>
      </c>
    </row>
    <row r="75" spans="1:6">
      <c r="A75" s="119" t="s">
        <v>392</v>
      </c>
      <c r="B75" s="4" t="s">
        <v>239</v>
      </c>
      <c r="C75" s="72"/>
      <c r="D75" s="72"/>
      <c r="E75" s="72"/>
      <c r="F75" s="72">
        <f t="shared" si="1"/>
        <v>0</v>
      </c>
    </row>
    <row r="76" spans="1:6">
      <c r="A76" s="119" t="s">
        <v>240</v>
      </c>
      <c r="B76" s="4" t="s">
        <v>241</v>
      </c>
      <c r="C76" s="72"/>
      <c r="D76" s="72"/>
      <c r="E76" s="72"/>
      <c r="F76" s="72">
        <f t="shared" si="1"/>
        <v>0</v>
      </c>
    </row>
    <row r="77" spans="1:6">
      <c r="A77" s="119" t="s">
        <v>393</v>
      </c>
      <c r="B77" s="4" t="s">
        <v>242</v>
      </c>
      <c r="C77" s="72"/>
      <c r="D77" s="72"/>
      <c r="E77" s="72"/>
      <c r="F77" s="72">
        <f t="shared" si="1"/>
        <v>0</v>
      </c>
    </row>
    <row r="78" spans="1:6">
      <c r="A78" s="119" t="s">
        <v>243</v>
      </c>
      <c r="B78" s="4" t="s">
        <v>244</v>
      </c>
      <c r="C78" s="72"/>
      <c r="D78" s="72"/>
      <c r="E78" s="72"/>
      <c r="F78" s="72">
        <f t="shared" si="1"/>
        <v>0</v>
      </c>
    </row>
    <row r="79" spans="1:6">
      <c r="A79" s="125" t="s">
        <v>411</v>
      </c>
      <c r="B79" s="6" t="s">
        <v>245</v>
      </c>
      <c r="C79" s="72"/>
      <c r="D79" s="72"/>
      <c r="E79" s="72"/>
      <c r="F79" s="72">
        <f t="shared" si="1"/>
        <v>0</v>
      </c>
    </row>
    <row r="80" spans="1:6" ht="30">
      <c r="A80" s="113" t="s">
        <v>510</v>
      </c>
      <c r="B80" s="4" t="s">
        <v>246</v>
      </c>
      <c r="C80" s="72"/>
      <c r="D80" s="72"/>
      <c r="E80" s="72"/>
      <c r="F80" s="72">
        <f t="shared" si="1"/>
        <v>0</v>
      </c>
    </row>
    <row r="81" spans="1:6" ht="30">
      <c r="A81" s="113" t="s">
        <v>511</v>
      </c>
      <c r="B81" s="4" t="s">
        <v>246</v>
      </c>
      <c r="C81" s="72">
        <v>124403390</v>
      </c>
      <c r="D81" s="72"/>
      <c r="E81" s="72"/>
      <c r="F81" s="72">
        <f t="shared" si="1"/>
        <v>124403390</v>
      </c>
    </row>
    <row r="82" spans="1:6">
      <c r="A82" s="113" t="s">
        <v>508</v>
      </c>
      <c r="B82" s="4" t="s">
        <v>247</v>
      </c>
      <c r="C82" s="72"/>
      <c r="D82" s="72"/>
      <c r="E82" s="72"/>
      <c r="F82" s="72">
        <f t="shared" si="1"/>
        <v>0</v>
      </c>
    </row>
    <row r="83" spans="1:6" ht="30">
      <c r="A83" s="113" t="s">
        <v>509</v>
      </c>
      <c r="B83" s="4" t="s">
        <v>247</v>
      </c>
      <c r="C83" s="72"/>
      <c r="D83" s="72"/>
      <c r="E83" s="72"/>
      <c r="F83" s="72">
        <f t="shared" si="1"/>
        <v>0</v>
      </c>
    </row>
    <row r="84" spans="1:6">
      <c r="A84" s="115" t="s">
        <v>412</v>
      </c>
      <c r="B84" s="6" t="s">
        <v>248</v>
      </c>
      <c r="C84" s="72">
        <f>SUM(C80:C83)</f>
        <v>124403390</v>
      </c>
      <c r="D84" s="72"/>
      <c r="E84" s="72"/>
      <c r="F84" s="72">
        <f t="shared" si="1"/>
        <v>124403390</v>
      </c>
    </row>
    <row r="85" spans="1:6">
      <c r="A85" s="119" t="s">
        <v>249</v>
      </c>
      <c r="B85" s="4" t="s">
        <v>250</v>
      </c>
      <c r="C85" s="72"/>
      <c r="D85" s="72"/>
      <c r="E85" s="72"/>
      <c r="F85" s="72">
        <f t="shared" si="1"/>
        <v>0</v>
      </c>
    </row>
    <row r="86" spans="1:6">
      <c r="A86" s="119" t="s">
        <v>251</v>
      </c>
      <c r="B86" s="4" t="s">
        <v>252</v>
      </c>
      <c r="C86" s="72"/>
      <c r="D86" s="72"/>
      <c r="E86" s="72"/>
      <c r="F86" s="72">
        <f t="shared" si="1"/>
        <v>0</v>
      </c>
    </row>
    <row r="87" spans="1:6">
      <c r="A87" s="119" t="s">
        <v>253</v>
      </c>
      <c r="B87" s="4" t="s">
        <v>254</v>
      </c>
      <c r="C87" s="72"/>
      <c r="D87" s="72"/>
      <c r="E87" s="72"/>
      <c r="F87" s="72">
        <f t="shared" si="1"/>
        <v>0</v>
      </c>
    </row>
    <row r="88" spans="1:6">
      <c r="A88" s="119" t="s">
        <v>255</v>
      </c>
      <c r="B88" s="4" t="s">
        <v>256</v>
      </c>
      <c r="C88" s="72"/>
      <c r="D88" s="72"/>
      <c r="E88" s="72"/>
      <c r="F88" s="72">
        <f t="shared" si="1"/>
        <v>0</v>
      </c>
    </row>
    <row r="89" spans="1:6">
      <c r="A89" s="119" t="s">
        <v>394</v>
      </c>
      <c r="B89" s="4" t="s">
        <v>257</v>
      </c>
      <c r="C89" s="72"/>
      <c r="D89" s="72"/>
      <c r="E89" s="72"/>
      <c r="F89" s="72">
        <f t="shared" si="1"/>
        <v>0</v>
      </c>
    </row>
    <row r="90" spans="1:6">
      <c r="A90" s="125" t="s">
        <v>413</v>
      </c>
      <c r="B90" s="6" t="s">
        <v>258</v>
      </c>
      <c r="C90" s="72">
        <f>SUM(C84)</f>
        <v>124403390</v>
      </c>
      <c r="D90" s="72"/>
      <c r="E90" s="72"/>
      <c r="F90" s="72">
        <f t="shared" si="1"/>
        <v>124403390</v>
      </c>
    </row>
    <row r="91" spans="1:6">
      <c r="A91" s="119" t="s">
        <v>259</v>
      </c>
      <c r="B91" s="4" t="s">
        <v>260</v>
      </c>
      <c r="C91" s="72"/>
      <c r="D91" s="72"/>
      <c r="E91" s="72"/>
      <c r="F91" s="72">
        <f t="shared" si="1"/>
        <v>0</v>
      </c>
    </row>
    <row r="92" spans="1:6">
      <c r="A92" s="119" t="s">
        <v>261</v>
      </c>
      <c r="B92" s="4" t="s">
        <v>262</v>
      </c>
      <c r="C92" s="72"/>
      <c r="D92" s="72"/>
      <c r="E92" s="72"/>
      <c r="F92" s="72">
        <f t="shared" si="1"/>
        <v>0</v>
      </c>
    </row>
    <row r="93" spans="1:6">
      <c r="A93" s="119" t="s">
        <v>263</v>
      </c>
      <c r="B93" s="4" t="s">
        <v>264</v>
      </c>
      <c r="C93" s="72"/>
      <c r="D93" s="72"/>
      <c r="E93" s="72"/>
      <c r="F93" s="72">
        <f t="shared" si="1"/>
        <v>0</v>
      </c>
    </row>
    <row r="94" spans="1:6">
      <c r="A94" s="119" t="s">
        <v>395</v>
      </c>
      <c r="B94" s="4" t="s">
        <v>265</v>
      </c>
      <c r="C94" s="72"/>
      <c r="D94" s="72"/>
      <c r="E94" s="72"/>
      <c r="F94" s="72">
        <f t="shared" si="1"/>
        <v>0</v>
      </c>
    </row>
    <row r="95" spans="1:6">
      <c r="A95" s="125" t="s">
        <v>414</v>
      </c>
      <c r="B95" s="6" t="s">
        <v>266</v>
      </c>
      <c r="C95" s="72"/>
      <c r="D95" s="72"/>
      <c r="E95" s="72"/>
      <c r="F95" s="72">
        <f t="shared" si="1"/>
        <v>0</v>
      </c>
    </row>
    <row r="96" spans="1:6">
      <c r="A96" s="125" t="s">
        <v>267</v>
      </c>
      <c r="B96" s="6" t="s">
        <v>268</v>
      </c>
      <c r="C96" s="72"/>
      <c r="D96" s="72"/>
      <c r="E96" s="72"/>
      <c r="F96" s="72">
        <f t="shared" si="1"/>
        <v>0</v>
      </c>
    </row>
    <row r="97" spans="1:6" ht="15.75">
      <c r="A97" s="126" t="s">
        <v>415</v>
      </c>
      <c r="B97" s="31" t="s">
        <v>269</v>
      </c>
      <c r="C97" s="72">
        <f>SUM(C90)</f>
        <v>124403390</v>
      </c>
      <c r="D97" s="72"/>
      <c r="E97" s="72"/>
      <c r="F97" s="72">
        <f t="shared" si="1"/>
        <v>124403390</v>
      </c>
    </row>
    <row r="98" spans="1:6" ht="15.75">
      <c r="A98" s="127" t="s">
        <v>397</v>
      </c>
      <c r="B98" s="36"/>
      <c r="C98" s="72">
        <f>C97+C68</f>
        <v>913813429</v>
      </c>
      <c r="D98" s="72">
        <f>D97+D68</f>
        <v>0</v>
      </c>
      <c r="E98" s="72">
        <f>E97+E68</f>
        <v>0</v>
      </c>
      <c r="F98" s="72">
        <f t="shared" si="1"/>
        <v>913813429</v>
      </c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8" fitToHeight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98"/>
  <sheetViews>
    <sheetView workbookViewId="0">
      <selection sqref="A1:F1"/>
    </sheetView>
  </sheetViews>
  <sheetFormatPr defaultRowHeight="15"/>
  <cols>
    <col min="1" max="1" width="65.140625" style="128" customWidth="1"/>
    <col min="3" max="3" width="12.7109375" style="70" customWidth="1"/>
    <col min="4" max="4" width="14.42578125" style="70" customWidth="1"/>
    <col min="5" max="5" width="12.7109375" style="70" customWidth="1"/>
    <col min="6" max="6" width="13.85546875" style="70" customWidth="1"/>
  </cols>
  <sheetData>
    <row r="1" spans="1:8" ht="15.75">
      <c r="A1" s="151" t="s">
        <v>616</v>
      </c>
      <c r="B1" s="151"/>
      <c r="C1" s="151"/>
      <c r="D1" s="151"/>
      <c r="E1" s="151"/>
      <c r="F1" s="151"/>
    </row>
    <row r="2" spans="1:8" ht="15.75">
      <c r="A2" s="108"/>
    </row>
    <row r="3" spans="1:8" ht="24" customHeight="1">
      <c r="A3" s="147" t="s">
        <v>596</v>
      </c>
      <c r="B3" s="152"/>
      <c r="C3" s="152"/>
      <c r="D3" s="152"/>
      <c r="E3" s="152"/>
      <c r="F3" s="149"/>
    </row>
    <row r="4" spans="1:8" ht="24" customHeight="1">
      <c r="A4" s="150" t="s">
        <v>597</v>
      </c>
      <c r="B4" s="148"/>
      <c r="C4" s="148"/>
      <c r="D4" s="148"/>
      <c r="E4" s="148"/>
      <c r="F4" s="149"/>
      <c r="H4" s="53"/>
    </row>
    <row r="5" spans="1:8" ht="18">
      <c r="A5" s="130"/>
    </row>
    <row r="6" spans="1:8">
      <c r="A6" s="131" t="s">
        <v>440</v>
      </c>
    </row>
    <row r="7" spans="1:8" ht="60">
      <c r="A7" s="111" t="s">
        <v>569</v>
      </c>
      <c r="B7" s="2" t="s">
        <v>549</v>
      </c>
      <c r="C7" s="137" t="s">
        <v>462</v>
      </c>
      <c r="D7" s="137" t="s">
        <v>463</v>
      </c>
      <c r="E7" s="137" t="s">
        <v>464</v>
      </c>
      <c r="F7" s="135" t="s">
        <v>542</v>
      </c>
    </row>
    <row r="8" spans="1:8" ht="15" customHeight="1">
      <c r="A8" s="112" t="s">
        <v>148</v>
      </c>
      <c r="B8" s="5" t="s">
        <v>149</v>
      </c>
      <c r="C8" s="72"/>
      <c r="D8" s="72"/>
      <c r="E8" s="72"/>
      <c r="F8" s="72">
        <f t="shared" ref="F8:F18" si="0">SUM(C8:E8)</f>
        <v>0</v>
      </c>
    </row>
    <row r="9" spans="1:8" ht="15" customHeight="1">
      <c r="A9" s="113" t="s">
        <v>150</v>
      </c>
      <c r="B9" s="5" t="s">
        <v>151</v>
      </c>
      <c r="C9" s="72"/>
      <c r="D9" s="72"/>
      <c r="E9" s="72"/>
      <c r="F9" s="72">
        <f t="shared" si="0"/>
        <v>0</v>
      </c>
    </row>
    <row r="10" spans="1:8" ht="15" customHeight="1">
      <c r="A10" s="113" t="s">
        <v>152</v>
      </c>
      <c r="B10" s="5" t="s">
        <v>153</v>
      </c>
      <c r="C10" s="72"/>
      <c r="D10" s="72"/>
      <c r="E10" s="72"/>
      <c r="F10" s="72">
        <f t="shared" si="0"/>
        <v>0</v>
      </c>
    </row>
    <row r="11" spans="1:8" ht="15" customHeight="1">
      <c r="A11" s="113" t="s">
        <v>154</v>
      </c>
      <c r="B11" s="5" t="s">
        <v>155</v>
      </c>
      <c r="C11" s="72"/>
      <c r="D11" s="72"/>
      <c r="E11" s="72"/>
      <c r="F11" s="72">
        <f t="shared" si="0"/>
        <v>0</v>
      </c>
    </row>
    <row r="12" spans="1:8" ht="15" customHeight="1">
      <c r="A12" s="113" t="s">
        <v>156</v>
      </c>
      <c r="B12" s="5" t="s">
        <v>157</v>
      </c>
      <c r="C12" s="72"/>
      <c r="D12" s="72"/>
      <c r="E12" s="72"/>
      <c r="F12" s="72">
        <f t="shared" si="0"/>
        <v>0</v>
      </c>
    </row>
    <row r="13" spans="1:8" ht="15" customHeight="1">
      <c r="A13" s="113" t="s">
        <v>158</v>
      </c>
      <c r="B13" s="5" t="s">
        <v>159</v>
      </c>
      <c r="C13" s="72"/>
      <c r="D13" s="72"/>
      <c r="E13" s="72"/>
      <c r="F13" s="72">
        <f t="shared" si="0"/>
        <v>0</v>
      </c>
    </row>
    <row r="14" spans="1:8" ht="15" customHeight="1">
      <c r="A14" s="115" t="s">
        <v>399</v>
      </c>
      <c r="B14" s="7" t="s">
        <v>160</v>
      </c>
      <c r="C14" s="72"/>
      <c r="D14" s="72"/>
      <c r="E14" s="72"/>
      <c r="F14" s="72">
        <f t="shared" si="0"/>
        <v>0</v>
      </c>
    </row>
    <row r="15" spans="1:8" ht="15" customHeight="1">
      <c r="A15" s="113" t="s">
        <v>161</v>
      </c>
      <c r="B15" s="5" t="s">
        <v>162</v>
      </c>
      <c r="C15" s="72"/>
      <c r="D15" s="72"/>
      <c r="E15" s="72"/>
      <c r="F15" s="72">
        <f t="shared" si="0"/>
        <v>0</v>
      </c>
    </row>
    <row r="16" spans="1:8" ht="15" customHeight="1">
      <c r="A16" s="113" t="s">
        <v>163</v>
      </c>
      <c r="B16" s="5" t="s">
        <v>164</v>
      </c>
      <c r="C16" s="72"/>
      <c r="D16" s="72"/>
      <c r="E16" s="72"/>
      <c r="F16" s="72">
        <f t="shared" si="0"/>
        <v>0</v>
      </c>
    </row>
    <row r="17" spans="1:6" ht="15" customHeight="1">
      <c r="A17" s="113" t="s">
        <v>361</v>
      </c>
      <c r="B17" s="5" t="s">
        <v>165</v>
      </c>
      <c r="C17" s="72"/>
      <c r="D17" s="72"/>
      <c r="E17" s="72"/>
      <c r="F17" s="72">
        <f t="shared" si="0"/>
        <v>0</v>
      </c>
    </row>
    <row r="18" spans="1:6" ht="15" customHeight="1">
      <c r="A18" s="113" t="s">
        <v>362</v>
      </c>
      <c r="B18" s="5" t="s">
        <v>166</v>
      </c>
      <c r="C18" s="72"/>
      <c r="D18" s="72"/>
      <c r="E18" s="72"/>
      <c r="F18" s="72">
        <f t="shared" si="0"/>
        <v>0</v>
      </c>
    </row>
    <row r="19" spans="1:6" ht="15" customHeight="1">
      <c r="A19" s="113" t="s">
        <v>363</v>
      </c>
      <c r="B19" s="5" t="s">
        <v>167</v>
      </c>
      <c r="C19" s="72">
        <v>12712345</v>
      </c>
      <c r="D19" s="72"/>
      <c r="E19" s="72"/>
      <c r="F19" s="72">
        <f>SUM(C19:E19)</f>
        <v>12712345</v>
      </c>
    </row>
    <row r="20" spans="1:6" ht="15" customHeight="1">
      <c r="A20" s="117" t="s">
        <v>400</v>
      </c>
      <c r="B20" s="39" t="s">
        <v>168</v>
      </c>
      <c r="C20" s="72">
        <f>SUM(C19)</f>
        <v>12712345</v>
      </c>
      <c r="D20" s="72">
        <f>SUM(D19)</f>
        <v>0</v>
      </c>
      <c r="E20" s="72"/>
      <c r="F20" s="72">
        <f t="shared" ref="F20:F83" si="1">SUM(C20:E20)</f>
        <v>12712345</v>
      </c>
    </row>
    <row r="21" spans="1:6" ht="15" customHeight="1">
      <c r="A21" s="113" t="s">
        <v>367</v>
      </c>
      <c r="B21" s="5" t="s">
        <v>177</v>
      </c>
      <c r="C21" s="72"/>
      <c r="D21" s="72"/>
      <c r="E21" s="72"/>
      <c r="F21" s="72">
        <f t="shared" si="1"/>
        <v>0</v>
      </c>
    </row>
    <row r="22" spans="1:6" ht="15" customHeight="1">
      <c r="A22" s="113" t="s">
        <v>368</v>
      </c>
      <c r="B22" s="5" t="s">
        <v>178</v>
      </c>
      <c r="C22" s="72"/>
      <c r="D22" s="72"/>
      <c r="E22" s="72"/>
      <c r="F22" s="72">
        <f t="shared" si="1"/>
        <v>0</v>
      </c>
    </row>
    <row r="23" spans="1:6" ht="15" customHeight="1">
      <c r="A23" s="115" t="s">
        <v>402</v>
      </c>
      <c r="B23" s="7" t="s">
        <v>179</v>
      </c>
      <c r="C23" s="72"/>
      <c r="D23" s="72"/>
      <c r="E23" s="72"/>
      <c r="F23" s="72">
        <f t="shared" si="1"/>
        <v>0</v>
      </c>
    </row>
    <row r="24" spans="1:6" ht="15" customHeight="1">
      <c r="A24" s="113" t="s">
        <v>369</v>
      </c>
      <c r="B24" s="5" t="s">
        <v>180</v>
      </c>
      <c r="C24" s="72"/>
      <c r="D24" s="72"/>
      <c r="E24" s="72"/>
      <c r="F24" s="72">
        <f t="shared" si="1"/>
        <v>0</v>
      </c>
    </row>
    <row r="25" spans="1:6" ht="15" customHeight="1">
      <c r="A25" s="113" t="s">
        <v>370</v>
      </c>
      <c r="B25" s="5" t="s">
        <v>181</v>
      </c>
      <c r="C25" s="72"/>
      <c r="D25" s="72"/>
      <c r="E25" s="72"/>
      <c r="F25" s="72">
        <f t="shared" si="1"/>
        <v>0</v>
      </c>
    </row>
    <row r="26" spans="1:6" ht="15" customHeight="1">
      <c r="A26" s="113" t="s">
        <v>371</v>
      </c>
      <c r="B26" s="5" t="s">
        <v>182</v>
      </c>
      <c r="C26" s="72"/>
      <c r="D26" s="72"/>
      <c r="E26" s="72"/>
      <c r="F26" s="72">
        <f t="shared" si="1"/>
        <v>0</v>
      </c>
    </row>
    <row r="27" spans="1:6" ht="15" customHeight="1">
      <c r="A27" s="113" t="s">
        <v>372</v>
      </c>
      <c r="B27" s="5" t="s">
        <v>183</v>
      </c>
      <c r="C27" s="72"/>
      <c r="D27" s="72"/>
      <c r="E27" s="72"/>
      <c r="F27" s="72">
        <f t="shared" si="1"/>
        <v>0</v>
      </c>
    </row>
    <row r="28" spans="1:6" ht="15" customHeight="1">
      <c r="A28" s="113" t="s">
        <v>373</v>
      </c>
      <c r="B28" s="5" t="s">
        <v>186</v>
      </c>
      <c r="C28" s="72"/>
      <c r="D28" s="72"/>
      <c r="E28" s="72"/>
      <c r="F28" s="72">
        <f t="shared" si="1"/>
        <v>0</v>
      </c>
    </row>
    <row r="29" spans="1:6" ht="15" customHeight="1">
      <c r="A29" s="113" t="s">
        <v>187</v>
      </c>
      <c r="B29" s="5" t="s">
        <v>188</v>
      </c>
      <c r="C29" s="72"/>
      <c r="D29" s="72"/>
      <c r="E29" s="72"/>
      <c r="F29" s="72">
        <f t="shared" si="1"/>
        <v>0</v>
      </c>
    </row>
    <row r="30" spans="1:6" ht="15" customHeight="1">
      <c r="A30" s="113" t="s">
        <v>374</v>
      </c>
      <c r="B30" s="5" t="s">
        <v>189</v>
      </c>
      <c r="C30" s="72"/>
      <c r="D30" s="72"/>
      <c r="E30" s="72"/>
      <c r="F30" s="72">
        <f t="shared" si="1"/>
        <v>0</v>
      </c>
    </row>
    <row r="31" spans="1:6" ht="15" customHeight="1">
      <c r="A31" s="113" t="s">
        <v>375</v>
      </c>
      <c r="B31" s="5" t="s">
        <v>194</v>
      </c>
      <c r="C31" s="72"/>
      <c r="D31" s="72"/>
      <c r="E31" s="72"/>
      <c r="F31" s="72">
        <f t="shared" si="1"/>
        <v>0</v>
      </c>
    </row>
    <row r="32" spans="1:6" ht="15" customHeight="1">
      <c r="A32" s="115" t="s">
        <v>403</v>
      </c>
      <c r="B32" s="7" t="s">
        <v>197</v>
      </c>
      <c r="C32" s="72"/>
      <c r="D32" s="72"/>
      <c r="E32" s="72"/>
      <c r="F32" s="72">
        <f t="shared" si="1"/>
        <v>0</v>
      </c>
    </row>
    <row r="33" spans="1:6" ht="15" customHeight="1">
      <c r="A33" s="113" t="s">
        <v>376</v>
      </c>
      <c r="B33" s="5" t="s">
        <v>198</v>
      </c>
      <c r="C33" s="72"/>
      <c r="D33" s="72"/>
      <c r="E33" s="72"/>
      <c r="F33" s="72">
        <f t="shared" si="1"/>
        <v>0</v>
      </c>
    </row>
    <row r="34" spans="1:6" ht="15" customHeight="1">
      <c r="A34" s="117" t="s">
        <v>404</v>
      </c>
      <c r="B34" s="39" t="s">
        <v>199</v>
      </c>
      <c r="C34" s="72"/>
      <c r="D34" s="72"/>
      <c r="E34" s="72"/>
      <c r="F34" s="72">
        <f t="shared" si="1"/>
        <v>0</v>
      </c>
    </row>
    <row r="35" spans="1:6" ht="15" customHeight="1">
      <c r="A35" s="119" t="s">
        <v>200</v>
      </c>
      <c r="B35" s="5" t="s">
        <v>201</v>
      </c>
      <c r="C35" s="72"/>
      <c r="D35" s="72"/>
      <c r="E35" s="72"/>
      <c r="F35" s="72">
        <f t="shared" si="1"/>
        <v>0</v>
      </c>
    </row>
    <row r="36" spans="1:6" ht="15" customHeight="1">
      <c r="A36" s="119" t="s">
        <v>377</v>
      </c>
      <c r="B36" s="5" t="s">
        <v>202</v>
      </c>
      <c r="C36" s="72">
        <v>770417</v>
      </c>
      <c r="D36" s="72"/>
      <c r="E36" s="72"/>
      <c r="F36" s="72">
        <f t="shared" si="1"/>
        <v>770417</v>
      </c>
    </row>
    <row r="37" spans="1:6" ht="15" customHeight="1">
      <c r="A37" s="119" t="s">
        <v>378</v>
      </c>
      <c r="B37" s="5" t="s">
        <v>203</v>
      </c>
      <c r="C37" s="72"/>
      <c r="D37" s="72"/>
      <c r="E37" s="72"/>
      <c r="F37" s="72">
        <f t="shared" si="1"/>
        <v>0</v>
      </c>
    </row>
    <row r="38" spans="1:6" ht="15" customHeight="1">
      <c r="A38" s="119" t="s">
        <v>379</v>
      </c>
      <c r="B38" s="5" t="s">
        <v>204</v>
      </c>
      <c r="C38" s="72"/>
      <c r="D38" s="72">
        <v>471000</v>
      </c>
      <c r="E38" s="72"/>
      <c r="F38" s="72">
        <f t="shared" si="1"/>
        <v>471000</v>
      </c>
    </row>
    <row r="39" spans="1:6" ht="15" customHeight="1">
      <c r="A39" s="119" t="s">
        <v>205</v>
      </c>
      <c r="B39" s="5" t="s">
        <v>206</v>
      </c>
      <c r="C39" s="72"/>
      <c r="D39" s="72"/>
      <c r="E39" s="72"/>
      <c r="F39" s="72">
        <f t="shared" si="1"/>
        <v>0</v>
      </c>
    </row>
    <row r="40" spans="1:6" ht="15" customHeight="1">
      <c r="A40" s="119" t="s">
        <v>207</v>
      </c>
      <c r="B40" s="5" t="s">
        <v>208</v>
      </c>
      <c r="C40" s="72"/>
      <c r="D40" s="72"/>
      <c r="E40" s="72"/>
      <c r="F40" s="72">
        <f t="shared" si="1"/>
        <v>0</v>
      </c>
    </row>
    <row r="41" spans="1:6" ht="15" customHeight="1">
      <c r="A41" s="119" t="s">
        <v>209</v>
      </c>
      <c r="B41" s="5" t="s">
        <v>210</v>
      </c>
      <c r="C41" s="72"/>
      <c r="D41" s="72"/>
      <c r="E41" s="72"/>
      <c r="F41" s="72">
        <f t="shared" si="1"/>
        <v>0</v>
      </c>
    </row>
    <row r="42" spans="1:6" ht="15" customHeight="1">
      <c r="A42" s="119" t="s">
        <v>380</v>
      </c>
      <c r="B42" s="5" t="s">
        <v>211</v>
      </c>
      <c r="C42" s="72"/>
      <c r="D42" s="72"/>
      <c r="E42" s="72"/>
      <c r="F42" s="72">
        <f t="shared" si="1"/>
        <v>0</v>
      </c>
    </row>
    <row r="43" spans="1:6" ht="15" customHeight="1">
      <c r="A43" s="119" t="s">
        <v>381</v>
      </c>
      <c r="B43" s="5" t="s">
        <v>212</v>
      </c>
      <c r="C43" s="72"/>
      <c r="D43" s="72"/>
      <c r="E43" s="72"/>
      <c r="F43" s="72">
        <f t="shared" si="1"/>
        <v>0</v>
      </c>
    </row>
    <row r="44" spans="1:6" ht="15" customHeight="1">
      <c r="A44" s="119" t="s">
        <v>382</v>
      </c>
      <c r="B44" s="5" t="s">
        <v>213</v>
      </c>
      <c r="C44" s="72"/>
      <c r="D44" s="72"/>
      <c r="E44" s="72"/>
      <c r="F44" s="72">
        <f t="shared" si="1"/>
        <v>0</v>
      </c>
    </row>
    <row r="45" spans="1:6" ht="15" customHeight="1">
      <c r="A45" s="121" t="s">
        <v>405</v>
      </c>
      <c r="B45" s="39" t="s">
        <v>214</v>
      </c>
      <c r="C45" s="72">
        <f>SUM(C35:C44)</f>
        <v>770417</v>
      </c>
      <c r="D45" s="72">
        <f>SUM(D35:D44)</f>
        <v>471000</v>
      </c>
      <c r="E45" s="72">
        <f>SUM(E35:E44)</f>
        <v>0</v>
      </c>
      <c r="F45" s="72">
        <f t="shared" si="1"/>
        <v>1241417</v>
      </c>
    </row>
    <row r="46" spans="1:6" ht="15" customHeight="1">
      <c r="A46" s="119" t="s">
        <v>223</v>
      </c>
      <c r="B46" s="5" t="s">
        <v>224</v>
      </c>
      <c r="C46" s="72"/>
      <c r="D46" s="72"/>
      <c r="E46" s="72"/>
      <c r="F46" s="72">
        <f t="shared" si="1"/>
        <v>0</v>
      </c>
    </row>
    <row r="47" spans="1:6" ht="15" customHeight="1">
      <c r="A47" s="113" t="s">
        <v>386</v>
      </c>
      <c r="B47" s="5" t="s">
        <v>225</v>
      </c>
      <c r="C47" s="72"/>
      <c r="D47" s="72"/>
      <c r="E47" s="72"/>
      <c r="F47" s="72">
        <f t="shared" si="1"/>
        <v>0</v>
      </c>
    </row>
    <row r="48" spans="1:6" ht="15" customHeight="1">
      <c r="A48" s="119" t="s">
        <v>387</v>
      </c>
      <c r="B48" s="5" t="s">
        <v>226</v>
      </c>
      <c r="C48" s="72"/>
      <c r="D48" s="72"/>
      <c r="E48" s="72"/>
      <c r="F48" s="72">
        <f t="shared" si="1"/>
        <v>0</v>
      </c>
    </row>
    <row r="49" spans="1:6" ht="15" customHeight="1">
      <c r="A49" s="117" t="s">
        <v>407</v>
      </c>
      <c r="B49" s="39" t="s">
        <v>227</v>
      </c>
      <c r="C49" s="72"/>
      <c r="D49" s="72"/>
      <c r="E49" s="72"/>
      <c r="F49" s="72">
        <f t="shared" si="1"/>
        <v>0</v>
      </c>
    </row>
    <row r="50" spans="1:6" ht="15" customHeight="1">
      <c r="A50" s="123" t="s">
        <v>461</v>
      </c>
      <c r="B50" s="42"/>
      <c r="C50" s="72">
        <f>C45+C20</f>
        <v>13482762</v>
      </c>
      <c r="D50" s="72">
        <f>D45+D20</f>
        <v>471000</v>
      </c>
      <c r="E50" s="72">
        <f>E45+E20</f>
        <v>0</v>
      </c>
      <c r="F50" s="72">
        <f t="shared" si="1"/>
        <v>13953762</v>
      </c>
    </row>
    <row r="51" spans="1:6" ht="15" customHeight="1">
      <c r="A51" s="113" t="s">
        <v>169</v>
      </c>
      <c r="B51" s="5" t="s">
        <v>170</v>
      </c>
      <c r="C51" s="72"/>
      <c r="D51" s="72"/>
      <c r="E51" s="72"/>
      <c r="F51" s="72">
        <f t="shared" si="1"/>
        <v>0</v>
      </c>
    </row>
    <row r="52" spans="1:6" ht="15" customHeight="1">
      <c r="A52" s="113" t="s">
        <v>171</v>
      </c>
      <c r="B52" s="5" t="s">
        <v>172</v>
      </c>
      <c r="C52" s="72"/>
      <c r="D52" s="72"/>
      <c r="E52" s="72"/>
      <c r="F52" s="72">
        <f t="shared" si="1"/>
        <v>0</v>
      </c>
    </row>
    <row r="53" spans="1:6" ht="15" customHeight="1">
      <c r="A53" s="113" t="s">
        <v>364</v>
      </c>
      <c r="B53" s="5" t="s">
        <v>173</v>
      </c>
      <c r="C53" s="72"/>
      <c r="D53" s="72"/>
      <c r="E53" s="72"/>
      <c r="F53" s="72">
        <f t="shared" si="1"/>
        <v>0</v>
      </c>
    </row>
    <row r="54" spans="1:6" ht="15" customHeight="1">
      <c r="A54" s="113" t="s">
        <v>365</v>
      </c>
      <c r="B54" s="5" t="s">
        <v>174</v>
      </c>
      <c r="C54" s="72"/>
      <c r="D54" s="72"/>
      <c r="E54" s="72"/>
      <c r="F54" s="72">
        <f t="shared" si="1"/>
        <v>0</v>
      </c>
    </row>
    <row r="55" spans="1:6" ht="15" customHeight="1">
      <c r="A55" s="113" t="s">
        <v>366</v>
      </c>
      <c r="B55" s="5" t="s">
        <v>175</v>
      </c>
      <c r="C55" s="72"/>
      <c r="D55" s="72"/>
      <c r="E55" s="72"/>
      <c r="F55" s="72">
        <f t="shared" si="1"/>
        <v>0</v>
      </c>
    </row>
    <row r="56" spans="1:6" ht="15" customHeight="1">
      <c r="A56" s="117" t="s">
        <v>401</v>
      </c>
      <c r="B56" s="39" t="s">
        <v>176</v>
      </c>
      <c r="C56" s="72"/>
      <c r="D56" s="72"/>
      <c r="E56" s="72"/>
      <c r="F56" s="72">
        <f t="shared" si="1"/>
        <v>0</v>
      </c>
    </row>
    <row r="57" spans="1:6" ht="15" customHeight="1">
      <c r="A57" s="119" t="s">
        <v>383</v>
      </c>
      <c r="B57" s="5" t="s">
        <v>215</v>
      </c>
      <c r="C57" s="72"/>
      <c r="D57" s="72"/>
      <c r="E57" s="72"/>
      <c r="F57" s="72">
        <f t="shared" si="1"/>
        <v>0</v>
      </c>
    </row>
    <row r="58" spans="1:6" ht="15" customHeight="1">
      <c r="A58" s="119" t="s">
        <v>384</v>
      </c>
      <c r="B58" s="5" t="s">
        <v>216</v>
      </c>
      <c r="C58" s="72"/>
      <c r="D58" s="72"/>
      <c r="E58" s="72"/>
      <c r="F58" s="72">
        <f t="shared" si="1"/>
        <v>0</v>
      </c>
    </row>
    <row r="59" spans="1:6" ht="15" customHeight="1">
      <c r="A59" s="119" t="s">
        <v>217</v>
      </c>
      <c r="B59" s="5" t="s">
        <v>218</v>
      </c>
      <c r="C59" s="72"/>
      <c r="D59" s="72"/>
      <c r="E59" s="72"/>
      <c r="F59" s="72">
        <f t="shared" si="1"/>
        <v>0</v>
      </c>
    </row>
    <row r="60" spans="1:6" ht="15" customHeight="1">
      <c r="A60" s="119" t="s">
        <v>385</v>
      </c>
      <c r="B60" s="5" t="s">
        <v>219</v>
      </c>
      <c r="C60" s="72"/>
      <c r="D60" s="72"/>
      <c r="E60" s="72"/>
      <c r="F60" s="72">
        <f t="shared" si="1"/>
        <v>0</v>
      </c>
    </row>
    <row r="61" spans="1:6" ht="15" customHeight="1">
      <c r="A61" s="119" t="s">
        <v>220</v>
      </c>
      <c r="B61" s="5" t="s">
        <v>221</v>
      </c>
      <c r="C61" s="72"/>
      <c r="D61" s="72"/>
      <c r="E61" s="72"/>
      <c r="F61" s="72">
        <f t="shared" si="1"/>
        <v>0</v>
      </c>
    </row>
    <row r="62" spans="1:6" ht="15" customHeight="1">
      <c r="A62" s="117" t="s">
        <v>406</v>
      </c>
      <c r="B62" s="39" t="s">
        <v>222</v>
      </c>
      <c r="C62" s="72"/>
      <c r="D62" s="72"/>
      <c r="E62" s="72"/>
      <c r="F62" s="72">
        <f t="shared" si="1"/>
        <v>0</v>
      </c>
    </row>
    <row r="63" spans="1:6" ht="15" customHeight="1">
      <c r="A63" s="119" t="s">
        <v>228</v>
      </c>
      <c r="B63" s="5" t="s">
        <v>229</v>
      </c>
      <c r="C63" s="72"/>
      <c r="D63" s="72"/>
      <c r="E63" s="72"/>
      <c r="F63" s="72">
        <f t="shared" si="1"/>
        <v>0</v>
      </c>
    </row>
    <row r="64" spans="1:6" ht="15" customHeight="1">
      <c r="A64" s="113" t="s">
        <v>388</v>
      </c>
      <c r="B64" s="5" t="s">
        <v>230</v>
      </c>
      <c r="C64" s="72"/>
      <c r="D64" s="72"/>
      <c r="E64" s="72"/>
      <c r="F64" s="72">
        <f t="shared" si="1"/>
        <v>0</v>
      </c>
    </row>
    <row r="65" spans="1:6" ht="15" customHeight="1">
      <c r="A65" s="119" t="s">
        <v>389</v>
      </c>
      <c r="B65" s="5" t="s">
        <v>231</v>
      </c>
      <c r="C65" s="72"/>
      <c r="D65" s="72"/>
      <c r="E65" s="72"/>
      <c r="F65" s="72">
        <f t="shared" si="1"/>
        <v>0</v>
      </c>
    </row>
    <row r="66" spans="1:6" ht="15" customHeight="1">
      <c r="A66" s="117" t="s">
        <v>409</v>
      </c>
      <c r="B66" s="39" t="s">
        <v>232</v>
      </c>
      <c r="C66" s="72"/>
      <c r="D66" s="72"/>
      <c r="E66" s="72"/>
      <c r="F66" s="72">
        <f t="shared" si="1"/>
        <v>0</v>
      </c>
    </row>
    <row r="67" spans="1:6" ht="15" customHeight="1">
      <c r="A67" s="123" t="s">
        <v>460</v>
      </c>
      <c r="B67" s="42"/>
      <c r="C67" s="72"/>
      <c r="D67" s="72"/>
      <c r="E67" s="72"/>
      <c r="F67" s="72">
        <f t="shared" si="1"/>
        <v>0</v>
      </c>
    </row>
    <row r="68" spans="1:6" ht="15.75">
      <c r="A68" s="126" t="s">
        <v>408</v>
      </c>
      <c r="B68" s="27" t="s">
        <v>233</v>
      </c>
      <c r="C68" s="72">
        <f>C67+C50</f>
        <v>13482762</v>
      </c>
      <c r="D68" s="72">
        <f>D67+D50</f>
        <v>471000</v>
      </c>
      <c r="E68" s="72">
        <f>E67+E50</f>
        <v>0</v>
      </c>
      <c r="F68" s="72">
        <f t="shared" si="1"/>
        <v>13953762</v>
      </c>
    </row>
    <row r="69" spans="1:6" ht="15.75">
      <c r="A69" s="132" t="s">
        <v>512</v>
      </c>
      <c r="B69" s="41"/>
      <c r="C69" s="72">
        <f>C50-'kiadás Egészségház'!C76</f>
        <v>-827888</v>
      </c>
      <c r="D69" s="72">
        <f>D50-'kiadás Egészségház'!D76</f>
        <v>-10493879</v>
      </c>
      <c r="E69" s="72">
        <f>E50-'kiadás Egészségház'!E76</f>
        <v>0</v>
      </c>
      <c r="F69" s="72">
        <f t="shared" si="1"/>
        <v>-11321767</v>
      </c>
    </row>
    <row r="70" spans="1:6" ht="15.75">
      <c r="A70" s="132" t="s">
        <v>513</v>
      </c>
      <c r="B70" s="41"/>
      <c r="C70" s="72">
        <f>C67-'kiadás Egészségház'!C99</f>
        <v>-10000</v>
      </c>
      <c r="D70" s="72">
        <f>D67-'kiadás Egészségház'!D99</f>
        <v>0</v>
      </c>
      <c r="E70" s="72">
        <f>E67-'kiadás Egészségház'!E99</f>
        <v>0</v>
      </c>
      <c r="F70" s="72">
        <f t="shared" si="1"/>
        <v>-10000</v>
      </c>
    </row>
    <row r="71" spans="1:6">
      <c r="A71" s="119" t="s">
        <v>390</v>
      </c>
      <c r="B71" s="4" t="s">
        <v>234</v>
      </c>
      <c r="C71" s="72"/>
      <c r="D71" s="72"/>
      <c r="E71" s="72"/>
      <c r="F71" s="72">
        <f t="shared" si="1"/>
        <v>0</v>
      </c>
    </row>
    <row r="72" spans="1:6" ht="30">
      <c r="A72" s="119" t="s">
        <v>235</v>
      </c>
      <c r="B72" s="4" t="s">
        <v>236</v>
      </c>
      <c r="C72" s="72"/>
      <c r="D72" s="72"/>
      <c r="E72" s="72"/>
      <c r="F72" s="72">
        <f t="shared" si="1"/>
        <v>0</v>
      </c>
    </row>
    <row r="73" spans="1:6">
      <c r="A73" s="119" t="s">
        <v>391</v>
      </c>
      <c r="B73" s="4" t="s">
        <v>237</v>
      </c>
      <c r="C73" s="72"/>
      <c r="D73" s="72"/>
      <c r="E73" s="72"/>
      <c r="F73" s="72">
        <f t="shared" si="1"/>
        <v>0</v>
      </c>
    </row>
    <row r="74" spans="1:6">
      <c r="A74" s="125" t="s">
        <v>410</v>
      </c>
      <c r="B74" s="6" t="s">
        <v>238</v>
      </c>
      <c r="C74" s="72"/>
      <c r="D74" s="72"/>
      <c r="E74" s="72"/>
      <c r="F74" s="72">
        <f t="shared" si="1"/>
        <v>0</v>
      </c>
    </row>
    <row r="75" spans="1:6">
      <c r="A75" s="119" t="s">
        <v>392</v>
      </c>
      <c r="B75" s="4" t="s">
        <v>239</v>
      </c>
      <c r="C75" s="72"/>
      <c r="D75" s="72"/>
      <c r="E75" s="72"/>
      <c r="F75" s="72">
        <f t="shared" si="1"/>
        <v>0</v>
      </c>
    </row>
    <row r="76" spans="1:6">
      <c r="A76" s="119" t="s">
        <v>240</v>
      </c>
      <c r="B76" s="4" t="s">
        <v>241</v>
      </c>
      <c r="C76" s="72"/>
      <c r="D76" s="72"/>
      <c r="E76" s="72"/>
      <c r="F76" s="72">
        <f t="shared" si="1"/>
        <v>0</v>
      </c>
    </row>
    <row r="77" spans="1:6">
      <c r="A77" s="119" t="s">
        <v>393</v>
      </c>
      <c r="B77" s="4" t="s">
        <v>242</v>
      </c>
      <c r="C77" s="72"/>
      <c r="D77" s="72"/>
      <c r="E77" s="72"/>
      <c r="F77" s="72">
        <f t="shared" si="1"/>
        <v>0</v>
      </c>
    </row>
    <row r="78" spans="1:6">
      <c r="A78" s="119" t="s">
        <v>243</v>
      </c>
      <c r="B78" s="4" t="s">
        <v>244</v>
      </c>
      <c r="C78" s="72"/>
      <c r="D78" s="72"/>
      <c r="E78" s="72"/>
      <c r="F78" s="72">
        <f t="shared" si="1"/>
        <v>0</v>
      </c>
    </row>
    <row r="79" spans="1:6">
      <c r="A79" s="125" t="s">
        <v>411</v>
      </c>
      <c r="B79" s="6" t="s">
        <v>245</v>
      </c>
      <c r="C79" s="72"/>
      <c r="D79" s="72"/>
      <c r="E79" s="72"/>
      <c r="F79" s="72">
        <f t="shared" si="1"/>
        <v>0</v>
      </c>
    </row>
    <row r="80" spans="1:6" ht="30">
      <c r="A80" s="113" t="s">
        <v>510</v>
      </c>
      <c r="B80" s="4" t="s">
        <v>246</v>
      </c>
      <c r="C80" s="72">
        <v>719253</v>
      </c>
      <c r="D80" s="72"/>
      <c r="E80" s="72"/>
      <c r="F80" s="72">
        <f t="shared" si="1"/>
        <v>719253</v>
      </c>
    </row>
    <row r="81" spans="1:6" ht="30">
      <c r="A81" s="113" t="s">
        <v>511</v>
      </c>
      <c r="B81" s="4" t="s">
        <v>246</v>
      </c>
      <c r="C81" s="72"/>
      <c r="D81" s="72"/>
      <c r="E81" s="72"/>
      <c r="F81" s="72">
        <f t="shared" si="1"/>
        <v>0</v>
      </c>
    </row>
    <row r="82" spans="1:6">
      <c r="A82" s="113" t="s">
        <v>508</v>
      </c>
      <c r="B82" s="4" t="s">
        <v>247</v>
      </c>
      <c r="C82" s="72"/>
      <c r="D82" s="72"/>
      <c r="E82" s="72"/>
      <c r="F82" s="72">
        <f t="shared" si="1"/>
        <v>0</v>
      </c>
    </row>
    <row r="83" spans="1:6" ht="30">
      <c r="A83" s="113" t="s">
        <v>509</v>
      </c>
      <c r="B83" s="4" t="s">
        <v>247</v>
      </c>
      <c r="C83" s="72"/>
      <c r="D83" s="72"/>
      <c r="E83" s="72"/>
      <c r="F83" s="72">
        <f t="shared" si="1"/>
        <v>0</v>
      </c>
    </row>
    <row r="84" spans="1:6">
      <c r="A84" s="115" t="s">
        <v>412</v>
      </c>
      <c r="B84" s="6" t="s">
        <v>248</v>
      </c>
      <c r="C84" s="72">
        <v>719253</v>
      </c>
      <c r="D84" s="72"/>
      <c r="E84" s="72"/>
      <c r="F84" s="72">
        <f t="shared" ref="F84:F98" si="2">SUM(C84:E84)</f>
        <v>719253</v>
      </c>
    </row>
    <row r="85" spans="1:6">
      <c r="A85" s="119" t="s">
        <v>249</v>
      </c>
      <c r="B85" s="4" t="s">
        <v>250</v>
      </c>
      <c r="C85" s="72"/>
      <c r="D85" s="72"/>
      <c r="E85" s="72"/>
      <c r="F85" s="72">
        <f t="shared" si="2"/>
        <v>0</v>
      </c>
    </row>
    <row r="86" spans="1:6">
      <c r="A86" s="119" t="s">
        <v>251</v>
      </c>
      <c r="B86" s="4" t="s">
        <v>252</v>
      </c>
      <c r="C86" s="72"/>
      <c r="D86" s="72"/>
      <c r="E86" s="72"/>
      <c r="F86" s="72">
        <f t="shared" si="2"/>
        <v>0</v>
      </c>
    </row>
    <row r="87" spans="1:6">
      <c r="A87" s="119" t="s">
        <v>253</v>
      </c>
      <c r="B87" s="4" t="s">
        <v>254</v>
      </c>
      <c r="C87" s="72">
        <v>1663000</v>
      </c>
      <c r="D87" s="72">
        <v>8949514</v>
      </c>
      <c r="E87" s="72"/>
      <c r="F87" s="72">
        <f t="shared" si="2"/>
        <v>10612514</v>
      </c>
    </row>
    <row r="88" spans="1:6">
      <c r="A88" s="119" t="s">
        <v>255</v>
      </c>
      <c r="B88" s="4" t="s">
        <v>256</v>
      </c>
      <c r="C88" s="72"/>
      <c r="D88" s="72"/>
      <c r="E88" s="72"/>
      <c r="F88" s="72">
        <f t="shared" si="2"/>
        <v>0</v>
      </c>
    </row>
    <row r="89" spans="1:6">
      <c r="A89" s="119" t="s">
        <v>394</v>
      </c>
      <c r="B89" s="4" t="s">
        <v>257</v>
      </c>
      <c r="C89" s="72"/>
      <c r="D89" s="72"/>
      <c r="E89" s="72"/>
      <c r="F89" s="72">
        <f t="shared" si="2"/>
        <v>0</v>
      </c>
    </row>
    <row r="90" spans="1:6">
      <c r="A90" s="125" t="s">
        <v>413</v>
      </c>
      <c r="B90" s="6" t="s">
        <v>258</v>
      </c>
      <c r="C90" s="72">
        <f>SUM(C84:C89)</f>
        <v>2382253</v>
      </c>
      <c r="D90" s="72">
        <f>SUM(D84:D89)</f>
        <v>8949514</v>
      </c>
      <c r="E90" s="72"/>
      <c r="F90" s="72">
        <f t="shared" si="2"/>
        <v>11331767</v>
      </c>
    </row>
    <row r="91" spans="1:6">
      <c r="A91" s="119" t="s">
        <v>259</v>
      </c>
      <c r="B91" s="4" t="s">
        <v>260</v>
      </c>
      <c r="C91" s="72"/>
      <c r="D91" s="72"/>
      <c r="E91" s="72"/>
      <c r="F91" s="72">
        <f t="shared" si="2"/>
        <v>0</v>
      </c>
    </row>
    <row r="92" spans="1:6">
      <c r="A92" s="119" t="s">
        <v>261</v>
      </c>
      <c r="B92" s="4" t="s">
        <v>262</v>
      </c>
      <c r="C92" s="72"/>
      <c r="D92" s="72"/>
      <c r="E92" s="72"/>
      <c r="F92" s="72">
        <f t="shared" si="2"/>
        <v>0</v>
      </c>
    </row>
    <row r="93" spans="1:6">
      <c r="A93" s="119" t="s">
        <v>263</v>
      </c>
      <c r="B93" s="4" t="s">
        <v>264</v>
      </c>
      <c r="C93" s="72"/>
      <c r="D93" s="72"/>
      <c r="E93" s="72"/>
      <c r="F93" s="72">
        <f t="shared" si="2"/>
        <v>0</v>
      </c>
    </row>
    <row r="94" spans="1:6">
      <c r="A94" s="119" t="s">
        <v>395</v>
      </c>
      <c r="B94" s="4" t="s">
        <v>265</v>
      </c>
      <c r="C94" s="72"/>
      <c r="D94" s="72"/>
      <c r="E94" s="72"/>
      <c r="F94" s="72">
        <f t="shared" si="2"/>
        <v>0</v>
      </c>
    </row>
    <row r="95" spans="1:6">
      <c r="A95" s="125" t="s">
        <v>414</v>
      </c>
      <c r="B95" s="6" t="s">
        <v>266</v>
      </c>
      <c r="C95" s="72"/>
      <c r="D95" s="72"/>
      <c r="E95" s="72"/>
      <c r="F95" s="72">
        <f t="shared" si="2"/>
        <v>0</v>
      </c>
    </row>
    <row r="96" spans="1:6">
      <c r="A96" s="125" t="s">
        <v>267</v>
      </c>
      <c r="B96" s="6" t="s">
        <v>268</v>
      </c>
      <c r="C96" s="72"/>
      <c r="D96" s="72"/>
      <c r="E96" s="72"/>
      <c r="F96" s="72">
        <f t="shared" si="2"/>
        <v>0</v>
      </c>
    </row>
    <row r="97" spans="1:6" ht="15.75">
      <c r="A97" s="126" t="s">
        <v>415</v>
      </c>
      <c r="B97" s="31" t="s">
        <v>269</v>
      </c>
      <c r="C97" s="72">
        <f>SUM(C90:C96)</f>
        <v>2382253</v>
      </c>
      <c r="D97" s="72">
        <f>SUM(D90:D96)</f>
        <v>8949514</v>
      </c>
      <c r="E97" s="72"/>
      <c r="F97" s="72">
        <f t="shared" si="2"/>
        <v>11331767</v>
      </c>
    </row>
    <row r="98" spans="1:6" ht="15.75">
      <c r="A98" s="133" t="s">
        <v>397</v>
      </c>
      <c r="B98" s="56"/>
      <c r="C98" s="72">
        <f>C68+C97</f>
        <v>15865015</v>
      </c>
      <c r="D98" s="72">
        <f>D68+D97</f>
        <v>9420514</v>
      </c>
      <c r="E98" s="72">
        <f>E68+E97</f>
        <v>0</v>
      </c>
      <c r="F98" s="72">
        <f t="shared" si="2"/>
        <v>25285529</v>
      </c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9" fitToHeight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98"/>
  <sheetViews>
    <sheetView workbookViewId="0">
      <selection sqref="A1:F1"/>
    </sheetView>
  </sheetViews>
  <sheetFormatPr defaultRowHeight="15"/>
  <cols>
    <col min="1" max="1" width="65.140625" style="128" customWidth="1"/>
    <col min="3" max="3" width="13.7109375" style="70" customWidth="1"/>
    <col min="4" max="4" width="14" style="70" customWidth="1"/>
    <col min="5" max="5" width="12.7109375" style="70" customWidth="1"/>
    <col min="6" max="6" width="14.28515625" style="70" customWidth="1"/>
  </cols>
  <sheetData>
    <row r="1" spans="1:8" ht="15.75">
      <c r="A1" s="151" t="s">
        <v>617</v>
      </c>
      <c r="B1" s="151"/>
      <c r="C1" s="151"/>
      <c r="D1" s="151"/>
      <c r="E1" s="151"/>
      <c r="F1" s="151"/>
    </row>
    <row r="2" spans="1:8" ht="15.75">
      <c r="A2" s="108"/>
    </row>
    <row r="3" spans="1:8" ht="24" customHeight="1">
      <c r="A3" s="147" t="s">
        <v>596</v>
      </c>
      <c r="B3" s="152"/>
      <c r="C3" s="152"/>
      <c r="D3" s="152"/>
      <c r="E3" s="152"/>
      <c r="F3" s="149"/>
    </row>
    <row r="4" spans="1:8" ht="24" customHeight="1">
      <c r="A4" s="150" t="s">
        <v>597</v>
      </c>
      <c r="B4" s="148"/>
      <c r="C4" s="148"/>
      <c r="D4" s="148"/>
      <c r="E4" s="148"/>
      <c r="F4" s="149"/>
      <c r="H4" s="53"/>
    </row>
    <row r="5" spans="1:8" ht="18">
      <c r="A5" s="130"/>
    </row>
    <row r="6" spans="1:8">
      <c r="A6" s="131" t="s">
        <v>442</v>
      </c>
    </row>
    <row r="7" spans="1:8" ht="60">
      <c r="A7" s="111" t="s">
        <v>569</v>
      </c>
      <c r="B7" s="2" t="s">
        <v>549</v>
      </c>
      <c r="C7" s="137" t="s">
        <v>462</v>
      </c>
      <c r="D7" s="137" t="s">
        <v>463</v>
      </c>
      <c r="E7" s="137" t="s">
        <v>464</v>
      </c>
      <c r="F7" s="135" t="s">
        <v>542</v>
      </c>
    </row>
    <row r="8" spans="1:8" ht="15" customHeight="1">
      <c r="A8" s="112" t="s">
        <v>148</v>
      </c>
      <c r="B8" s="5" t="s">
        <v>149</v>
      </c>
      <c r="C8" s="72"/>
      <c r="D8" s="72"/>
      <c r="E8" s="72"/>
      <c r="F8" s="72">
        <f>SUM(C8:E8)</f>
        <v>0</v>
      </c>
    </row>
    <row r="9" spans="1:8" ht="15" customHeight="1">
      <c r="A9" s="113" t="s">
        <v>150</v>
      </c>
      <c r="B9" s="5" t="s">
        <v>151</v>
      </c>
      <c r="C9" s="72"/>
      <c r="D9" s="72"/>
      <c r="E9" s="72"/>
      <c r="F9" s="72">
        <f t="shared" ref="F9:F72" si="0">SUM(C9:E9)</f>
        <v>0</v>
      </c>
    </row>
    <row r="10" spans="1:8" ht="15" customHeight="1">
      <c r="A10" s="113" t="s">
        <v>152</v>
      </c>
      <c r="B10" s="5" t="s">
        <v>153</v>
      </c>
      <c r="C10" s="72"/>
      <c r="D10" s="72"/>
      <c r="E10" s="72"/>
      <c r="F10" s="72">
        <f t="shared" si="0"/>
        <v>0</v>
      </c>
    </row>
    <row r="11" spans="1:8" ht="15" customHeight="1">
      <c r="A11" s="113" t="s">
        <v>154</v>
      </c>
      <c r="B11" s="5" t="s">
        <v>155</v>
      </c>
      <c r="C11" s="72"/>
      <c r="D11" s="72"/>
      <c r="E11" s="72"/>
      <c r="F11" s="72">
        <f t="shared" si="0"/>
        <v>0</v>
      </c>
    </row>
    <row r="12" spans="1:8" ht="15" customHeight="1">
      <c r="A12" s="113" t="s">
        <v>156</v>
      </c>
      <c r="B12" s="5" t="s">
        <v>157</v>
      </c>
      <c r="C12" s="72"/>
      <c r="D12" s="72"/>
      <c r="E12" s="72"/>
      <c r="F12" s="72">
        <f t="shared" si="0"/>
        <v>0</v>
      </c>
    </row>
    <row r="13" spans="1:8" ht="15" customHeight="1">
      <c r="A13" s="113" t="s">
        <v>158</v>
      </c>
      <c r="B13" s="5" t="s">
        <v>159</v>
      </c>
      <c r="C13" s="72"/>
      <c r="D13" s="72"/>
      <c r="E13" s="72"/>
      <c r="F13" s="72">
        <f t="shared" si="0"/>
        <v>0</v>
      </c>
    </row>
    <row r="14" spans="1:8" ht="15" customHeight="1">
      <c r="A14" s="115" t="s">
        <v>399</v>
      </c>
      <c r="B14" s="7" t="s">
        <v>160</v>
      </c>
      <c r="C14" s="72"/>
      <c r="D14" s="72"/>
      <c r="E14" s="72"/>
      <c r="F14" s="72">
        <f t="shared" si="0"/>
        <v>0</v>
      </c>
    </row>
    <row r="15" spans="1:8" ht="15" customHeight="1">
      <c r="A15" s="113" t="s">
        <v>161</v>
      </c>
      <c r="B15" s="5" t="s">
        <v>162</v>
      </c>
      <c r="C15" s="72"/>
      <c r="D15" s="72"/>
      <c r="E15" s="72"/>
      <c r="F15" s="72">
        <f t="shared" si="0"/>
        <v>0</v>
      </c>
    </row>
    <row r="16" spans="1:8" ht="15" customHeight="1">
      <c r="A16" s="113" t="s">
        <v>163</v>
      </c>
      <c r="B16" s="5" t="s">
        <v>164</v>
      </c>
      <c r="C16" s="72"/>
      <c r="D16" s="72"/>
      <c r="E16" s="72"/>
      <c r="F16" s="72">
        <f t="shared" si="0"/>
        <v>0</v>
      </c>
    </row>
    <row r="17" spans="1:6" ht="15" customHeight="1">
      <c r="A17" s="113" t="s">
        <v>361</v>
      </c>
      <c r="B17" s="5" t="s">
        <v>165</v>
      </c>
      <c r="C17" s="72"/>
      <c r="D17" s="72"/>
      <c r="E17" s="72"/>
      <c r="F17" s="72">
        <f t="shared" si="0"/>
        <v>0</v>
      </c>
    </row>
    <row r="18" spans="1:6" ht="15" customHeight="1">
      <c r="A18" s="113" t="s">
        <v>362</v>
      </c>
      <c r="B18" s="5" t="s">
        <v>166</v>
      </c>
      <c r="C18" s="72"/>
      <c r="D18" s="72"/>
      <c r="E18" s="72"/>
      <c r="F18" s="72">
        <f t="shared" si="0"/>
        <v>0</v>
      </c>
    </row>
    <row r="19" spans="1:6" ht="15" customHeight="1">
      <c r="A19" s="113" t="s">
        <v>363</v>
      </c>
      <c r="B19" s="5" t="s">
        <v>167</v>
      </c>
      <c r="C19" s="72"/>
      <c r="D19" s="72"/>
      <c r="E19" s="72"/>
      <c r="F19" s="72">
        <f t="shared" si="0"/>
        <v>0</v>
      </c>
    </row>
    <row r="20" spans="1:6" ht="15" customHeight="1">
      <c r="A20" s="117" t="s">
        <v>400</v>
      </c>
      <c r="B20" s="39" t="s">
        <v>168</v>
      </c>
      <c r="C20" s="72"/>
      <c r="D20" s="72"/>
      <c r="E20" s="72"/>
      <c r="F20" s="72">
        <f t="shared" si="0"/>
        <v>0</v>
      </c>
    </row>
    <row r="21" spans="1:6" ht="15" customHeight="1">
      <c r="A21" s="113" t="s">
        <v>367</v>
      </c>
      <c r="B21" s="5" t="s">
        <v>177</v>
      </c>
      <c r="C21" s="72"/>
      <c r="D21" s="72"/>
      <c r="E21" s="72"/>
      <c r="F21" s="72">
        <f t="shared" si="0"/>
        <v>0</v>
      </c>
    </row>
    <row r="22" spans="1:6" ht="15" customHeight="1">
      <c r="A22" s="113" t="s">
        <v>368</v>
      </c>
      <c r="B22" s="5" t="s">
        <v>178</v>
      </c>
      <c r="C22" s="72"/>
      <c r="D22" s="72"/>
      <c r="E22" s="72"/>
      <c r="F22" s="72">
        <f t="shared" si="0"/>
        <v>0</v>
      </c>
    </row>
    <row r="23" spans="1:6" ht="15" customHeight="1">
      <c r="A23" s="115" t="s">
        <v>402</v>
      </c>
      <c r="B23" s="7" t="s">
        <v>179</v>
      </c>
      <c r="C23" s="72"/>
      <c r="D23" s="72"/>
      <c r="E23" s="72"/>
      <c r="F23" s="72">
        <f t="shared" si="0"/>
        <v>0</v>
      </c>
    </row>
    <row r="24" spans="1:6" ht="15" customHeight="1">
      <c r="A24" s="113" t="s">
        <v>369</v>
      </c>
      <c r="B24" s="5" t="s">
        <v>180</v>
      </c>
      <c r="C24" s="72"/>
      <c r="D24" s="72"/>
      <c r="E24" s="72"/>
      <c r="F24" s="72">
        <f t="shared" si="0"/>
        <v>0</v>
      </c>
    </row>
    <row r="25" spans="1:6" ht="15" customHeight="1">
      <c r="A25" s="113" t="s">
        <v>370</v>
      </c>
      <c r="B25" s="5" t="s">
        <v>181</v>
      </c>
      <c r="C25" s="72"/>
      <c r="D25" s="72"/>
      <c r="E25" s="72"/>
      <c r="F25" s="72">
        <f t="shared" si="0"/>
        <v>0</v>
      </c>
    </row>
    <row r="26" spans="1:6" ht="15" customHeight="1">
      <c r="A26" s="113" t="s">
        <v>371</v>
      </c>
      <c r="B26" s="5" t="s">
        <v>182</v>
      </c>
      <c r="C26" s="72"/>
      <c r="D26" s="72"/>
      <c r="E26" s="72"/>
      <c r="F26" s="72">
        <f t="shared" si="0"/>
        <v>0</v>
      </c>
    </row>
    <row r="27" spans="1:6" ht="15" customHeight="1">
      <c r="A27" s="113" t="s">
        <v>372</v>
      </c>
      <c r="B27" s="5" t="s">
        <v>183</v>
      </c>
      <c r="C27" s="72"/>
      <c r="D27" s="72"/>
      <c r="E27" s="72"/>
      <c r="F27" s="72">
        <f t="shared" si="0"/>
        <v>0</v>
      </c>
    </row>
    <row r="28" spans="1:6" ht="15" customHeight="1">
      <c r="A28" s="113" t="s">
        <v>373</v>
      </c>
      <c r="B28" s="5" t="s">
        <v>186</v>
      </c>
      <c r="C28" s="72"/>
      <c r="D28" s="72"/>
      <c r="E28" s="72"/>
      <c r="F28" s="72">
        <f t="shared" si="0"/>
        <v>0</v>
      </c>
    </row>
    <row r="29" spans="1:6" ht="15" customHeight="1">
      <c r="A29" s="113" t="s">
        <v>187</v>
      </c>
      <c r="B29" s="5" t="s">
        <v>188</v>
      </c>
      <c r="C29" s="72"/>
      <c r="D29" s="72"/>
      <c r="E29" s="72"/>
      <c r="F29" s="72">
        <f t="shared" si="0"/>
        <v>0</v>
      </c>
    </row>
    <row r="30" spans="1:6" ht="15" customHeight="1">
      <c r="A30" s="113" t="s">
        <v>374</v>
      </c>
      <c r="B30" s="5" t="s">
        <v>189</v>
      </c>
      <c r="C30" s="72"/>
      <c r="D30" s="72"/>
      <c r="E30" s="72"/>
      <c r="F30" s="72">
        <f t="shared" si="0"/>
        <v>0</v>
      </c>
    </row>
    <row r="31" spans="1:6" ht="15" customHeight="1">
      <c r="A31" s="113" t="s">
        <v>375</v>
      </c>
      <c r="B31" s="5" t="s">
        <v>194</v>
      </c>
      <c r="C31" s="72"/>
      <c r="D31" s="72"/>
      <c r="E31" s="72"/>
      <c r="F31" s="72">
        <f t="shared" si="0"/>
        <v>0</v>
      </c>
    </row>
    <row r="32" spans="1:6" ht="15" customHeight="1">
      <c r="A32" s="115" t="s">
        <v>403</v>
      </c>
      <c r="B32" s="7" t="s">
        <v>197</v>
      </c>
      <c r="C32" s="72"/>
      <c r="D32" s="72"/>
      <c r="E32" s="72"/>
      <c r="F32" s="72">
        <f t="shared" si="0"/>
        <v>0</v>
      </c>
    </row>
    <row r="33" spans="1:6" ht="15" customHeight="1">
      <c r="A33" s="113" t="s">
        <v>376</v>
      </c>
      <c r="B33" s="5" t="s">
        <v>198</v>
      </c>
      <c r="C33" s="72"/>
      <c r="D33" s="72"/>
      <c r="E33" s="72"/>
      <c r="F33" s="72">
        <f t="shared" si="0"/>
        <v>0</v>
      </c>
    </row>
    <row r="34" spans="1:6" ht="15" customHeight="1">
      <c r="A34" s="117" t="s">
        <v>404</v>
      </c>
      <c r="B34" s="39" t="s">
        <v>199</v>
      </c>
      <c r="C34" s="72"/>
      <c r="D34" s="72"/>
      <c r="E34" s="72"/>
      <c r="F34" s="72">
        <f t="shared" si="0"/>
        <v>0</v>
      </c>
    </row>
    <row r="35" spans="1:6" ht="15" customHeight="1">
      <c r="A35" s="119" t="s">
        <v>200</v>
      </c>
      <c r="B35" s="5" t="s">
        <v>201</v>
      </c>
      <c r="C35" s="72"/>
      <c r="D35" s="72"/>
      <c r="E35" s="72"/>
      <c r="F35" s="72">
        <f t="shared" si="0"/>
        <v>0</v>
      </c>
    </row>
    <row r="36" spans="1:6" ht="15" customHeight="1">
      <c r="A36" s="119" t="s">
        <v>377</v>
      </c>
      <c r="B36" s="5" t="s">
        <v>202</v>
      </c>
      <c r="C36" s="72"/>
      <c r="D36" s="72">
        <v>4072000</v>
      </c>
      <c r="E36" s="72"/>
      <c r="F36" s="72">
        <f t="shared" si="0"/>
        <v>4072000</v>
      </c>
    </row>
    <row r="37" spans="1:6" ht="15" customHeight="1">
      <c r="A37" s="119" t="s">
        <v>378</v>
      </c>
      <c r="B37" s="5" t="s">
        <v>203</v>
      </c>
      <c r="C37" s="72"/>
      <c r="D37" s="72"/>
      <c r="E37" s="72"/>
      <c r="F37" s="72">
        <f t="shared" si="0"/>
        <v>0</v>
      </c>
    </row>
    <row r="38" spans="1:6" ht="15" customHeight="1">
      <c r="A38" s="119" t="s">
        <v>379</v>
      </c>
      <c r="B38" s="5" t="s">
        <v>204</v>
      </c>
      <c r="C38" s="72"/>
      <c r="D38" s="72"/>
      <c r="E38" s="72"/>
      <c r="F38" s="72">
        <f t="shared" si="0"/>
        <v>0</v>
      </c>
    </row>
    <row r="39" spans="1:6" ht="15" customHeight="1">
      <c r="A39" s="119" t="s">
        <v>205</v>
      </c>
      <c r="B39" s="5" t="s">
        <v>206</v>
      </c>
      <c r="C39" s="72">
        <v>9500000</v>
      </c>
      <c r="D39" s="72">
        <v>33181019</v>
      </c>
      <c r="E39" s="72"/>
      <c r="F39" s="72">
        <f t="shared" si="0"/>
        <v>42681019</v>
      </c>
    </row>
    <row r="40" spans="1:6" ht="15" customHeight="1">
      <c r="A40" s="119" t="s">
        <v>207</v>
      </c>
      <c r="B40" s="5" t="s">
        <v>208</v>
      </c>
      <c r="C40" s="72"/>
      <c r="D40" s="72"/>
      <c r="E40" s="72"/>
      <c r="F40" s="72">
        <f t="shared" si="0"/>
        <v>0</v>
      </c>
    </row>
    <row r="41" spans="1:6" ht="15" customHeight="1">
      <c r="A41" s="119" t="s">
        <v>209</v>
      </c>
      <c r="B41" s="5" t="s">
        <v>210</v>
      </c>
      <c r="C41" s="72"/>
      <c r="D41" s="72"/>
      <c r="E41" s="72"/>
      <c r="F41" s="72">
        <f t="shared" si="0"/>
        <v>0</v>
      </c>
    </row>
    <row r="42" spans="1:6" ht="15" customHeight="1">
      <c r="A42" s="119" t="s">
        <v>380</v>
      </c>
      <c r="B42" s="5" t="s">
        <v>211</v>
      </c>
      <c r="C42" s="72"/>
      <c r="D42" s="72"/>
      <c r="E42" s="72"/>
      <c r="F42" s="72">
        <f t="shared" si="0"/>
        <v>0</v>
      </c>
    </row>
    <row r="43" spans="1:6" ht="15" customHeight="1">
      <c r="A43" s="119" t="s">
        <v>381</v>
      </c>
      <c r="B43" s="5" t="s">
        <v>212</v>
      </c>
      <c r="C43" s="72"/>
      <c r="D43" s="72"/>
      <c r="E43" s="72"/>
      <c r="F43" s="72">
        <f t="shared" si="0"/>
        <v>0</v>
      </c>
    </row>
    <row r="44" spans="1:6" ht="15" customHeight="1">
      <c r="A44" s="119" t="s">
        <v>382</v>
      </c>
      <c r="B44" s="5" t="s">
        <v>213</v>
      </c>
      <c r="C44" s="72"/>
      <c r="D44" s="72"/>
      <c r="E44" s="72"/>
      <c r="F44" s="72">
        <f t="shared" si="0"/>
        <v>0</v>
      </c>
    </row>
    <row r="45" spans="1:6" ht="15" customHeight="1">
      <c r="A45" s="121" t="s">
        <v>405</v>
      </c>
      <c r="B45" s="39" t="s">
        <v>214</v>
      </c>
      <c r="C45" s="72">
        <f>SUM(C35:C44)</f>
        <v>9500000</v>
      </c>
      <c r="D45" s="72">
        <f>SUM(D35:D44)</f>
        <v>37253019</v>
      </c>
      <c r="E45" s="72">
        <f>SUM(E35:E44)</f>
        <v>0</v>
      </c>
      <c r="F45" s="72">
        <f t="shared" si="0"/>
        <v>46753019</v>
      </c>
    </row>
    <row r="46" spans="1:6" ht="15" customHeight="1">
      <c r="A46" s="119" t="s">
        <v>223</v>
      </c>
      <c r="B46" s="5" t="s">
        <v>224</v>
      </c>
      <c r="C46" s="72"/>
      <c r="D46" s="72"/>
      <c r="E46" s="72"/>
      <c r="F46" s="72">
        <f t="shared" si="0"/>
        <v>0</v>
      </c>
    </row>
    <row r="47" spans="1:6" ht="15" customHeight="1">
      <c r="A47" s="113" t="s">
        <v>386</v>
      </c>
      <c r="B47" s="5" t="s">
        <v>225</v>
      </c>
      <c r="C47" s="72"/>
      <c r="D47" s="72"/>
      <c r="E47" s="72"/>
      <c r="F47" s="72">
        <f t="shared" si="0"/>
        <v>0</v>
      </c>
    </row>
    <row r="48" spans="1:6" ht="15" customHeight="1">
      <c r="A48" s="119" t="s">
        <v>387</v>
      </c>
      <c r="B48" s="5" t="s">
        <v>226</v>
      </c>
      <c r="C48" s="72"/>
      <c r="D48" s="72"/>
      <c r="E48" s="72"/>
      <c r="F48" s="72">
        <f t="shared" si="0"/>
        <v>0</v>
      </c>
    </row>
    <row r="49" spans="1:6" ht="15" customHeight="1">
      <c r="A49" s="117" t="s">
        <v>407</v>
      </c>
      <c r="B49" s="39" t="s">
        <v>227</v>
      </c>
      <c r="C49" s="72"/>
      <c r="D49" s="72"/>
      <c r="E49" s="72"/>
      <c r="F49" s="72">
        <f t="shared" si="0"/>
        <v>0</v>
      </c>
    </row>
    <row r="50" spans="1:6" ht="15" customHeight="1">
      <c r="A50" s="123" t="s">
        <v>461</v>
      </c>
      <c r="B50" s="42"/>
      <c r="C50" s="72">
        <f>C49+C45+C34+C20</f>
        <v>9500000</v>
      </c>
      <c r="D50" s="72">
        <f>D49+D45+D34+D20</f>
        <v>37253019</v>
      </c>
      <c r="E50" s="72">
        <f>E49+E45+E34+E20</f>
        <v>0</v>
      </c>
      <c r="F50" s="72">
        <f t="shared" si="0"/>
        <v>46753019</v>
      </c>
    </row>
    <row r="51" spans="1:6" ht="15" customHeight="1">
      <c r="A51" s="113" t="s">
        <v>169</v>
      </c>
      <c r="B51" s="5" t="s">
        <v>170</v>
      </c>
      <c r="C51" s="72"/>
      <c r="D51" s="72"/>
      <c r="E51" s="72"/>
      <c r="F51" s="72">
        <f t="shared" si="0"/>
        <v>0</v>
      </c>
    </row>
    <row r="52" spans="1:6" ht="15" customHeight="1">
      <c r="A52" s="113" t="s">
        <v>171</v>
      </c>
      <c r="B52" s="5" t="s">
        <v>172</v>
      </c>
      <c r="C52" s="72"/>
      <c r="D52" s="72"/>
      <c r="E52" s="72"/>
      <c r="F52" s="72">
        <f t="shared" si="0"/>
        <v>0</v>
      </c>
    </row>
    <row r="53" spans="1:6" ht="15" customHeight="1">
      <c r="A53" s="113" t="s">
        <v>364</v>
      </c>
      <c r="B53" s="5" t="s">
        <v>173</v>
      </c>
      <c r="C53" s="72"/>
      <c r="D53" s="72"/>
      <c r="E53" s="72"/>
      <c r="F53" s="72">
        <f t="shared" si="0"/>
        <v>0</v>
      </c>
    </row>
    <row r="54" spans="1:6" ht="15" customHeight="1">
      <c r="A54" s="113" t="s">
        <v>365</v>
      </c>
      <c r="B54" s="5" t="s">
        <v>174</v>
      </c>
      <c r="C54" s="72"/>
      <c r="D54" s="72"/>
      <c r="E54" s="72"/>
      <c r="F54" s="72">
        <f t="shared" si="0"/>
        <v>0</v>
      </c>
    </row>
    <row r="55" spans="1:6" ht="15" customHeight="1">
      <c r="A55" s="113" t="s">
        <v>366</v>
      </c>
      <c r="B55" s="5" t="s">
        <v>175</v>
      </c>
      <c r="C55" s="72"/>
      <c r="D55" s="72"/>
      <c r="E55" s="72"/>
      <c r="F55" s="72">
        <f t="shared" si="0"/>
        <v>0</v>
      </c>
    </row>
    <row r="56" spans="1:6" ht="15" customHeight="1">
      <c r="A56" s="117" t="s">
        <v>401</v>
      </c>
      <c r="B56" s="39" t="s">
        <v>176</v>
      </c>
      <c r="C56" s="72"/>
      <c r="D56" s="72"/>
      <c r="E56" s="72"/>
      <c r="F56" s="72">
        <f t="shared" si="0"/>
        <v>0</v>
      </c>
    </row>
    <row r="57" spans="1:6" ht="15" customHeight="1">
      <c r="A57" s="119" t="s">
        <v>383</v>
      </c>
      <c r="B57" s="5" t="s">
        <v>215</v>
      </c>
      <c r="C57" s="72"/>
      <c r="D57" s="72"/>
      <c r="E57" s="72"/>
      <c r="F57" s="72">
        <f t="shared" si="0"/>
        <v>0</v>
      </c>
    </row>
    <row r="58" spans="1:6" ht="15" customHeight="1">
      <c r="A58" s="119" t="s">
        <v>384</v>
      </c>
      <c r="B58" s="5" t="s">
        <v>216</v>
      </c>
      <c r="C58" s="72"/>
      <c r="D58" s="72"/>
      <c r="E58" s="72"/>
      <c r="F58" s="72">
        <f t="shared" si="0"/>
        <v>0</v>
      </c>
    </row>
    <row r="59" spans="1:6" ht="15" customHeight="1">
      <c r="A59" s="119" t="s">
        <v>217</v>
      </c>
      <c r="B59" s="5" t="s">
        <v>218</v>
      </c>
      <c r="C59" s="72"/>
      <c r="D59" s="72"/>
      <c r="E59" s="72"/>
      <c r="F59" s="72">
        <f t="shared" si="0"/>
        <v>0</v>
      </c>
    </row>
    <row r="60" spans="1:6" ht="15" customHeight="1">
      <c r="A60" s="119" t="s">
        <v>385</v>
      </c>
      <c r="B60" s="5" t="s">
        <v>219</v>
      </c>
      <c r="C60" s="72"/>
      <c r="D60" s="72"/>
      <c r="E60" s="72"/>
      <c r="F60" s="72">
        <f t="shared" si="0"/>
        <v>0</v>
      </c>
    </row>
    <row r="61" spans="1:6" ht="15" customHeight="1">
      <c r="A61" s="119" t="s">
        <v>220</v>
      </c>
      <c r="B61" s="5" t="s">
        <v>221</v>
      </c>
      <c r="C61" s="72"/>
      <c r="D61" s="72"/>
      <c r="E61" s="72"/>
      <c r="F61" s="72">
        <f t="shared" si="0"/>
        <v>0</v>
      </c>
    </row>
    <row r="62" spans="1:6" ht="15" customHeight="1">
      <c r="A62" s="117" t="s">
        <v>406</v>
      </c>
      <c r="B62" s="39" t="s">
        <v>222</v>
      </c>
      <c r="C62" s="72"/>
      <c r="D62" s="72"/>
      <c r="E62" s="72"/>
      <c r="F62" s="72">
        <f t="shared" si="0"/>
        <v>0</v>
      </c>
    </row>
    <row r="63" spans="1:6" ht="15" customHeight="1">
      <c r="A63" s="119" t="s">
        <v>228</v>
      </c>
      <c r="B63" s="5" t="s">
        <v>229</v>
      </c>
      <c r="C63" s="72"/>
      <c r="D63" s="72"/>
      <c r="E63" s="72"/>
      <c r="F63" s="72">
        <f t="shared" si="0"/>
        <v>0</v>
      </c>
    </row>
    <row r="64" spans="1:6" ht="15" customHeight="1">
      <c r="A64" s="113" t="s">
        <v>388</v>
      </c>
      <c r="B64" s="5" t="s">
        <v>230</v>
      </c>
      <c r="C64" s="72"/>
      <c r="D64" s="72"/>
      <c r="E64" s="72"/>
      <c r="F64" s="72">
        <f t="shared" si="0"/>
        <v>0</v>
      </c>
    </row>
    <row r="65" spans="1:6" ht="15" customHeight="1">
      <c r="A65" s="119" t="s">
        <v>389</v>
      </c>
      <c r="B65" s="5" t="s">
        <v>231</v>
      </c>
      <c r="C65" s="72"/>
      <c r="D65" s="72"/>
      <c r="E65" s="72"/>
      <c r="F65" s="72">
        <f t="shared" si="0"/>
        <v>0</v>
      </c>
    </row>
    <row r="66" spans="1:6" ht="15" customHeight="1">
      <c r="A66" s="117" t="s">
        <v>409</v>
      </c>
      <c r="B66" s="39" t="s">
        <v>232</v>
      </c>
      <c r="C66" s="72"/>
      <c r="D66" s="72"/>
      <c r="E66" s="72"/>
      <c r="F66" s="72">
        <f t="shared" si="0"/>
        <v>0</v>
      </c>
    </row>
    <row r="67" spans="1:6" ht="15" customHeight="1">
      <c r="A67" s="123" t="s">
        <v>460</v>
      </c>
      <c r="B67" s="42"/>
      <c r="C67" s="72">
        <f>C66+C62+C56</f>
        <v>0</v>
      </c>
      <c r="D67" s="72">
        <f>D66+D62+D56</f>
        <v>0</v>
      </c>
      <c r="E67" s="72">
        <f>E66+E62+E56</f>
        <v>0</v>
      </c>
      <c r="F67" s="72">
        <f t="shared" si="0"/>
        <v>0</v>
      </c>
    </row>
    <row r="68" spans="1:6" ht="15.75">
      <c r="A68" s="126" t="s">
        <v>408</v>
      </c>
      <c r="B68" s="27" t="s">
        <v>233</v>
      </c>
      <c r="C68" s="72">
        <f>C67+C50</f>
        <v>9500000</v>
      </c>
      <c r="D68" s="72">
        <f>D67+D50</f>
        <v>37253019</v>
      </c>
      <c r="E68" s="72">
        <f>E67+E50</f>
        <v>0</v>
      </c>
      <c r="F68" s="72">
        <f t="shared" si="0"/>
        <v>46753019</v>
      </c>
    </row>
    <row r="69" spans="1:6" ht="15.75">
      <c r="A69" s="132" t="s">
        <v>512</v>
      </c>
      <c r="B69" s="41"/>
      <c r="C69" s="72">
        <f>C50-'kiadás TGK'!C76</f>
        <v>-28268587</v>
      </c>
      <c r="D69" s="72">
        <f>D50-'kiadás TGK'!D76</f>
        <v>-13195699</v>
      </c>
      <c r="E69" s="72">
        <f>E50-'kiadás TGK'!E76</f>
        <v>0</v>
      </c>
      <c r="F69" s="72">
        <f t="shared" si="0"/>
        <v>-41464286</v>
      </c>
    </row>
    <row r="70" spans="1:6" ht="15.75">
      <c r="A70" s="132" t="s">
        <v>513</v>
      </c>
      <c r="B70" s="41"/>
      <c r="C70" s="72">
        <f>C67-'kiadás TGK'!C99</f>
        <v>0</v>
      </c>
      <c r="D70" s="72">
        <f>D67-'kiadás TGK'!D99</f>
        <v>0</v>
      </c>
      <c r="E70" s="72">
        <f>E67-'kiadás TGK'!E99</f>
        <v>0</v>
      </c>
      <c r="F70" s="72">
        <f t="shared" si="0"/>
        <v>0</v>
      </c>
    </row>
    <row r="71" spans="1:6">
      <c r="A71" s="119" t="s">
        <v>390</v>
      </c>
      <c r="B71" s="4" t="s">
        <v>234</v>
      </c>
      <c r="C71" s="72"/>
      <c r="D71" s="72"/>
      <c r="E71" s="72"/>
      <c r="F71" s="72">
        <f t="shared" si="0"/>
        <v>0</v>
      </c>
    </row>
    <row r="72" spans="1:6" ht="30">
      <c r="A72" s="119" t="s">
        <v>235</v>
      </c>
      <c r="B72" s="4" t="s">
        <v>236</v>
      </c>
      <c r="C72" s="72"/>
      <c r="D72" s="72"/>
      <c r="E72" s="72"/>
      <c r="F72" s="72">
        <f t="shared" si="0"/>
        <v>0</v>
      </c>
    </row>
    <row r="73" spans="1:6">
      <c r="A73" s="119" t="s">
        <v>391</v>
      </c>
      <c r="B73" s="4" t="s">
        <v>237</v>
      </c>
      <c r="C73" s="72"/>
      <c r="D73" s="72"/>
      <c r="E73" s="72"/>
      <c r="F73" s="72">
        <f t="shared" ref="F73:F98" si="1">SUM(C73:E73)</f>
        <v>0</v>
      </c>
    </row>
    <row r="74" spans="1:6">
      <c r="A74" s="125" t="s">
        <v>410</v>
      </c>
      <c r="B74" s="6" t="s">
        <v>238</v>
      </c>
      <c r="C74" s="72"/>
      <c r="D74" s="72"/>
      <c r="E74" s="72"/>
      <c r="F74" s="72">
        <f t="shared" si="1"/>
        <v>0</v>
      </c>
    </row>
    <row r="75" spans="1:6">
      <c r="A75" s="119" t="s">
        <v>392</v>
      </c>
      <c r="B75" s="4" t="s">
        <v>239</v>
      </c>
      <c r="C75" s="72"/>
      <c r="D75" s="72"/>
      <c r="E75" s="72"/>
      <c r="F75" s="72">
        <f t="shared" si="1"/>
        <v>0</v>
      </c>
    </row>
    <row r="76" spans="1:6">
      <c r="A76" s="119" t="s">
        <v>240</v>
      </c>
      <c r="B76" s="4" t="s">
        <v>241</v>
      </c>
      <c r="C76" s="72"/>
      <c r="D76" s="72"/>
      <c r="E76" s="72"/>
      <c r="F76" s="72">
        <f t="shared" si="1"/>
        <v>0</v>
      </c>
    </row>
    <row r="77" spans="1:6">
      <c r="A77" s="119" t="s">
        <v>393</v>
      </c>
      <c r="B77" s="4" t="s">
        <v>242</v>
      </c>
      <c r="C77" s="72"/>
      <c r="D77" s="72"/>
      <c r="E77" s="72"/>
      <c r="F77" s="72">
        <f t="shared" si="1"/>
        <v>0</v>
      </c>
    </row>
    <row r="78" spans="1:6">
      <c r="A78" s="119" t="s">
        <v>243</v>
      </c>
      <c r="B78" s="4" t="s">
        <v>244</v>
      </c>
      <c r="C78" s="72"/>
      <c r="D78" s="72"/>
      <c r="E78" s="72"/>
      <c r="F78" s="72">
        <f t="shared" si="1"/>
        <v>0</v>
      </c>
    </row>
    <row r="79" spans="1:6">
      <c r="A79" s="125" t="s">
        <v>411</v>
      </c>
      <c r="B79" s="6" t="s">
        <v>245</v>
      </c>
      <c r="C79" s="72"/>
      <c r="D79" s="72"/>
      <c r="E79" s="72"/>
      <c r="F79" s="72">
        <f t="shared" si="1"/>
        <v>0</v>
      </c>
    </row>
    <row r="80" spans="1:6" ht="30">
      <c r="A80" s="113" t="s">
        <v>510</v>
      </c>
      <c r="B80" s="4" t="s">
        <v>246</v>
      </c>
      <c r="C80" s="72">
        <v>2202400</v>
      </c>
      <c r="D80" s="72"/>
      <c r="E80" s="72"/>
      <c r="F80" s="72">
        <f t="shared" si="1"/>
        <v>2202400</v>
      </c>
    </row>
    <row r="81" spans="1:6" ht="30">
      <c r="A81" s="113" t="s">
        <v>511</v>
      </c>
      <c r="B81" s="4" t="s">
        <v>246</v>
      </c>
      <c r="C81" s="72"/>
      <c r="D81" s="72"/>
      <c r="E81" s="72"/>
      <c r="F81" s="72">
        <f t="shared" si="1"/>
        <v>0</v>
      </c>
    </row>
    <row r="82" spans="1:6">
      <c r="A82" s="113" t="s">
        <v>508</v>
      </c>
      <c r="B82" s="4" t="s">
        <v>247</v>
      </c>
      <c r="C82" s="72"/>
      <c r="D82" s="72"/>
      <c r="E82" s="72"/>
      <c r="F82" s="72">
        <f t="shared" si="1"/>
        <v>0</v>
      </c>
    </row>
    <row r="83" spans="1:6" ht="30">
      <c r="A83" s="113" t="s">
        <v>509</v>
      </c>
      <c r="B83" s="4" t="s">
        <v>247</v>
      </c>
      <c r="C83" s="72"/>
      <c r="D83" s="72"/>
      <c r="E83" s="72"/>
      <c r="F83" s="72">
        <f t="shared" si="1"/>
        <v>0</v>
      </c>
    </row>
    <row r="84" spans="1:6">
      <c r="A84" s="115" t="s">
        <v>412</v>
      </c>
      <c r="B84" s="6" t="s">
        <v>248</v>
      </c>
      <c r="C84" s="72">
        <f>SUM(C80:C83)</f>
        <v>2202400</v>
      </c>
      <c r="D84" s="72"/>
      <c r="E84" s="72"/>
      <c r="F84" s="72">
        <f t="shared" si="1"/>
        <v>2202400</v>
      </c>
    </row>
    <row r="85" spans="1:6">
      <c r="A85" s="119" t="s">
        <v>249</v>
      </c>
      <c r="B85" s="4" t="s">
        <v>250</v>
      </c>
      <c r="C85" s="72"/>
      <c r="D85" s="72"/>
      <c r="E85" s="72"/>
      <c r="F85" s="72">
        <f t="shared" si="1"/>
        <v>0</v>
      </c>
    </row>
    <row r="86" spans="1:6">
      <c r="A86" s="119" t="s">
        <v>251</v>
      </c>
      <c r="B86" s="4" t="s">
        <v>252</v>
      </c>
      <c r="C86" s="72"/>
      <c r="D86" s="72"/>
      <c r="E86" s="72"/>
      <c r="F86" s="72">
        <f t="shared" si="1"/>
        <v>0</v>
      </c>
    </row>
    <row r="87" spans="1:6">
      <c r="A87" s="119" t="s">
        <v>253</v>
      </c>
      <c r="B87" s="4" t="s">
        <v>254</v>
      </c>
      <c r="C87" s="72">
        <v>39261886</v>
      </c>
      <c r="D87" s="72"/>
      <c r="E87" s="72"/>
      <c r="F87" s="72">
        <f t="shared" si="1"/>
        <v>39261886</v>
      </c>
    </row>
    <row r="88" spans="1:6">
      <c r="A88" s="119" t="s">
        <v>255</v>
      </c>
      <c r="B88" s="4" t="s">
        <v>256</v>
      </c>
      <c r="C88" s="72"/>
      <c r="D88" s="72"/>
      <c r="E88" s="72"/>
      <c r="F88" s="72">
        <f t="shared" si="1"/>
        <v>0</v>
      </c>
    </row>
    <row r="89" spans="1:6">
      <c r="A89" s="119" t="s">
        <v>394</v>
      </c>
      <c r="B89" s="4" t="s">
        <v>257</v>
      </c>
      <c r="C89" s="72"/>
      <c r="D89" s="72"/>
      <c r="E89" s="72"/>
      <c r="F89" s="72">
        <f t="shared" si="1"/>
        <v>0</v>
      </c>
    </row>
    <row r="90" spans="1:6">
      <c r="A90" s="125" t="s">
        <v>413</v>
      </c>
      <c r="B90" s="6" t="s">
        <v>258</v>
      </c>
      <c r="C90" s="72">
        <f>SUM(C84:C89)</f>
        <v>41464286</v>
      </c>
      <c r="D90" s="72"/>
      <c r="E90" s="72"/>
      <c r="F90" s="72">
        <f t="shared" si="1"/>
        <v>41464286</v>
      </c>
    </row>
    <row r="91" spans="1:6">
      <c r="A91" s="119" t="s">
        <v>259</v>
      </c>
      <c r="B91" s="4" t="s">
        <v>260</v>
      </c>
      <c r="C91" s="72"/>
      <c r="D91" s="72"/>
      <c r="E91" s="72"/>
      <c r="F91" s="72">
        <f t="shared" si="1"/>
        <v>0</v>
      </c>
    </row>
    <row r="92" spans="1:6">
      <c r="A92" s="119" t="s">
        <v>261</v>
      </c>
      <c r="B92" s="4" t="s">
        <v>262</v>
      </c>
      <c r="C92" s="72"/>
      <c r="D92" s="72"/>
      <c r="E92" s="72"/>
      <c r="F92" s="72">
        <f t="shared" si="1"/>
        <v>0</v>
      </c>
    </row>
    <row r="93" spans="1:6">
      <c r="A93" s="119" t="s">
        <v>263</v>
      </c>
      <c r="B93" s="4" t="s">
        <v>264</v>
      </c>
      <c r="C93" s="72"/>
      <c r="D93" s="72"/>
      <c r="E93" s="72"/>
      <c r="F93" s="72">
        <f t="shared" si="1"/>
        <v>0</v>
      </c>
    </row>
    <row r="94" spans="1:6">
      <c r="A94" s="119" t="s">
        <v>395</v>
      </c>
      <c r="B94" s="4" t="s">
        <v>265</v>
      </c>
      <c r="C94" s="72"/>
      <c r="D94" s="72"/>
      <c r="E94" s="72"/>
      <c r="F94" s="72">
        <f t="shared" si="1"/>
        <v>0</v>
      </c>
    </row>
    <row r="95" spans="1:6">
      <c r="A95" s="125" t="s">
        <v>414</v>
      </c>
      <c r="B95" s="6" t="s">
        <v>266</v>
      </c>
      <c r="C95" s="72"/>
      <c r="D95" s="72"/>
      <c r="E95" s="72"/>
      <c r="F95" s="72">
        <f t="shared" si="1"/>
        <v>0</v>
      </c>
    </row>
    <row r="96" spans="1:6">
      <c r="A96" s="125" t="s">
        <v>267</v>
      </c>
      <c r="B96" s="6" t="s">
        <v>268</v>
      </c>
      <c r="C96" s="72"/>
      <c r="D96" s="72"/>
      <c r="E96" s="72"/>
      <c r="F96" s="72">
        <f t="shared" si="1"/>
        <v>0</v>
      </c>
    </row>
    <row r="97" spans="1:6" ht="15.75">
      <c r="A97" s="126" t="s">
        <v>415</v>
      </c>
      <c r="B97" s="31" t="s">
        <v>269</v>
      </c>
      <c r="C97" s="72">
        <f>C96+C95+C90</f>
        <v>41464286</v>
      </c>
      <c r="D97" s="72"/>
      <c r="E97" s="72"/>
      <c r="F97" s="72">
        <f t="shared" si="1"/>
        <v>41464286</v>
      </c>
    </row>
    <row r="98" spans="1:6" ht="15.75">
      <c r="A98" s="133" t="s">
        <v>397</v>
      </c>
      <c r="B98" s="56"/>
      <c r="C98" s="72">
        <f>C97+C68</f>
        <v>50964286</v>
      </c>
      <c r="D98" s="72">
        <f>D97+D68</f>
        <v>37253019</v>
      </c>
      <c r="E98" s="72">
        <f>E97+E68</f>
        <v>0</v>
      </c>
      <c r="F98" s="72">
        <f t="shared" si="1"/>
        <v>88217305</v>
      </c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9" fitToHeight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98"/>
  <sheetViews>
    <sheetView workbookViewId="0">
      <selection sqref="A1:F1"/>
    </sheetView>
  </sheetViews>
  <sheetFormatPr defaultRowHeight="15"/>
  <cols>
    <col min="1" max="1" width="65.140625" style="128" customWidth="1"/>
    <col min="3" max="3" width="14.28515625" style="70" customWidth="1"/>
    <col min="4" max="4" width="14" style="70" customWidth="1"/>
    <col min="5" max="5" width="13.85546875" style="70" customWidth="1"/>
    <col min="6" max="6" width="14.140625" style="70" customWidth="1"/>
  </cols>
  <sheetData>
    <row r="1" spans="1:8" ht="15.75">
      <c r="A1" s="151" t="s">
        <v>618</v>
      </c>
      <c r="B1" s="151"/>
      <c r="C1" s="151"/>
      <c r="D1" s="151"/>
      <c r="E1" s="151"/>
      <c r="F1" s="151"/>
    </row>
    <row r="2" spans="1:8" ht="15.75">
      <c r="A2" s="108"/>
    </row>
    <row r="3" spans="1:8" ht="24" customHeight="1">
      <c r="A3" s="147" t="s">
        <v>596</v>
      </c>
      <c r="B3" s="152"/>
      <c r="C3" s="152"/>
      <c r="D3" s="152"/>
      <c r="E3" s="152"/>
      <c r="F3" s="149"/>
    </row>
    <row r="4" spans="1:8" ht="24" customHeight="1">
      <c r="A4" s="150" t="s">
        <v>597</v>
      </c>
      <c r="B4" s="148"/>
      <c r="C4" s="148"/>
      <c r="D4" s="148"/>
      <c r="E4" s="148"/>
      <c r="F4" s="149"/>
      <c r="H4" s="53"/>
    </row>
    <row r="5" spans="1:8" ht="18">
      <c r="A5" s="109"/>
    </row>
    <row r="6" spans="1:8">
      <c r="A6" s="110" t="s">
        <v>441</v>
      </c>
    </row>
    <row r="7" spans="1:8" ht="45">
      <c r="A7" s="111" t="s">
        <v>569</v>
      </c>
      <c r="B7" s="2" t="s">
        <v>549</v>
      </c>
      <c r="C7" s="137" t="s">
        <v>462</v>
      </c>
      <c r="D7" s="137" t="s">
        <v>463</v>
      </c>
      <c r="E7" s="137" t="s">
        <v>464</v>
      </c>
      <c r="F7" s="135" t="s">
        <v>542</v>
      </c>
    </row>
    <row r="8" spans="1:8" ht="15" customHeight="1">
      <c r="A8" s="112" t="s">
        <v>148</v>
      </c>
      <c r="B8" s="5" t="s">
        <v>149</v>
      </c>
      <c r="C8" s="72"/>
      <c r="D8" s="72"/>
      <c r="E8" s="72"/>
      <c r="F8" s="72">
        <f>SUM(C8:E8)</f>
        <v>0</v>
      </c>
    </row>
    <row r="9" spans="1:8" ht="15" customHeight="1">
      <c r="A9" s="113" t="s">
        <v>150</v>
      </c>
      <c r="B9" s="5" t="s">
        <v>151</v>
      </c>
      <c r="C9" s="72"/>
      <c r="D9" s="72"/>
      <c r="E9" s="72"/>
      <c r="F9" s="72">
        <f t="shared" ref="F9:F72" si="0">SUM(C9:E9)</f>
        <v>0</v>
      </c>
    </row>
    <row r="10" spans="1:8" ht="15" customHeight="1">
      <c r="A10" s="113" t="s">
        <v>152</v>
      </c>
      <c r="B10" s="5" t="s">
        <v>153</v>
      </c>
      <c r="C10" s="72"/>
      <c r="D10" s="72"/>
      <c r="E10" s="72"/>
      <c r="F10" s="72">
        <f t="shared" si="0"/>
        <v>0</v>
      </c>
    </row>
    <row r="11" spans="1:8" ht="15" customHeight="1">
      <c r="A11" s="113" t="s">
        <v>154</v>
      </c>
      <c r="B11" s="5" t="s">
        <v>155</v>
      </c>
      <c r="C11" s="72"/>
      <c r="D11" s="72"/>
      <c r="E11" s="72"/>
      <c r="F11" s="72">
        <f t="shared" si="0"/>
        <v>0</v>
      </c>
    </row>
    <row r="12" spans="1:8" ht="15" customHeight="1">
      <c r="A12" s="113" t="s">
        <v>156</v>
      </c>
      <c r="B12" s="5" t="s">
        <v>157</v>
      </c>
      <c r="C12" s="72"/>
      <c r="D12" s="72"/>
      <c r="E12" s="72"/>
      <c r="F12" s="72">
        <f t="shared" si="0"/>
        <v>0</v>
      </c>
    </row>
    <row r="13" spans="1:8" ht="15" customHeight="1">
      <c r="A13" s="113" t="s">
        <v>158</v>
      </c>
      <c r="B13" s="5" t="s">
        <v>159</v>
      </c>
      <c r="C13" s="72"/>
      <c r="D13" s="72"/>
      <c r="E13" s="72"/>
      <c r="F13" s="72">
        <f t="shared" si="0"/>
        <v>0</v>
      </c>
    </row>
    <row r="14" spans="1:8" ht="15" customHeight="1">
      <c r="A14" s="115" t="s">
        <v>399</v>
      </c>
      <c r="B14" s="7" t="s">
        <v>160</v>
      </c>
      <c r="C14" s="72">
        <f>SUM(C8:C13)</f>
        <v>0</v>
      </c>
      <c r="D14" s="72"/>
      <c r="E14" s="72"/>
      <c r="F14" s="72">
        <f t="shared" si="0"/>
        <v>0</v>
      </c>
    </row>
    <row r="15" spans="1:8" ht="15" customHeight="1">
      <c r="A15" s="113" t="s">
        <v>161</v>
      </c>
      <c r="B15" s="5" t="s">
        <v>162</v>
      </c>
      <c r="C15" s="72"/>
      <c r="D15" s="72"/>
      <c r="E15" s="72"/>
      <c r="F15" s="72">
        <f t="shared" si="0"/>
        <v>0</v>
      </c>
    </row>
    <row r="16" spans="1:8" ht="15" customHeight="1">
      <c r="A16" s="113" t="s">
        <v>163</v>
      </c>
      <c r="B16" s="5" t="s">
        <v>164</v>
      </c>
      <c r="C16" s="72"/>
      <c r="D16" s="72"/>
      <c r="E16" s="72"/>
      <c r="F16" s="72">
        <f t="shared" si="0"/>
        <v>0</v>
      </c>
    </row>
    <row r="17" spans="1:6" ht="15" customHeight="1">
      <c r="A17" s="113" t="s">
        <v>361</v>
      </c>
      <c r="B17" s="5" t="s">
        <v>165</v>
      </c>
      <c r="C17" s="72"/>
      <c r="D17" s="72"/>
      <c r="E17" s="72"/>
      <c r="F17" s="72">
        <f t="shared" si="0"/>
        <v>0</v>
      </c>
    </row>
    <row r="18" spans="1:6" ht="15" customHeight="1">
      <c r="A18" s="113" t="s">
        <v>362</v>
      </c>
      <c r="B18" s="5" t="s">
        <v>166</v>
      </c>
      <c r="C18" s="72"/>
      <c r="D18" s="72"/>
      <c r="E18" s="72"/>
      <c r="F18" s="72">
        <f t="shared" si="0"/>
        <v>0</v>
      </c>
    </row>
    <row r="19" spans="1:6" ht="15" customHeight="1">
      <c r="A19" s="113" t="s">
        <v>363</v>
      </c>
      <c r="B19" s="5" t="s">
        <v>167</v>
      </c>
      <c r="C19" s="72"/>
      <c r="D19" s="72"/>
      <c r="E19" s="72"/>
      <c r="F19" s="72">
        <f t="shared" si="0"/>
        <v>0</v>
      </c>
    </row>
    <row r="20" spans="1:6" ht="15" customHeight="1">
      <c r="A20" s="117" t="s">
        <v>400</v>
      </c>
      <c r="B20" s="39" t="s">
        <v>168</v>
      </c>
      <c r="C20" s="72">
        <f>C19+C18+C17+C16+C15+C14</f>
        <v>0</v>
      </c>
      <c r="D20" s="72">
        <f>D19+D18+D17+D16+D15+D14</f>
        <v>0</v>
      </c>
      <c r="E20" s="72">
        <f>E19+E18+E17+E16+E15+E14</f>
        <v>0</v>
      </c>
      <c r="F20" s="72">
        <f t="shared" si="0"/>
        <v>0</v>
      </c>
    </row>
    <row r="21" spans="1:6" ht="15" customHeight="1">
      <c r="A21" s="113" t="s">
        <v>367</v>
      </c>
      <c r="B21" s="5" t="s">
        <v>177</v>
      </c>
      <c r="C21" s="72"/>
      <c r="D21" s="72"/>
      <c r="E21" s="72"/>
      <c r="F21" s="72">
        <f t="shared" si="0"/>
        <v>0</v>
      </c>
    </row>
    <row r="22" spans="1:6" ht="15" customHeight="1">
      <c r="A22" s="113" t="s">
        <v>368</v>
      </c>
      <c r="B22" s="5" t="s">
        <v>178</v>
      </c>
      <c r="C22" s="72"/>
      <c r="D22" s="72"/>
      <c r="E22" s="72"/>
      <c r="F22" s="72">
        <f t="shared" si="0"/>
        <v>0</v>
      </c>
    </row>
    <row r="23" spans="1:6" ht="15" customHeight="1">
      <c r="A23" s="115" t="s">
        <v>402</v>
      </c>
      <c r="B23" s="7" t="s">
        <v>179</v>
      </c>
      <c r="C23" s="72"/>
      <c r="D23" s="72"/>
      <c r="E23" s="72"/>
      <c r="F23" s="72">
        <f t="shared" si="0"/>
        <v>0</v>
      </c>
    </row>
    <row r="24" spans="1:6" ht="15" customHeight="1">
      <c r="A24" s="113" t="s">
        <v>369</v>
      </c>
      <c r="B24" s="5" t="s">
        <v>180</v>
      </c>
      <c r="C24" s="72"/>
      <c r="D24" s="72"/>
      <c r="E24" s="72"/>
      <c r="F24" s="72">
        <f t="shared" si="0"/>
        <v>0</v>
      </c>
    </row>
    <row r="25" spans="1:6" ht="15" customHeight="1">
      <c r="A25" s="113" t="s">
        <v>370</v>
      </c>
      <c r="B25" s="5" t="s">
        <v>181</v>
      </c>
      <c r="C25" s="72"/>
      <c r="D25" s="72"/>
      <c r="E25" s="72"/>
      <c r="F25" s="72">
        <f t="shared" si="0"/>
        <v>0</v>
      </c>
    </row>
    <row r="26" spans="1:6" ht="15" customHeight="1">
      <c r="A26" s="113" t="s">
        <v>371</v>
      </c>
      <c r="B26" s="5" t="s">
        <v>182</v>
      </c>
      <c r="C26" s="72"/>
      <c r="D26" s="72"/>
      <c r="E26" s="72"/>
      <c r="F26" s="72">
        <f t="shared" si="0"/>
        <v>0</v>
      </c>
    </row>
    <row r="27" spans="1:6" ht="15" customHeight="1">
      <c r="A27" s="113" t="s">
        <v>372</v>
      </c>
      <c r="B27" s="5" t="s">
        <v>183</v>
      </c>
      <c r="C27" s="72"/>
      <c r="D27" s="72"/>
      <c r="E27" s="72"/>
      <c r="F27" s="72">
        <f t="shared" si="0"/>
        <v>0</v>
      </c>
    </row>
    <row r="28" spans="1:6" ht="15" customHeight="1">
      <c r="A28" s="113" t="s">
        <v>373</v>
      </c>
      <c r="B28" s="5" t="s">
        <v>186</v>
      </c>
      <c r="C28" s="72"/>
      <c r="D28" s="72"/>
      <c r="E28" s="72"/>
      <c r="F28" s="72">
        <f t="shared" si="0"/>
        <v>0</v>
      </c>
    </row>
    <row r="29" spans="1:6" ht="15" customHeight="1">
      <c r="A29" s="113" t="s">
        <v>187</v>
      </c>
      <c r="B29" s="5" t="s">
        <v>188</v>
      </c>
      <c r="C29" s="72"/>
      <c r="D29" s="72"/>
      <c r="E29" s="72"/>
      <c r="F29" s="72">
        <f t="shared" si="0"/>
        <v>0</v>
      </c>
    </row>
    <row r="30" spans="1:6" ht="15" customHeight="1">
      <c r="A30" s="113" t="s">
        <v>374</v>
      </c>
      <c r="B30" s="5" t="s">
        <v>189</v>
      </c>
      <c r="C30" s="72"/>
      <c r="D30" s="72"/>
      <c r="E30" s="72"/>
      <c r="F30" s="72">
        <f t="shared" si="0"/>
        <v>0</v>
      </c>
    </row>
    <row r="31" spans="1:6" ht="15" customHeight="1">
      <c r="A31" s="113" t="s">
        <v>375</v>
      </c>
      <c r="B31" s="5" t="s">
        <v>194</v>
      </c>
      <c r="C31" s="72"/>
      <c r="D31" s="72"/>
      <c r="E31" s="72"/>
      <c r="F31" s="72">
        <f t="shared" si="0"/>
        <v>0</v>
      </c>
    </row>
    <row r="32" spans="1:6" ht="15" customHeight="1">
      <c r="A32" s="115" t="s">
        <v>403</v>
      </c>
      <c r="B32" s="7" t="s">
        <v>197</v>
      </c>
      <c r="C32" s="72"/>
      <c r="D32" s="72"/>
      <c r="E32" s="72"/>
      <c r="F32" s="72">
        <f t="shared" si="0"/>
        <v>0</v>
      </c>
    </row>
    <row r="33" spans="1:6" ht="15" customHeight="1">
      <c r="A33" s="113" t="s">
        <v>376</v>
      </c>
      <c r="B33" s="5" t="s">
        <v>198</v>
      </c>
      <c r="C33" s="72"/>
      <c r="D33" s="72"/>
      <c r="E33" s="72"/>
      <c r="F33" s="72">
        <f t="shared" si="0"/>
        <v>0</v>
      </c>
    </row>
    <row r="34" spans="1:6" ht="15" customHeight="1">
      <c r="A34" s="117" t="s">
        <v>404</v>
      </c>
      <c r="B34" s="39" t="s">
        <v>199</v>
      </c>
      <c r="C34" s="72"/>
      <c r="D34" s="72"/>
      <c r="E34" s="72"/>
      <c r="F34" s="72">
        <f t="shared" si="0"/>
        <v>0</v>
      </c>
    </row>
    <row r="35" spans="1:6" ht="15" customHeight="1">
      <c r="A35" s="119" t="s">
        <v>200</v>
      </c>
      <c r="B35" s="5" t="s">
        <v>201</v>
      </c>
      <c r="C35" s="72"/>
      <c r="D35" s="72"/>
      <c r="E35" s="72"/>
      <c r="F35" s="72">
        <f t="shared" si="0"/>
        <v>0</v>
      </c>
    </row>
    <row r="36" spans="1:6" ht="15" customHeight="1">
      <c r="A36" s="119" t="s">
        <v>377</v>
      </c>
      <c r="B36" s="5" t="s">
        <v>202</v>
      </c>
      <c r="C36" s="72">
        <v>1000000</v>
      </c>
      <c r="D36" s="72"/>
      <c r="E36" s="72"/>
      <c r="F36" s="72">
        <f t="shared" si="0"/>
        <v>1000000</v>
      </c>
    </row>
    <row r="37" spans="1:6" ht="15" customHeight="1">
      <c r="A37" s="119" t="s">
        <v>378</v>
      </c>
      <c r="B37" s="5" t="s">
        <v>203</v>
      </c>
      <c r="C37" s="72"/>
      <c r="D37" s="72"/>
      <c r="E37" s="72"/>
      <c r="F37" s="72">
        <f t="shared" si="0"/>
        <v>0</v>
      </c>
    </row>
    <row r="38" spans="1:6" ht="15" customHeight="1">
      <c r="A38" s="119" t="s">
        <v>379</v>
      </c>
      <c r="B38" s="5" t="s">
        <v>204</v>
      </c>
      <c r="C38" s="72">
        <v>800000</v>
      </c>
      <c r="D38" s="72"/>
      <c r="E38" s="72"/>
      <c r="F38" s="72">
        <f t="shared" si="0"/>
        <v>800000</v>
      </c>
    </row>
    <row r="39" spans="1:6" ht="15" customHeight="1">
      <c r="A39" s="119" t="s">
        <v>205</v>
      </c>
      <c r="B39" s="5" t="s">
        <v>206</v>
      </c>
      <c r="C39" s="72"/>
      <c r="D39" s="72"/>
      <c r="E39" s="72"/>
      <c r="F39" s="72">
        <f t="shared" si="0"/>
        <v>0</v>
      </c>
    </row>
    <row r="40" spans="1:6" ht="15" customHeight="1">
      <c r="A40" s="119" t="s">
        <v>207</v>
      </c>
      <c r="B40" s="5" t="s">
        <v>208</v>
      </c>
      <c r="C40" s="72">
        <v>200000</v>
      </c>
      <c r="D40" s="72"/>
      <c r="E40" s="72"/>
      <c r="F40" s="72">
        <f t="shared" si="0"/>
        <v>200000</v>
      </c>
    </row>
    <row r="41" spans="1:6" ht="15" customHeight="1">
      <c r="A41" s="119" t="s">
        <v>209</v>
      </c>
      <c r="B41" s="5" t="s">
        <v>210</v>
      </c>
      <c r="C41" s="72"/>
      <c r="D41" s="72"/>
      <c r="E41" s="72"/>
      <c r="F41" s="72">
        <f t="shared" si="0"/>
        <v>0</v>
      </c>
    </row>
    <row r="42" spans="1:6" ht="15" customHeight="1">
      <c r="A42" s="119" t="s">
        <v>380</v>
      </c>
      <c r="B42" s="5" t="s">
        <v>211</v>
      </c>
      <c r="C42" s="72"/>
      <c r="D42" s="72"/>
      <c r="E42" s="72"/>
      <c r="F42" s="72">
        <f t="shared" si="0"/>
        <v>0</v>
      </c>
    </row>
    <row r="43" spans="1:6" ht="15" customHeight="1">
      <c r="A43" s="119" t="s">
        <v>381</v>
      </c>
      <c r="B43" s="5" t="s">
        <v>212</v>
      </c>
      <c r="C43" s="72"/>
      <c r="D43" s="72"/>
      <c r="E43" s="72"/>
      <c r="F43" s="72">
        <f t="shared" si="0"/>
        <v>0</v>
      </c>
    </row>
    <row r="44" spans="1:6" ht="15" customHeight="1">
      <c r="A44" s="119" t="s">
        <v>382</v>
      </c>
      <c r="B44" s="5" t="s">
        <v>213</v>
      </c>
      <c r="C44" s="72"/>
      <c r="D44" s="72"/>
      <c r="E44" s="72"/>
      <c r="F44" s="72">
        <f t="shared" si="0"/>
        <v>0</v>
      </c>
    </row>
    <row r="45" spans="1:6" ht="15" customHeight="1">
      <c r="A45" s="121" t="s">
        <v>405</v>
      </c>
      <c r="B45" s="39" t="s">
        <v>214</v>
      </c>
      <c r="C45" s="72">
        <f>SUM(C35:C44)</f>
        <v>2000000</v>
      </c>
      <c r="D45" s="72">
        <f>SUM(D35:D44)</f>
        <v>0</v>
      </c>
      <c r="E45" s="72">
        <f>SUM(E35:E44)</f>
        <v>0</v>
      </c>
      <c r="F45" s="72">
        <f t="shared" si="0"/>
        <v>2000000</v>
      </c>
    </row>
    <row r="46" spans="1:6" ht="15" customHeight="1">
      <c r="A46" s="119" t="s">
        <v>223</v>
      </c>
      <c r="B46" s="5" t="s">
        <v>224</v>
      </c>
      <c r="C46" s="72"/>
      <c r="D46" s="72"/>
      <c r="E46" s="72"/>
      <c r="F46" s="72">
        <f t="shared" si="0"/>
        <v>0</v>
      </c>
    </row>
    <row r="47" spans="1:6" ht="15" customHeight="1">
      <c r="A47" s="113" t="s">
        <v>386</v>
      </c>
      <c r="B47" s="5" t="s">
        <v>225</v>
      </c>
      <c r="C47" s="72"/>
      <c r="D47" s="72"/>
      <c r="E47" s="72"/>
      <c r="F47" s="72">
        <f t="shared" si="0"/>
        <v>0</v>
      </c>
    </row>
    <row r="48" spans="1:6" ht="15" customHeight="1">
      <c r="A48" s="119" t="s">
        <v>387</v>
      </c>
      <c r="B48" s="5" t="s">
        <v>226</v>
      </c>
      <c r="C48" s="72"/>
      <c r="D48" s="72"/>
      <c r="E48" s="72"/>
      <c r="F48" s="72">
        <f t="shared" si="0"/>
        <v>0</v>
      </c>
    </row>
    <row r="49" spans="1:6" ht="15" customHeight="1">
      <c r="A49" s="117" t="s">
        <v>407</v>
      </c>
      <c r="B49" s="39" t="s">
        <v>227</v>
      </c>
      <c r="C49" s="72"/>
      <c r="D49" s="72"/>
      <c r="E49" s="72"/>
      <c r="F49" s="72">
        <f t="shared" si="0"/>
        <v>0</v>
      </c>
    </row>
    <row r="50" spans="1:6" ht="15" customHeight="1">
      <c r="A50" s="123" t="s">
        <v>461</v>
      </c>
      <c r="B50" s="42"/>
      <c r="C50" s="72">
        <f>C49+C45+C34+C20</f>
        <v>2000000</v>
      </c>
      <c r="D50" s="72">
        <f>D49+D45+D34+D20</f>
        <v>0</v>
      </c>
      <c r="E50" s="72">
        <f>E49+E45+E34+E20</f>
        <v>0</v>
      </c>
      <c r="F50" s="72">
        <f t="shared" si="0"/>
        <v>2000000</v>
      </c>
    </row>
    <row r="51" spans="1:6" ht="15" customHeight="1">
      <c r="A51" s="113" t="s">
        <v>169</v>
      </c>
      <c r="B51" s="5" t="s">
        <v>170</v>
      </c>
      <c r="C51" s="72"/>
      <c r="D51" s="72"/>
      <c r="E51" s="72"/>
      <c r="F51" s="72">
        <f t="shared" si="0"/>
        <v>0</v>
      </c>
    </row>
    <row r="52" spans="1:6" ht="15" customHeight="1">
      <c r="A52" s="113" t="s">
        <v>171</v>
      </c>
      <c r="B52" s="5" t="s">
        <v>172</v>
      </c>
      <c r="C52" s="72"/>
      <c r="D52" s="72"/>
      <c r="E52" s="72"/>
      <c r="F52" s="72">
        <f t="shared" si="0"/>
        <v>0</v>
      </c>
    </row>
    <row r="53" spans="1:6" ht="15" customHeight="1">
      <c r="A53" s="113" t="s">
        <v>364</v>
      </c>
      <c r="B53" s="5" t="s">
        <v>173</v>
      </c>
      <c r="C53" s="72"/>
      <c r="D53" s="72"/>
      <c r="E53" s="72"/>
      <c r="F53" s="72">
        <f t="shared" si="0"/>
        <v>0</v>
      </c>
    </row>
    <row r="54" spans="1:6" ht="15" customHeight="1">
      <c r="A54" s="113" t="s">
        <v>365</v>
      </c>
      <c r="B54" s="5" t="s">
        <v>174</v>
      </c>
      <c r="C54" s="72"/>
      <c r="D54" s="72"/>
      <c r="E54" s="72"/>
      <c r="F54" s="72">
        <f t="shared" si="0"/>
        <v>0</v>
      </c>
    </row>
    <row r="55" spans="1:6" ht="15" customHeight="1">
      <c r="A55" s="113" t="s">
        <v>366</v>
      </c>
      <c r="B55" s="5" t="s">
        <v>175</v>
      </c>
      <c r="C55" s="72"/>
      <c r="D55" s="72"/>
      <c r="E55" s="72"/>
      <c r="F55" s="72">
        <f t="shared" si="0"/>
        <v>0</v>
      </c>
    </row>
    <row r="56" spans="1:6" ht="15" customHeight="1">
      <c r="A56" s="117" t="s">
        <v>401</v>
      </c>
      <c r="B56" s="39" t="s">
        <v>176</v>
      </c>
      <c r="C56" s="72"/>
      <c r="D56" s="72"/>
      <c r="E56" s="72"/>
      <c r="F56" s="72">
        <f t="shared" si="0"/>
        <v>0</v>
      </c>
    </row>
    <row r="57" spans="1:6" ht="15" customHeight="1">
      <c r="A57" s="119" t="s">
        <v>383</v>
      </c>
      <c r="B57" s="5" t="s">
        <v>215</v>
      </c>
      <c r="C57" s="72"/>
      <c r="D57" s="72"/>
      <c r="E57" s="72"/>
      <c r="F57" s="72">
        <f t="shared" si="0"/>
        <v>0</v>
      </c>
    </row>
    <row r="58" spans="1:6" ht="15" customHeight="1">
      <c r="A58" s="119" t="s">
        <v>384</v>
      </c>
      <c r="B58" s="5" t="s">
        <v>216</v>
      </c>
      <c r="C58" s="72"/>
      <c r="D58" s="72"/>
      <c r="E58" s="72"/>
      <c r="F58" s="72">
        <f t="shared" si="0"/>
        <v>0</v>
      </c>
    </row>
    <row r="59" spans="1:6" ht="15" customHeight="1">
      <c r="A59" s="119" t="s">
        <v>217</v>
      </c>
      <c r="B59" s="5" t="s">
        <v>218</v>
      </c>
      <c r="C59" s="72"/>
      <c r="D59" s="72"/>
      <c r="E59" s="72"/>
      <c r="F59" s="72">
        <f t="shared" si="0"/>
        <v>0</v>
      </c>
    </row>
    <row r="60" spans="1:6" ht="15" customHeight="1">
      <c r="A60" s="119" t="s">
        <v>385</v>
      </c>
      <c r="B60" s="5" t="s">
        <v>219</v>
      </c>
      <c r="C60" s="72"/>
      <c r="D60" s="72"/>
      <c r="E60" s="72"/>
      <c r="F60" s="72">
        <f t="shared" si="0"/>
        <v>0</v>
      </c>
    </row>
    <row r="61" spans="1:6" ht="15" customHeight="1">
      <c r="A61" s="119" t="s">
        <v>220</v>
      </c>
      <c r="B61" s="5" t="s">
        <v>221</v>
      </c>
      <c r="C61" s="72"/>
      <c r="D61" s="72"/>
      <c r="E61" s="72"/>
      <c r="F61" s="72">
        <f t="shared" si="0"/>
        <v>0</v>
      </c>
    </row>
    <row r="62" spans="1:6" ht="15" customHeight="1">
      <c r="A62" s="117" t="s">
        <v>406</v>
      </c>
      <c r="B62" s="39" t="s">
        <v>222</v>
      </c>
      <c r="C62" s="72"/>
      <c r="D62" s="72"/>
      <c r="E62" s="72"/>
      <c r="F62" s="72">
        <f t="shared" si="0"/>
        <v>0</v>
      </c>
    </row>
    <row r="63" spans="1:6" ht="15" customHeight="1">
      <c r="A63" s="119" t="s">
        <v>228</v>
      </c>
      <c r="B63" s="5" t="s">
        <v>229</v>
      </c>
      <c r="C63" s="72"/>
      <c r="D63" s="72"/>
      <c r="E63" s="72"/>
      <c r="F63" s="72">
        <f t="shared" si="0"/>
        <v>0</v>
      </c>
    </row>
    <row r="64" spans="1:6" ht="15" customHeight="1">
      <c r="A64" s="113" t="s">
        <v>388</v>
      </c>
      <c r="B64" s="5" t="s">
        <v>230</v>
      </c>
      <c r="C64" s="72"/>
      <c r="D64" s="72"/>
      <c r="E64" s="72"/>
      <c r="F64" s="72">
        <f t="shared" si="0"/>
        <v>0</v>
      </c>
    </row>
    <row r="65" spans="1:6" ht="15" customHeight="1">
      <c r="A65" s="119" t="s">
        <v>389</v>
      </c>
      <c r="B65" s="5" t="s">
        <v>231</v>
      </c>
      <c r="C65" s="72"/>
      <c r="D65" s="72"/>
      <c r="E65" s="72"/>
      <c r="F65" s="72">
        <f t="shared" si="0"/>
        <v>0</v>
      </c>
    </row>
    <row r="66" spans="1:6" ht="15" customHeight="1">
      <c r="A66" s="117" t="s">
        <v>409</v>
      </c>
      <c r="B66" s="39" t="s">
        <v>232</v>
      </c>
      <c r="C66" s="72"/>
      <c r="D66" s="72"/>
      <c r="E66" s="72"/>
      <c r="F66" s="72">
        <f t="shared" si="0"/>
        <v>0</v>
      </c>
    </row>
    <row r="67" spans="1:6" ht="15" customHeight="1">
      <c r="A67" s="123" t="s">
        <v>460</v>
      </c>
      <c r="B67" s="42"/>
      <c r="C67" s="72">
        <f>C66+C62+C56</f>
        <v>0</v>
      </c>
      <c r="D67" s="72">
        <f>D66+D62+D56</f>
        <v>0</v>
      </c>
      <c r="E67" s="72">
        <f>E66+E62+E56</f>
        <v>0</v>
      </c>
      <c r="F67" s="72">
        <f t="shared" si="0"/>
        <v>0</v>
      </c>
    </row>
    <row r="68" spans="1:6" ht="15.75">
      <c r="A68" s="126" t="s">
        <v>408</v>
      </c>
      <c r="B68" s="27" t="s">
        <v>233</v>
      </c>
      <c r="C68" s="72">
        <f>C67+C50</f>
        <v>2000000</v>
      </c>
      <c r="D68" s="72">
        <f>D67+D50</f>
        <v>0</v>
      </c>
      <c r="E68" s="72">
        <f>E67+E50</f>
        <v>0</v>
      </c>
      <c r="F68" s="72">
        <f t="shared" si="0"/>
        <v>2000000</v>
      </c>
    </row>
    <row r="69" spans="1:6" ht="15.75">
      <c r="A69" s="129" t="s">
        <v>512</v>
      </c>
      <c r="B69" s="41"/>
      <c r="C69" s="72">
        <f>C50-'kiadás Művelődési Ház'!C76</f>
        <v>-15286856</v>
      </c>
      <c r="D69" s="72">
        <f>D50-'kiadás Művelődési Ház'!D76</f>
        <v>0</v>
      </c>
      <c r="E69" s="72">
        <f>E50-'kiadás Művelődési Ház'!E76</f>
        <v>0</v>
      </c>
      <c r="F69" s="72">
        <f t="shared" si="0"/>
        <v>-15286856</v>
      </c>
    </row>
    <row r="70" spans="1:6" ht="15.75">
      <c r="A70" s="129" t="s">
        <v>513</v>
      </c>
      <c r="B70" s="41"/>
      <c r="C70" s="72">
        <f>C67-'kiadás Művelődési Ház'!C99</f>
        <v>-27000</v>
      </c>
      <c r="D70" s="72">
        <f>D67-'kiadás Művelődési Ház'!D99</f>
        <v>0</v>
      </c>
      <c r="E70" s="72">
        <f>E67-'kiadás Művelődési Ház'!E99</f>
        <v>0</v>
      </c>
      <c r="F70" s="72">
        <f t="shared" si="0"/>
        <v>-27000</v>
      </c>
    </row>
    <row r="71" spans="1:6">
      <c r="A71" s="119" t="s">
        <v>390</v>
      </c>
      <c r="B71" s="4" t="s">
        <v>234</v>
      </c>
      <c r="C71" s="72"/>
      <c r="D71" s="72"/>
      <c r="E71" s="72"/>
      <c r="F71" s="72">
        <f t="shared" si="0"/>
        <v>0</v>
      </c>
    </row>
    <row r="72" spans="1:6" ht="30">
      <c r="A72" s="119" t="s">
        <v>235</v>
      </c>
      <c r="B72" s="4" t="s">
        <v>236</v>
      </c>
      <c r="C72" s="72"/>
      <c r="D72" s="72"/>
      <c r="E72" s="72"/>
      <c r="F72" s="72">
        <f t="shared" si="0"/>
        <v>0</v>
      </c>
    </row>
    <row r="73" spans="1:6">
      <c r="A73" s="119" t="s">
        <v>391</v>
      </c>
      <c r="B73" s="4" t="s">
        <v>237</v>
      </c>
      <c r="C73" s="72"/>
      <c r="D73" s="72"/>
      <c r="E73" s="72"/>
      <c r="F73" s="72">
        <f t="shared" ref="F73:F98" si="1">SUM(C73:E73)</f>
        <v>0</v>
      </c>
    </row>
    <row r="74" spans="1:6">
      <c r="A74" s="125" t="s">
        <v>410</v>
      </c>
      <c r="B74" s="6" t="s">
        <v>238</v>
      </c>
      <c r="C74" s="72"/>
      <c r="D74" s="72"/>
      <c r="E74" s="72"/>
      <c r="F74" s="72">
        <f t="shared" si="1"/>
        <v>0</v>
      </c>
    </row>
    <row r="75" spans="1:6">
      <c r="A75" s="119" t="s">
        <v>392</v>
      </c>
      <c r="B75" s="4" t="s">
        <v>239</v>
      </c>
      <c r="C75" s="72"/>
      <c r="D75" s="72"/>
      <c r="E75" s="72"/>
      <c r="F75" s="72">
        <f t="shared" si="1"/>
        <v>0</v>
      </c>
    </row>
    <row r="76" spans="1:6">
      <c r="A76" s="119" t="s">
        <v>240</v>
      </c>
      <c r="B76" s="4" t="s">
        <v>241</v>
      </c>
      <c r="C76" s="72"/>
      <c r="D76" s="72"/>
      <c r="E76" s="72"/>
      <c r="F76" s="72">
        <f t="shared" si="1"/>
        <v>0</v>
      </c>
    </row>
    <row r="77" spans="1:6">
      <c r="A77" s="119" t="s">
        <v>393</v>
      </c>
      <c r="B77" s="4" t="s">
        <v>242</v>
      </c>
      <c r="C77" s="72"/>
      <c r="D77" s="72"/>
      <c r="E77" s="72"/>
      <c r="F77" s="72">
        <f t="shared" si="1"/>
        <v>0</v>
      </c>
    </row>
    <row r="78" spans="1:6">
      <c r="A78" s="119" t="s">
        <v>243</v>
      </c>
      <c r="B78" s="4" t="s">
        <v>244</v>
      </c>
      <c r="C78" s="72"/>
      <c r="D78" s="72"/>
      <c r="E78" s="72"/>
      <c r="F78" s="72">
        <f t="shared" si="1"/>
        <v>0</v>
      </c>
    </row>
    <row r="79" spans="1:6">
      <c r="A79" s="125" t="s">
        <v>411</v>
      </c>
      <c r="B79" s="6" t="s">
        <v>245</v>
      </c>
      <c r="C79" s="72"/>
      <c r="D79" s="72"/>
      <c r="E79" s="72"/>
      <c r="F79" s="72">
        <f t="shared" si="1"/>
        <v>0</v>
      </c>
    </row>
    <row r="80" spans="1:6" ht="30">
      <c r="A80" s="113" t="s">
        <v>510</v>
      </c>
      <c r="B80" s="4" t="s">
        <v>246</v>
      </c>
      <c r="C80" s="72">
        <v>557342</v>
      </c>
      <c r="D80" s="72"/>
      <c r="E80" s="72"/>
      <c r="F80" s="72">
        <f t="shared" si="1"/>
        <v>557342</v>
      </c>
    </row>
    <row r="81" spans="1:6" ht="30">
      <c r="A81" s="113" t="s">
        <v>511</v>
      </c>
      <c r="B81" s="4" t="s">
        <v>246</v>
      </c>
      <c r="C81" s="72"/>
      <c r="D81" s="72"/>
      <c r="E81" s="72"/>
      <c r="F81" s="72">
        <f t="shared" si="1"/>
        <v>0</v>
      </c>
    </row>
    <row r="82" spans="1:6">
      <c r="A82" s="113" t="s">
        <v>508</v>
      </c>
      <c r="B82" s="4" t="s">
        <v>247</v>
      </c>
      <c r="C82" s="72"/>
      <c r="D82" s="72"/>
      <c r="E82" s="72"/>
      <c r="F82" s="72">
        <f t="shared" si="1"/>
        <v>0</v>
      </c>
    </row>
    <row r="83" spans="1:6" ht="30">
      <c r="A83" s="113" t="s">
        <v>509</v>
      </c>
      <c r="B83" s="4" t="s">
        <v>247</v>
      </c>
      <c r="C83" s="72"/>
      <c r="D83" s="72"/>
      <c r="E83" s="72"/>
      <c r="F83" s="72">
        <f t="shared" si="1"/>
        <v>0</v>
      </c>
    </row>
    <row r="84" spans="1:6">
      <c r="A84" s="115" t="s">
        <v>412</v>
      </c>
      <c r="B84" s="6" t="s">
        <v>248</v>
      </c>
      <c r="C84" s="72">
        <f>SUM(C80:C83)</f>
        <v>557342</v>
      </c>
      <c r="D84" s="72"/>
      <c r="E84" s="72"/>
      <c r="F84" s="72">
        <f t="shared" si="1"/>
        <v>557342</v>
      </c>
    </row>
    <row r="85" spans="1:6">
      <c r="A85" s="119" t="s">
        <v>249</v>
      </c>
      <c r="B85" s="4" t="s">
        <v>250</v>
      </c>
      <c r="C85" s="72"/>
      <c r="D85" s="72"/>
      <c r="E85" s="72"/>
      <c r="F85" s="72">
        <f t="shared" si="1"/>
        <v>0</v>
      </c>
    </row>
    <row r="86" spans="1:6">
      <c r="A86" s="119" t="s">
        <v>251</v>
      </c>
      <c r="B86" s="4" t="s">
        <v>252</v>
      </c>
      <c r="C86" s="72"/>
      <c r="D86" s="72"/>
      <c r="E86" s="72"/>
      <c r="F86" s="72">
        <f t="shared" si="1"/>
        <v>0</v>
      </c>
    </row>
    <row r="87" spans="1:6">
      <c r="A87" s="119" t="s">
        <v>253</v>
      </c>
      <c r="B87" s="4" t="s">
        <v>254</v>
      </c>
      <c r="C87" s="72">
        <v>14756514</v>
      </c>
      <c r="D87" s="72"/>
      <c r="E87" s="72"/>
      <c r="F87" s="72">
        <f t="shared" si="1"/>
        <v>14756514</v>
      </c>
    </row>
    <row r="88" spans="1:6">
      <c r="A88" s="119" t="s">
        <v>255</v>
      </c>
      <c r="B88" s="4" t="s">
        <v>256</v>
      </c>
      <c r="C88" s="72"/>
      <c r="D88" s="72"/>
      <c r="E88" s="72"/>
      <c r="F88" s="72">
        <f t="shared" si="1"/>
        <v>0</v>
      </c>
    </row>
    <row r="89" spans="1:6">
      <c r="A89" s="119" t="s">
        <v>394</v>
      </c>
      <c r="B89" s="4" t="s">
        <v>257</v>
      </c>
      <c r="C89" s="72"/>
      <c r="D89" s="72"/>
      <c r="E89" s="72"/>
      <c r="F89" s="72">
        <f t="shared" si="1"/>
        <v>0</v>
      </c>
    </row>
    <row r="90" spans="1:6">
      <c r="A90" s="125" t="s">
        <v>413</v>
      </c>
      <c r="B90" s="6" t="s">
        <v>258</v>
      </c>
      <c r="C90" s="72">
        <f>SUM(C84:C89)</f>
        <v>15313856</v>
      </c>
      <c r="D90" s="72"/>
      <c r="E90" s="72"/>
      <c r="F90" s="72">
        <f t="shared" si="1"/>
        <v>15313856</v>
      </c>
    </row>
    <row r="91" spans="1:6">
      <c r="A91" s="119" t="s">
        <v>259</v>
      </c>
      <c r="B91" s="4" t="s">
        <v>260</v>
      </c>
      <c r="C91" s="72"/>
      <c r="D91" s="72"/>
      <c r="E91" s="72"/>
      <c r="F91" s="72">
        <f t="shared" si="1"/>
        <v>0</v>
      </c>
    </row>
    <row r="92" spans="1:6">
      <c r="A92" s="119" t="s">
        <v>261</v>
      </c>
      <c r="B92" s="4" t="s">
        <v>262</v>
      </c>
      <c r="C92" s="72"/>
      <c r="D92" s="72"/>
      <c r="E92" s="72"/>
      <c r="F92" s="72">
        <f t="shared" si="1"/>
        <v>0</v>
      </c>
    </row>
    <row r="93" spans="1:6">
      <c r="A93" s="119" t="s">
        <v>263</v>
      </c>
      <c r="B93" s="4" t="s">
        <v>264</v>
      </c>
      <c r="C93" s="72"/>
      <c r="D93" s="72"/>
      <c r="E93" s="72"/>
      <c r="F93" s="72">
        <f t="shared" si="1"/>
        <v>0</v>
      </c>
    </row>
    <row r="94" spans="1:6">
      <c r="A94" s="119" t="s">
        <v>395</v>
      </c>
      <c r="B94" s="4" t="s">
        <v>265</v>
      </c>
      <c r="C94" s="72"/>
      <c r="D94" s="72"/>
      <c r="E94" s="72"/>
      <c r="F94" s="72">
        <f t="shared" si="1"/>
        <v>0</v>
      </c>
    </row>
    <row r="95" spans="1:6">
      <c r="A95" s="125" t="s">
        <v>414</v>
      </c>
      <c r="B95" s="6" t="s">
        <v>266</v>
      </c>
      <c r="C95" s="72"/>
      <c r="D95" s="72"/>
      <c r="E95" s="72"/>
      <c r="F95" s="72">
        <f t="shared" si="1"/>
        <v>0</v>
      </c>
    </row>
    <row r="96" spans="1:6">
      <c r="A96" s="125" t="s">
        <v>267</v>
      </c>
      <c r="B96" s="6" t="s">
        <v>268</v>
      </c>
      <c r="C96" s="72"/>
      <c r="D96" s="72"/>
      <c r="E96" s="72"/>
      <c r="F96" s="72">
        <f t="shared" si="1"/>
        <v>0</v>
      </c>
    </row>
    <row r="97" spans="1:6" ht="15.75">
      <c r="A97" s="126" t="s">
        <v>415</v>
      </c>
      <c r="B97" s="31" t="s">
        <v>269</v>
      </c>
      <c r="C97" s="72">
        <f>SUM(C90)</f>
        <v>15313856</v>
      </c>
      <c r="D97" s="72"/>
      <c r="E97" s="72"/>
      <c r="F97" s="72">
        <f t="shared" si="1"/>
        <v>15313856</v>
      </c>
    </row>
    <row r="98" spans="1:6" ht="15.75">
      <c r="A98" s="127" t="s">
        <v>397</v>
      </c>
      <c r="B98" s="36"/>
      <c r="C98" s="72">
        <f>C68+C97</f>
        <v>17313856</v>
      </c>
      <c r="D98" s="72">
        <f>D68+D97</f>
        <v>0</v>
      </c>
      <c r="E98" s="72">
        <f>E68+E97</f>
        <v>0</v>
      </c>
      <c r="F98" s="72">
        <f t="shared" si="1"/>
        <v>17313856</v>
      </c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8" fitToHeight="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98"/>
  <sheetViews>
    <sheetView workbookViewId="0">
      <selection sqref="A1:F1"/>
    </sheetView>
  </sheetViews>
  <sheetFormatPr defaultRowHeight="15"/>
  <cols>
    <col min="1" max="1" width="65.140625" style="128" customWidth="1"/>
    <col min="3" max="3" width="14.7109375" style="69" customWidth="1"/>
    <col min="4" max="5" width="12.7109375" style="69" customWidth="1"/>
    <col min="6" max="6" width="14.5703125" style="69" customWidth="1"/>
  </cols>
  <sheetData>
    <row r="1" spans="1:8" ht="15.75">
      <c r="A1" s="151" t="s">
        <v>619</v>
      </c>
      <c r="B1" s="151"/>
      <c r="C1" s="151"/>
      <c r="D1" s="151"/>
      <c r="E1" s="151"/>
      <c r="F1" s="151"/>
    </row>
    <row r="2" spans="1:8" ht="15.75">
      <c r="A2" s="108"/>
    </row>
    <row r="3" spans="1:8" ht="24" customHeight="1">
      <c r="A3" s="147" t="s">
        <v>596</v>
      </c>
      <c r="B3" s="152"/>
      <c r="C3" s="152"/>
      <c r="D3" s="152"/>
      <c r="E3" s="152"/>
      <c r="F3" s="149"/>
    </row>
    <row r="4" spans="1:8" ht="24" customHeight="1">
      <c r="A4" s="150" t="s">
        <v>597</v>
      </c>
      <c r="B4" s="148"/>
      <c r="C4" s="148"/>
      <c r="D4" s="148"/>
      <c r="E4" s="148"/>
      <c r="F4" s="149"/>
      <c r="H4" s="53"/>
    </row>
    <row r="5" spans="1:8" ht="18">
      <c r="A5" s="130"/>
    </row>
    <row r="6" spans="1:8">
      <c r="A6" s="131" t="s">
        <v>459</v>
      </c>
    </row>
    <row r="7" spans="1:8" ht="60">
      <c r="A7" s="111" t="s">
        <v>569</v>
      </c>
      <c r="B7" s="2" t="s">
        <v>549</v>
      </c>
      <c r="C7" s="138" t="s">
        <v>462</v>
      </c>
      <c r="D7" s="138" t="s">
        <v>463</v>
      </c>
      <c r="E7" s="138" t="s">
        <v>464</v>
      </c>
      <c r="F7" s="136" t="s">
        <v>542</v>
      </c>
    </row>
    <row r="8" spans="1:8" ht="15" customHeight="1">
      <c r="A8" s="112" t="s">
        <v>148</v>
      </c>
      <c r="B8" s="5" t="s">
        <v>149</v>
      </c>
      <c r="C8" s="72"/>
      <c r="D8" s="72"/>
      <c r="E8" s="72"/>
      <c r="F8" s="72">
        <f>SUM(C8:E8)</f>
        <v>0</v>
      </c>
    </row>
    <row r="9" spans="1:8" ht="15" customHeight="1">
      <c r="A9" s="113" t="s">
        <v>150</v>
      </c>
      <c r="B9" s="5" t="s">
        <v>151</v>
      </c>
      <c r="C9" s="72"/>
      <c r="D9" s="72"/>
      <c r="E9" s="72"/>
      <c r="F9" s="72">
        <f t="shared" ref="F9:F72" si="0">SUM(C9:E9)</f>
        <v>0</v>
      </c>
    </row>
    <row r="10" spans="1:8" ht="15" customHeight="1">
      <c r="A10" s="113" t="s">
        <v>152</v>
      </c>
      <c r="B10" s="5" t="s">
        <v>153</v>
      </c>
      <c r="C10" s="72"/>
      <c r="D10" s="72"/>
      <c r="E10" s="72"/>
      <c r="F10" s="72">
        <f t="shared" si="0"/>
        <v>0</v>
      </c>
    </row>
    <row r="11" spans="1:8" ht="15" customHeight="1">
      <c r="A11" s="113" t="s">
        <v>154</v>
      </c>
      <c r="B11" s="5" t="s">
        <v>155</v>
      </c>
      <c r="C11" s="72"/>
      <c r="D11" s="72"/>
      <c r="E11" s="72"/>
      <c r="F11" s="72">
        <f t="shared" si="0"/>
        <v>0</v>
      </c>
    </row>
    <row r="12" spans="1:8" ht="15" customHeight="1">
      <c r="A12" s="113" t="s">
        <v>156</v>
      </c>
      <c r="B12" s="5" t="s">
        <v>157</v>
      </c>
      <c r="C12" s="72"/>
      <c r="D12" s="72"/>
      <c r="E12" s="72"/>
      <c r="F12" s="72">
        <f t="shared" si="0"/>
        <v>0</v>
      </c>
    </row>
    <row r="13" spans="1:8" ht="15" customHeight="1">
      <c r="A13" s="113" t="s">
        <v>158</v>
      </c>
      <c r="B13" s="5" t="s">
        <v>159</v>
      </c>
      <c r="C13" s="72"/>
      <c r="D13" s="72"/>
      <c r="E13" s="72"/>
      <c r="F13" s="72">
        <f t="shared" si="0"/>
        <v>0</v>
      </c>
    </row>
    <row r="14" spans="1:8" ht="15" customHeight="1">
      <c r="A14" s="115" t="s">
        <v>399</v>
      </c>
      <c r="B14" s="7" t="s">
        <v>160</v>
      </c>
      <c r="C14" s="72">
        <f>SUM(C8:C13)</f>
        <v>0</v>
      </c>
      <c r="D14" s="72">
        <f>SUM(D8:D13)</f>
        <v>0</v>
      </c>
      <c r="E14" s="72">
        <f>SUM(E8:E13)</f>
        <v>0</v>
      </c>
      <c r="F14" s="72">
        <f t="shared" si="0"/>
        <v>0</v>
      </c>
    </row>
    <row r="15" spans="1:8" ht="15" customHeight="1">
      <c r="A15" s="113" t="s">
        <v>161</v>
      </c>
      <c r="B15" s="5" t="s">
        <v>162</v>
      </c>
      <c r="C15" s="72"/>
      <c r="D15" s="72"/>
      <c r="E15" s="72"/>
      <c r="F15" s="72">
        <f t="shared" si="0"/>
        <v>0</v>
      </c>
    </row>
    <row r="16" spans="1:8" ht="15" customHeight="1">
      <c r="A16" s="113" t="s">
        <v>163</v>
      </c>
      <c r="B16" s="5" t="s">
        <v>164</v>
      </c>
      <c r="C16" s="72"/>
      <c r="D16" s="72"/>
      <c r="E16" s="72"/>
      <c r="F16" s="72">
        <f t="shared" si="0"/>
        <v>0</v>
      </c>
    </row>
    <row r="17" spans="1:6" ht="15" customHeight="1">
      <c r="A17" s="113" t="s">
        <v>361</v>
      </c>
      <c r="B17" s="5" t="s">
        <v>165</v>
      </c>
      <c r="C17" s="72"/>
      <c r="D17" s="72"/>
      <c r="E17" s="72"/>
      <c r="F17" s="72">
        <f t="shared" si="0"/>
        <v>0</v>
      </c>
    </row>
    <row r="18" spans="1:6" ht="15" customHeight="1">
      <c r="A18" s="113" t="s">
        <v>362</v>
      </c>
      <c r="B18" s="5" t="s">
        <v>166</v>
      </c>
      <c r="C18" s="72"/>
      <c r="D18" s="72"/>
      <c r="E18" s="72"/>
      <c r="F18" s="72">
        <f t="shared" si="0"/>
        <v>0</v>
      </c>
    </row>
    <row r="19" spans="1:6" ht="15" customHeight="1">
      <c r="A19" s="113" t="s">
        <v>363</v>
      </c>
      <c r="B19" s="5" t="s">
        <v>167</v>
      </c>
      <c r="C19" s="72"/>
      <c r="D19" s="72"/>
      <c r="E19" s="72"/>
      <c r="F19" s="72">
        <f t="shared" si="0"/>
        <v>0</v>
      </c>
    </row>
    <row r="20" spans="1:6" ht="15" customHeight="1">
      <c r="A20" s="117" t="s">
        <v>400</v>
      </c>
      <c r="B20" s="39" t="s">
        <v>168</v>
      </c>
      <c r="C20" s="72">
        <f>C14+C15+C16+C17+C18+C19</f>
        <v>0</v>
      </c>
      <c r="D20" s="72">
        <f>D14+D15+D16+D17+D18+D19</f>
        <v>0</v>
      </c>
      <c r="E20" s="72">
        <f>E14+E15+E16+E17+E18+E19</f>
        <v>0</v>
      </c>
      <c r="F20" s="72">
        <f t="shared" si="0"/>
        <v>0</v>
      </c>
    </row>
    <row r="21" spans="1:6" ht="15" customHeight="1">
      <c r="A21" s="113" t="s">
        <v>367</v>
      </c>
      <c r="B21" s="5" t="s">
        <v>177</v>
      </c>
      <c r="C21" s="72"/>
      <c r="D21" s="72"/>
      <c r="E21" s="72"/>
      <c r="F21" s="72">
        <f t="shared" si="0"/>
        <v>0</v>
      </c>
    </row>
    <row r="22" spans="1:6" ht="15" customHeight="1">
      <c r="A22" s="113" t="s">
        <v>368</v>
      </c>
      <c r="B22" s="5" t="s">
        <v>178</v>
      </c>
      <c r="C22" s="72"/>
      <c r="D22" s="72"/>
      <c r="E22" s="72"/>
      <c r="F22" s="72">
        <f t="shared" si="0"/>
        <v>0</v>
      </c>
    </row>
    <row r="23" spans="1:6" ht="15" customHeight="1">
      <c r="A23" s="115" t="s">
        <v>402</v>
      </c>
      <c r="B23" s="7" t="s">
        <v>179</v>
      </c>
      <c r="C23" s="72">
        <f>SUM(C21:C22)</f>
        <v>0</v>
      </c>
      <c r="D23" s="72">
        <f>SUM(D21:D22)</f>
        <v>0</v>
      </c>
      <c r="E23" s="72">
        <f>SUM(E21:E22)</f>
        <v>0</v>
      </c>
      <c r="F23" s="72">
        <f t="shared" si="0"/>
        <v>0</v>
      </c>
    </row>
    <row r="24" spans="1:6" ht="15" customHeight="1">
      <c r="A24" s="113" t="s">
        <v>369</v>
      </c>
      <c r="B24" s="5" t="s">
        <v>180</v>
      </c>
      <c r="C24" s="72"/>
      <c r="D24" s="72"/>
      <c r="E24" s="72"/>
      <c r="F24" s="72">
        <f t="shared" si="0"/>
        <v>0</v>
      </c>
    </row>
    <row r="25" spans="1:6" ht="15" customHeight="1">
      <c r="A25" s="113" t="s">
        <v>370</v>
      </c>
      <c r="B25" s="5" t="s">
        <v>181</v>
      </c>
      <c r="C25" s="72"/>
      <c r="D25" s="72"/>
      <c r="E25" s="72"/>
      <c r="F25" s="72">
        <f t="shared" si="0"/>
        <v>0</v>
      </c>
    </row>
    <row r="26" spans="1:6" ht="15" customHeight="1">
      <c r="A26" s="113" t="s">
        <v>371</v>
      </c>
      <c r="B26" s="5" t="s">
        <v>182</v>
      </c>
      <c r="C26" s="72"/>
      <c r="D26" s="72"/>
      <c r="E26" s="72"/>
      <c r="F26" s="72">
        <f t="shared" si="0"/>
        <v>0</v>
      </c>
    </row>
    <row r="27" spans="1:6" ht="15" customHeight="1">
      <c r="A27" s="113" t="s">
        <v>372</v>
      </c>
      <c r="B27" s="5" t="s">
        <v>183</v>
      </c>
      <c r="C27" s="72"/>
      <c r="D27" s="72"/>
      <c r="E27" s="72"/>
      <c r="F27" s="72">
        <f t="shared" si="0"/>
        <v>0</v>
      </c>
    </row>
    <row r="28" spans="1:6" ht="15" customHeight="1">
      <c r="A28" s="113" t="s">
        <v>373</v>
      </c>
      <c r="B28" s="5" t="s">
        <v>186</v>
      </c>
      <c r="C28" s="72"/>
      <c r="D28" s="72"/>
      <c r="E28" s="72"/>
      <c r="F28" s="72">
        <f t="shared" si="0"/>
        <v>0</v>
      </c>
    </row>
    <row r="29" spans="1:6" ht="15" customHeight="1">
      <c r="A29" s="113" t="s">
        <v>187</v>
      </c>
      <c r="B29" s="5" t="s">
        <v>188</v>
      </c>
      <c r="C29" s="72"/>
      <c r="D29" s="72"/>
      <c r="E29" s="72"/>
      <c r="F29" s="72">
        <f t="shared" si="0"/>
        <v>0</v>
      </c>
    </row>
    <row r="30" spans="1:6" ht="15" customHeight="1">
      <c r="A30" s="113" t="s">
        <v>374</v>
      </c>
      <c r="B30" s="5" t="s">
        <v>189</v>
      </c>
      <c r="C30" s="72"/>
      <c r="D30" s="72"/>
      <c r="E30" s="72"/>
      <c r="F30" s="72">
        <f t="shared" si="0"/>
        <v>0</v>
      </c>
    </row>
    <row r="31" spans="1:6" ht="15" customHeight="1">
      <c r="A31" s="113" t="s">
        <v>375</v>
      </c>
      <c r="B31" s="5" t="s">
        <v>194</v>
      </c>
      <c r="C31" s="72"/>
      <c r="D31" s="72"/>
      <c r="E31" s="72"/>
      <c r="F31" s="72">
        <f t="shared" si="0"/>
        <v>0</v>
      </c>
    </row>
    <row r="32" spans="1:6" ht="15" customHeight="1">
      <c r="A32" s="115" t="s">
        <v>403</v>
      </c>
      <c r="B32" s="7" t="s">
        <v>197</v>
      </c>
      <c r="C32" s="72">
        <f>C31+C30+C29+C28+C27</f>
        <v>0</v>
      </c>
      <c r="D32" s="72"/>
      <c r="E32" s="72"/>
      <c r="F32" s="72">
        <f t="shared" si="0"/>
        <v>0</v>
      </c>
    </row>
    <row r="33" spans="1:6" ht="15" customHeight="1">
      <c r="A33" s="113" t="s">
        <v>376</v>
      </c>
      <c r="B33" s="5" t="s">
        <v>198</v>
      </c>
      <c r="C33" s="72"/>
      <c r="D33" s="72"/>
      <c r="E33" s="72"/>
      <c r="F33" s="72">
        <f t="shared" si="0"/>
        <v>0</v>
      </c>
    </row>
    <row r="34" spans="1:6" ht="15" customHeight="1">
      <c r="A34" s="117" t="s">
        <v>404</v>
      </c>
      <c r="B34" s="39" t="s">
        <v>199</v>
      </c>
      <c r="C34" s="72">
        <f>C33+C32+C26+C25+C24+C23</f>
        <v>0</v>
      </c>
      <c r="D34" s="72">
        <f>D33+D32+D26+D25+D24+D23</f>
        <v>0</v>
      </c>
      <c r="E34" s="72">
        <f>E33+E32+E26+E25+E24+E23</f>
        <v>0</v>
      </c>
      <c r="F34" s="72">
        <f t="shared" si="0"/>
        <v>0</v>
      </c>
    </row>
    <row r="35" spans="1:6" ht="15" customHeight="1">
      <c r="A35" s="119" t="s">
        <v>200</v>
      </c>
      <c r="B35" s="5" t="s">
        <v>201</v>
      </c>
      <c r="C35" s="72"/>
      <c r="D35" s="72"/>
      <c r="E35" s="72"/>
      <c r="F35" s="72">
        <f t="shared" si="0"/>
        <v>0</v>
      </c>
    </row>
    <row r="36" spans="1:6" ht="15" customHeight="1">
      <c r="A36" s="119" t="s">
        <v>377</v>
      </c>
      <c r="B36" s="5" t="s">
        <v>202</v>
      </c>
      <c r="C36" s="72"/>
      <c r="D36" s="72"/>
      <c r="E36" s="72"/>
      <c r="F36" s="72">
        <f t="shared" si="0"/>
        <v>0</v>
      </c>
    </row>
    <row r="37" spans="1:6" ht="15" customHeight="1">
      <c r="A37" s="119" t="s">
        <v>378</v>
      </c>
      <c r="B37" s="5" t="s">
        <v>203</v>
      </c>
      <c r="C37" s="72">
        <v>1172416</v>
      </c>
      <c r="D37" s="72"/>
      <c r="E37" s="72"/>
      <c r="F37" s="72">
        <f t="shared" si="0"/>
        <v>1172416</v>
      </c>
    </row>
    <row r="38" spans="1:6" ht="15" customHeight="1">
      <c r="A38" s="119" t="s">
        <v>379</v>
      </c>
      <c r="B38" s="5" t="s">
        <v>204</v>
      </c>
      <c r="C38" s="72"/>
      <c r="D38" s="72"/>
      <c r="E38" s="72"/>
      <c r="F38" s="72">
        <f t="shared" si="0"/>
        <v>0</v>
      </c>
    </row>
    <row r="39" spans="1:6" ht="15" customHeight="1">
      <c r="A39" s="119" t="s">
        <v>205</v>
      </c>
      <c r="B39" s="5" t="s">
        <v>206</v>
      </c>
      <c r="C39" s="72"/>
      <c r="D39" s="72"/>
      <c r="E39" s="72"/>
      <c r="F39" s="72">
        <f t="shared" si="0"/>
        <v>0</v>
      </c>
    </row>
    <row r="40" spans="1:6" ht="15" customHeight="1">
      <c r="A40" s="119" t="s">
        <v>207</v>
      </c>
      <c r="B40" s="5" t="s">
        <v>208</v>
      </c>
      <c r="C40" s="72"/>
      <c r="D40" s="72"/>
      <c r="E40" s="72"/>
      <c r="F40" s="72">
        <f t="shared" si="0"/>
        <v>0</v>
      </c>
    </row>
    <row r="41" spans="1:6" ht="15" customHeight="1">
      <c r="A41" s="119" t="s">
        <v>209</v>
      </c>
      <c r="B41" s="5" t="s">
        <v>210</v>
      </c>
      <c r="C41" s="72"/>
      <c r="D41" s="72"/>
      <c r="E41" s="72"/>
      <c r="F41" s="72">
        <f t="shared" si="0"/>
        <v>0</v>
      </c>
    </row>
    <row r="42" spans="1:6" ht="15" customHeight="1">
      <c r="A42" s="119" t="s">
        <v>380</v>
      </c>
      <c r="B42" s="5" t="s">
        <v>211</v>
      </c>
      <c r="C42" s="72"/>
      <c r="D42" s="72"/>
      <c r="E42" s="72"/>
      <c r="F42" s="72">
        <f t="shared" si="0"/>
        <v>0</v>
      </c>
    </row>
    <row r="43" spans="1:6" ht="15" customHeight="1">
      <c r="A43" s="119" t="s">
        <v>381</v>
      </c>
      <c r="B43" s="5" t="s">
        <v>212</v>
      </c>
      <c r="C43" s="72"/>
      <c r="D43" s="72"/>
      <c r="E43" s="72"/>
      <c r="F43" s="72">
        <f t="shared" si="0"/>
        <v>0</v>
      </c>
    </row>
    <row r="44" spans="1:6" ht="15" customHeight="1">
      <c r="A44" s="119" t="s">
        <v>382</v>
      </c>
      <c r="B44" s="5" t="s">
        <v>213</v>
      </c>
      <c r="C44" s="72"/>
      <c r="D44" s="72"/>
      <c r="E44" s="72"/>
      <c r="F44" s="72">
        <f t="shared" si="0"/>
        <v>0</v>
      </c>
    </row>
    <row r="45" spans="1:6" ht="15" customHeight="1">
      <c r="A45" s="121" t="s">
        <v>405</v>
      </c>
      <c r="B45" s="39" t="s">
        <v>214</v>
      </c>
      <c r="C45" s="72">
        <f>SUM(C35:C44)</f>
        <v>1172416</v>
      </c>
      <c r="D45" s="72">
        <f>SUM(D35:D44)</f>
        <v>0</v>
      </c>
      <c r="E45" s="72">
        <f>SUM(E35:E44)</f>
        <v>0</v>
      </c>
      <c r="F45" s="72">
        <f t="shared" si="0"/>
        <v>1172416</v>
      </c>
    </row>
    <row r="46" spans="1:6" ht="15" customHeight="1">
      <c r="A46" s="119" t="s">
        <v>223</v>
      </c>
      <c r="B46" s="5" t="s">
        <v>224</v>
      </c>
      <c r="C46" s="72"/>
      <c r="D46" s="72"/>
      <c r="E46" s="72"/>
      <c r="F46" s="72">
        <f t="shared" si="0"/>
        <v>0</v>
      </c>
    </row>
    <row r="47" spans="1:6" ht="15" customHeight="1">
      <c r="A47" s="113" t="s">
        <v>386</v>
      </c>
      <c r="B47" s="5" t="s">
        <v>225</v>
      </c>
      <c r="C47" s="72"/>
      <c r="D47" s="72"/>
      <c r="E47" s="72"/>
      <c r="F47" s="72">
        <f t="shared" si="0"/>
        <v>0</v>
      </c>
    </row>
    <row r="48" spans="1:6" ht="15" customHeight="1">
      <c r="A48" s="119" t="s">
        <v>387</v>
      </c>
      <c r="B48" s="5" t="s">
        <v>226</v>
      </c>
      <c r="C48" s="72"/>
      <c r="D48" s="72"/>
      <c r="E48" s="72"/>
      <c r="F48" s="72">
        <f t="shared" si="0"/>
        <v>0</v>
      </c>
    </row>
    <row r="49" spans="1:6" ht="15" customHeight="1">
      <c r="A49" s="117" t="s">
        <v>407</v>
      </c>
      <c r="B49" s="39" t="s">
        <v>227</v>
      </c>
      <c r="C49" s="72">
        <f>SUM(C46:C48)</f>
        <v>0</v>
      </c>
      <c r="D49" s="72">
        <f>SUM(D46:D48)</f>
        <v>0</v>
      </c>
      <c r="E49" s="72">
        <f>SUM(E46:E48)</f>
        <v>0</v>
      </c>
      <c r="F49" s="72">
        <f t="shared" si="0"/>
        <v>0</v>
      </c>
    </row>
    <row r="50" spans="1:6" ht="15" customHeight="1">
      <c r="A50" s="123" t="s">
        <v>461</v>
      </c>
      <c r="B50" s="42"/>
      <c r="C50" s="72">
        <f>C49+C45+C34+C20</f>
        <v>1172416</v>
      </c>
      <c r="D50" s="72">
        <f>D49+D45+D34+D20</f>
        <v>0</v>
      </c>
      <c r="E50" s="72">
        <f>E49+E45+E34+E20</f>
        <v>0</v>
      </c>
      <c r="F50" s="72">
        <f t="shared" si="0"/>
        <v>1172416</v>
      </c>
    </row>
    <row r="51" spans="1:6" ht="15" customHeight="1">
      <c r="A51" s="113" t="s">
        <v>169</v>
      </c>
      <c r="B51" s="5" t="s">
        <v>170</v>
      </c>
      <c r="C51" s="72"/>
      <c r="D51" s="72"/>
      <c r="E51" s="72"/>
      <c r="F51" s="72">
        <f t="shared" si="0"/>
        <v>0</v>
      </c>
    </row>
    <row r="52" spans="1:6" ht="15" customHeight="1">
      <c r="A52" s="113" t="s">
        <v>171</v>
      </c>
      <c r="B52" s="5" t="s">
        <v>172</v>
      </c>
      <c r="C52" s="72"/>
      <c r="D52" s="72"/>
      <c r="E52" s="72"/>
      <c r="F52" s="72">
        <f t="shared" si="0"/>
        <v>0</v>
      </c>
    </row>
    <row r="53" spans="1:6" ht="15" customHeight="1">
      <c r="A53" s="113" t="s">
        <v>364</v>
      </c>
      <c r="B53" s="5" t="s">
        <v>173</v>
      </c>
      <c r="C53" s="72"/>
      <c r="D53" s="72"/>
      <c r="E53" s="72"/>
      <c r="F53" s="72">
        <f t="shared" si="0"/>
        <v>0</v>
      </c>
    </row>
    <row r="54" spans="1:6" ht="15" customHeight="1">
      <c r="A54" s="113" t="s">
        <v>365</v>
      </c>
      <c r="B54" s="5" t="s">
        <v>174</v>
      </c>
      <c r="C54" s="72"/>
      <c r="D54" s="72"/>
      <c r="E54" s="72"/>
      <c r="F54" s="72">
        <f t="shared" si="0"/>
        <v>0</v>
      </c>
    </row>
    <row r="55" spans="1:6" ht="15" customHeight="1">
      <c r="A55" s="113" t="s">
        <v>366</v>
      </c>
      <c r="B55" s="5" t="s">
        <v>175</v>
      </c>
      <c r="C55" s="72"/>
      <c r="D55" s="72"/>
      <c r="E55" s="72"/>
      <c r="F55" s="72">
        <f t="shared" si="0"/>
        <v>0</v>
      </c>
    </row>
    <row r="56" spans="1:6" ht="15" customHeight="1">
      <c r="A56" s="117" t="s">
        <v>401</v>
      </c>
      <c r="B56" s="39" t="s">
        <v>176</v>
      </c>
      <c r="C56" s="72">
        <f>SUM(C51:C55)</f>
        <v>0</v>
      </c>
      <c r="D56" s="72">
        <f>SUM(D51:D55)</f>
        <v>0</v>
      </c>
      <c r="E56" s="72">
        <f>SUM(E51:E55)</f>
        <v>0</v>
      </c>
      <c r="F56" s="72">
        <f t="shared" si="0"/>
        <v>0</v>
      </c>
    </row>
    <row r="57" spans="1:6" ht="15" customHeight="1">
      <c r="A57" s="119" t="s">
        <v>383</v>
      </c>
      <c r="B57" s="5" t="s">
        <v>215</v>
      </c>
      <c r="C57" s="72"/>
      <c r="D57" s="72"/>
      <c r="E57" s="72"/>
      <c r="F57" s="72">
        <f t="shared" si="0"/>
        <v>0</v>
      </c>
    </row>
    <row r="58" spans="1:6" ht="15" customHeight="1">
      <c r="A58" s="119" t="s">
        <v>384</v>
      </c>
      <c r="B58" s="5" t="s">
        <v>216</v>
      </c>
      <c r="C58" s="72"/>
      <c r="D58" s="72"/>
      <c r="E58" s="72"/>
      <c r="F58" s="72">
        <f t="shared" si="0"/>
        <v>0</v>
      </c>
    </row>
    <row r="59" spans="1:6" ht="15" customHeight="1">
      <c r="A59" s="119" t="s">
        <v>217</v>
      </c>
      <c r="B59" s="5" t="s">
        <v>218</v>
      </c>
      <c r="C59" s="72"/>
      <c r="D59" s="72"/>
      <c r="E59" s="72"/>
      <c r="F59" s="72">
        <f t="shared" si="0"/>
        <v>0</v>
      </c>
    </row>
    <row r="60" spans="1:6" ht="15" customHeight="1">
      <c r="A60" s="119" t="s">
        <v>385</v>
      </c>
      <c r="B60" s="5" t="s">
        <v>219</v>
      </c>
      <c r="C60" s="72"/>
      <c r="D60" s="72"/>
      <c r="E60" s="72"/>
      <c r="F60" s="72">
        <f t="shared" si="0"/>
        <v>0</v>
      </c>
    </row>
    <row r="61" spans="1:6" ht="15" customHeight="1">
      <c r="A61" s="119" t="s">
        <v>220</v>
      </c>
      <c r="B61" s="5" t="s">
        <v>221</v>
      </c>
      <c r="C61" s="72"/>
      <c r="D61" s="72"/>
      <c r="E61" s="72"/>
      <c r="F61" s="72">
        <f t="shared" si="0"/>
        <v>0</v>
      </c>
    </row>
    <row r="62" spans="1:6" ht="15" customHeight="1">
      <c r="A62" s="117" t="s">
        <v>406</v>
      </c>
      <c r="B62" s="39" t="s">
        <v>222</v>
      </c>
      <c r="C62" s="72">
        <f>SUM(C57:C61)</f>
        <v>0</v>
      </c>
      <c r="D62" s="72">
        <f>SUM(D57:D61)</f>
        <v>0</v>
      </c>
      <c r="E62" s="72">
        <f>SUM(E57:E61)</f>
        <v>0</v>
      </c>
      <c r="F62" s="72">
        <f t="shared" si="0"/>
        <v>0</v>
      </c>
    </row>
    <row r="63" spans="1:6" ht="15" customHeight="1">
      <c r="A63" s="119" t="s">
        <v>228</v>
      </c>
      <c r="B63" s="5" t="s">
        <v>229</v>
      </c>
      <c r="C63" s="72"/>
      <c r="D63" s="72"/>
      <c r="E63" s="72"/>
      <c r="F63" s="72">
        <f t="shared" si="0"/>
        <v>0</v>
      </c>
    </row>
    <row r="64" spans="1:6" ht="15" customHeight="1">
      <c r="A64" s="113" t="s">
        <v>388</v>
      </c>
      <c r="B64" s="5" t="s">
        <v>230</v>
      </c>
      <c r="C64" s="72"/>
      <c r="D64" s="72"/>
      <c r="E64" s="72"/>
      <c r="F64" s="72">
        <f t="shared" si="0"/>
        <v>0</v>
      </c>
    </row>
    <row r="65" spans="1:6" ht="15" customHeight="1">
      <c r="A65" s="119" t="s">
        <v>389</v>
      </c>
      <c r="B65" s="5" t="s">
        <v>231</v>
      </c>
      <c r="C65" s="72"/>
      <c r="D65" s="72"/>
      <c r="E65" s="72"/>
      <c r="F65" s="72">
        <f t="shared" si="0"/>
        <v>0</v>
      </c>
    </row>
    <row r="66" spans="1:6" ht="15" customHeight="1">
      <c r="A66" s="117" t="s">
        <v>409</v>
      </c>
      <c r="B66" s="39" t="s">
        <v>232</v>
      </c>
      <c r="C66" s="72">
        <f>SUM(C63:C65)</f>
        <v>0</v>
      </c>
      <c r="D66" s="72">
        <f>SUM(D63:D65)</f>
        <v>0</v>
      </c>
      <c r="E66" s="72">
        <f>SUM(E63:E65)</f>
        <v>0</v>
      </c>
      <c r="F66" s="72">
        <f t="shared" si="0"/>
        <v>0</v>
      </c>
    </row>
    <row r="67" spans="1:6" ht="15" customHeight="1">
      <c r="A67" s="123" t="s">
        <v>460</v>
      </c>
      <c r="B67" s="42"/>
      <c r="C67" s="72">
        <f>C66+C62+C56</f>
        <v>0</v>
      </c>
      <c r="D67" s="72">
        <f>D66+D62+D56</f>
        <v>0</v>
      </c>
      <c r="E67" s="72">
        <f>E66+E62+E56</f>
        <v>0</v>
      </c>
      <c r="F67" s="72">
        <f t="shared" si="0"/>
        <v>0</v>
      </c>
    </row>
    <row r="68" spans="1:6" ht="15.75">
      <c r="A68" s="126" t="s">
        <v>408</v>
      </c>
      <c r="B68" s="27" t="s">
        <v>233</v>
      </c>
      <c r="C68" s="72">
        <f>C66+C62+C56+C49+C45+C34+C20</f>
        <v>1172416</v>
      </c>
      <c r="D68" s="72">
        <f>D66+D62+D56+D49+D45+D34+D20</f>
        <v>0</v>
      </c>
      <c r="E68" s="72">
        <f>E66+E62+E56+E49+E45+E34+E20</f>
        <v>0</v>
      </c>
      <c r="F68" s="72">
        <f t="shared" si="0"/>
        <v>1172416</v>
      </c>
    </row>
    <row r="69" spans="1:6" ht="15.75">
      <c r="A69" s="132" t="s">
        <v>512</v>
      </c>
      <c r="B69" s="41"/>
      <c r="C69" s="72">
        <f>C50-'kiadás Hivatal'!C76</f>
        <v>-89474362</v>
      </c>
      <c r="D69" s="72">
        <f>D50-'kiadás Hivatal'!D76</f>
        <v>-4715220</v>
      </c>
      <c r="E69" s="72">
        <f>E50-'kiadás Hivatal'!E76</f>
        <v>0</v>
      </c>
      <c r="F69" s="72">
        <f t="shared" si="0"/>
        <v>-94189582</v>
      </c>
    </row>
    <row r="70" spans="1:6" ht="15.75">
      <c r="A70" s="132" t="s">
        <v>513</v>
      </c>
      <c r="B70" s="41"/>
      <c r="C70" s="72">
        <f>C67-'kiadás Hivatal'!C99</f>
        <v>0</v>
      </c>
      <c r="D70" s="72">
        <f>D67-'kiadás Hivatal'!D99</f>
        <v>0</v>
      </c>
      <c r="E70" s="72">
        <f>E67-'kiadás Hivatal'!E99</f>
        <v>0</v>
      </c>
      <c r="F70" s="72">
        <f t="shared" si="0"/>
        <v>0</v>
      </c>
    </row>
    <row r="71" spans="1:6">
      <c r="A71" s="119" t="s">
        <v>390</v>
      </c>
      <c r="B71" s="4" t="s">
        <v>234</v>
      </c>
      <c r="C71" s="72"/>
      <c r="D71" s="72"/>
      <c r="E71" s="72"/>
      <c r="F71" s="72">
        <f t="shared" si="0"/>
        <v>0</v>
      </c>
    </row>
    <row r="72" spans="1:6" ht="30">
      <c r="A72" s="119" t="s">
        <v>235</v>
      </c>
      <c r="B72" s="4" t="s">
        <v>236</v>
      </c>
      <c r="C72" s="72"/>
      <c r="D72" s="72"/>
      <c r="E72" s="72"/>
      <c r="F72" s="72">
        <f t="shared" si="0"/>
        <v>0</v>
      </c>
    </row>
    <row r="73" spans="1:6">
      <c r="A73" s="119" t="s">
        <v>391</v>
      </c>
      <c r="B73" s="4" t="s">
        <v>237</v>
      </c>
      <c r="C73" s="72"/>
      <c r="D73" s="72"/>
      <c r="E73" s="72"/>
      <c r="F73" s="72">
        <f t="shared" ref="F73:F98" si="1">SUM(C73:E73)</f>
        <v>0</v>
      </c>
    </row>
    <row r="74" spans="1:6">
      <c r="A74" s="125" t="s">
        <v>410</v>
      </c>
      <c r="B74" s="6" t="s">
        <v>238</v>
      </c>
      <c r="C74" s="72"/>
      <c r="D74" s="72"/>
      <c r="E74" s="72"/>
      <c r="F74" s="72">
        <f t="shared" si="1"/>
        <v>0</v>
      </c>
    </row>
    <row r="75" spans="1:6">
      <c r="A75" s="119" t="s">
        <v>392</v>
      </c>
      <c r="B75" s="4" t="s">
        <v>239</v>
      </c>
      <c r="C75" s="72"/>
      <c r="D75" s="72"/>
      <c r="E75" s="72"/>
      <c r="F75" s="72">
        <f t="shared" si="1"/>
        <v>0</v>
      </c>
    </row>
    <row r="76" spans="1:6">
      <c r="A76" s="119" t="s">
        <v>240</v>
      </c>
      <c r="B76" s="4" t="s">
        <v>241</v>
      </c>
      <c r="C76" s="72"/>
      <c r="D76" s="72"/>
      <c r="E76" s="72"/>
      <c r="F76" s="72">
        <f t="shared" si="1"/>
        <v>0</v>
      </c>
    </row>
    <row r="77" spans="1:6">
      <c r="A77" s="119" t="s">
        <v>393</v>
      </c>
      <c r="B77" s="4" t="s">
        <v>242</v>
      </c>
      <c r="C77" s="72"/>
      <c r="D77" s="72"/>
      <c r="E77" s="72"/>
      <c r="F77" s="72">
        <f t="shared" si="1"/>
        <v>0</v>
      </c>
    </row>
    <row r="78" spans="1:6">
      <c r="A78" s="119" t="s">
        <v>243</v>
      </c>
      <c r="B78" s="4" t="s">
        <v>244</v>
      </c>
      <c r="C78" s="72"/>
      <c r="D78" s="72"/>
      <c r="E78" s="72"/>
      <c r="F78" s="72">
        <f t="shared" si="1"/>
        <v>0</v>
      </c>
    </row>
    <row r="79" spans="1:6">
      <c r="A79" s="125" t="s">
        <v>411</v>
      </c>
      <c r="B79" s="6" t="s">
        <v>245</v>
      </c>
      <c r="C79" s="72"/>
      <c r="D79" s="72"/>
      <c r="E79" s="72"/>
      <c r="F79" s="72">
        <f t="shared" si="1"/>
        <v>0</v>
      </c>
    </row>
    <row r="80" spans="1:6" ht="30">
      <c r="A80" s="113" t="s">
        <v>510</v>
      </c>
      <c r="B80" s="4" t="s">
        <v>246</v>
      </c>
      <c r="C80" s="72">
        <v>2472877</v>
      </c>
      <c r="D80" s="72"/>
      <c r="E80" s="72"/>
      <c r="F80" s="72">
        <f t="shared" si="1"/>
        <v>2472877</v>
      </c>
    </row>
    <row r="81" spans="1:6" ht="30">
      <c r="A81" s="113" t="s">
        <v>511</v>
      </c>
      <c r="B81" s="4" t="s">
        <v>246</v>
      </c>
      <c r="C81" s="72"/>
      <c r="D81" s="72"/>
      <c r="E81" s="72"/>
      <c r="F81" s="72">
        <f t="shared" si="1"/>
        <v>0</v>
      </c>
    </row>
    <row r="82" spans="1:6">
      <c r="A82" s="113" t="s">
        <v>508</v>
      </c>
      <c r="B82" s="4" t="s">
        <v>247</v>
      </c>
      <c r="C82" s="72"/>
      <c r="D82" s="72"/>
      <c r="E82" s="72"/>
      <c r="F82" s="72">
        <f t="shared" si="1"/>
        <v>0</v>
      </c>
    </row>
    <row r="83" spans="1:6" ht="30">
      <c r="A83" s="113" t="s">
        <v>509</v>
      </c>
      <c r="B83" s="4" t="s">
        <v>247</v>
      </c>
      <c r="C83" s="72"/>
      <c r="D83" s="72"/>
      <c r="E83" s="72"/>
      <c r="F83" s="72">
        <f t="shared" si="1"/>
        <v>0</v>
      </c>
    </row>
    <row r="84" spans="1:6">
      <c r="A84" s="115" t="s">
        <v>412</v>
      </c>
      <c r="B84" s="6" t="s">
        <v>248</v>
      </c>
      <c r="C84" s="72">
        <f>SUM(C80:C83)</f>
        <v>2472877</v>
      </c>
      <c r="D84" s="72"/>
      <c r="E84" s="72"/>
      <c r="F84" s="72">
        <f t="shared" si="1"/>
        <v>2472877</v>
      </c>
    </row>
    <row r="85" spans="1:6">
      <c r="A85" s="119" t="s">
        <v>249</v>
      </c>
      <c r="B85" s="4" t="s">
        <v>250</v>
      </c>
      <c r="C85" s="72"/>
      <c r="D85" s="72"/>
      <c r="E85" s="72"/>
      <c r="F85" s="72">
        <f t="shared" si="1"/>
        <v>0</v>
      </c>
    </row>
    <row r="86" spans="1:6">
      <c r="A86" s="119" t="s">
        <v>251</v>
      </c>
      <c r="B86" s="4" t="s">
        <v>252</v>
      </c>
      <c r="C86" s="72"/>
      <c r="D86" s="72"/>
      <c r="E86" s="72"/>
      <c r="F86" s="72">
        <f t="shared" si="1"/>
        <v>0</v>
      </c>
    </row>
    <row r="87" spans="1:6">
      <c r="A87" s="119" t="s">
        <v>253</v>
      </c>
      <c r="B87" s="4" t="s">
        <v>254</v>
      </c>
      <c r="C87" s="72">
        <v>87001485</v>
      </c>
      <c r="D87" s="72">
        <v>4715220</v>
      </c>
      <c r="E87" s="72"/>
      <c r="F87" s="72">
        <f t="shared" si="1"/>
        <v>91716705</v>
      </c>
    </row>
    <row r="88" spans="1:6">
      <c r="A88" s="119" t="s">
        <v>255</v>
      </c>
      <c r="B88" s="4" t="s">
        <v>256</v>
      </c>
      <c r="C88" s="72"/>
      <c r="D88" s="72"/>
      <c r="E88" s="72"/>
      <c r="F88" s="72">
        <f t="shared" si="1"/>
        <v>0</v>
      </c>
    </row>
    <row r="89" spans="1:6">
      <c r="A89" s="119" t="s">
        <v>394</v>
      </c>
      <c r="B89" s="4" t="s">
        <v>257</v>
      </c>
      <c r="C89" s="72"/>
      <c r="D89" s="72"/>
      <c r="E89" s="72"/>
      <c r="F89" s="72">
        <f t="shared" si="1"/>
        <v>0</v>
      </c>
    </row>
    <row r="90" spans="1:6">
      <c r="A90" s="125" t="s">
        <v>413</v>
      </c>
      <c r="B90" s="6" t="s">
        <v>258</v>
      </c>
      <c r="C90" s="72">
        <f>SUM(C84:C89)</f>
        <v>89474362</v>
      </c>
      <c r="D90" s="72">
        <f>SUM(D87:D89)</f>
        <v>4715220</v>
      </c>
      <c r="E90" s="72"/>
      <c r="F90" s="72">
        <f t="shared" si="1"/>
        <v>94189582</v>
      </c>
    </row>
    <row r="91" spans="1:6">
      <c r="A91" s="119" t="s">
        <v>259</v>
      </c>
      <c r="B91" s="4" t="s">
        <v>260</v>
      </c>
      <c r="C91" s="72"/>
      <c r="D91" s="72"/>
      <c r="E91" s="72"/>
      <c r="F91" s="72">
        <f t="shared" si="1"/>
        <v>0</v>
      </c>
    </row>
    <row r="92" spans="1:6">
      <c r="A92" s="119" t="s">
        <v>261</v>
      </c>
      <c r="B92" s="4" t="s">
        <v>262</v>
      </c>
      <c r="C92" s="72"/>
      <c r="D92" s="72"/>
      <c r="E92" s="72"/>
      <c r="F92" s="72">
        <f t="shared" si="1"/>
        <v>0</v>
      </c>
    </row>
    <row r="93" spans="1:6">
      <c r="A93" s="119" t="s">
        <v>263</v>
      </c>
      <c r="B93" s="4" t="s">
        <v>264</v>
      </c>
      <c r="C93" s="72"/>
      <c r="D93" s="72"/>
      <c r="E93" s="72"/>
      <c r="F93" s="72">
        <f t="shared" si="1"/>
        <v>0</v>
      </c>
    </row>
    <row r="94" spans="1:6">
      <c r="A94" s="119" t="s">
        <v>395</v>
      </c>
      <c r="B94" s="4" t="s">
        <v>265</v>
      </c>
      <c r="C94" s="72"/>
      <c r="D94" s="72"/>
      <c r="E94" s="72"/>
      <c r="F94" s="72">
        <f t="shared" si="1"/>
        <v>0</v>
      </c>
    </row>
    <row r="95" spans="1:6">
      <c r="A95" s="125" t="s">
        <v>414</v>
      </c>
      <c r="B95" s="6" t="s">
        <v>266</v>
      </c>
      <c r="C95" s="72"/>
      <c r="D95" s="72"/>
      <c r="E95" s="72"/>
      <c r="F95" s="72">
        <f t="shared" si="1"/>
        <v>0</v>
      </c>
    </row>
    <row r="96" spans="1:6">
      <c r="A96" s="125" t="s">
        <v>267</v>
      </c>
      <c r="B96" s="6" t="s">
        <v>268</v>
      </c>
      <c r="C96" s="72"/>
      <c r="D96" s="72"/>
      <c r="E96" s="72"/>
      <c r="F96" s="72">
        <f t="shared" si="1"/>
        <v>0</v>
      </c>
    </row>
    <row r="97" spans="1:6" ht="15.75">
      <c r="A97" s="126" t="s">
        <v>415</v>
      </c>
      <c r="B97" s="31" t="s">
        <v>269</v>
      </c>
      <c r="C97" s="72">
        <f>SUM(C90)</f>
        <v>89474362</v>
      </c>
      <c r="D97" s="72">
        <f>SUM(D90)</f>
        <v>4715220</v>
      </c>
      <c r="E97" s="72"/>
      <c r="F97" s="72">
        <f t="shared" si="1"/>
        <v>94189582</v>
      </c>
    </row>
    <row r="98" spans="1:6" ht="15.75">
      <c r="A98" s="133" t="s">
        <v>397</v>
      </c>
      <c r="B98" s="56"/>
      <c r="C98" s="72">
        <f>C97+C68</f>
        <v>90646778</v>
      </c>
      <c r="D98" s="72">
        <f>D97+D68</f>
        <v>4715220</v>
      </c>
      <c r="E98" s="72">
        <f>E97+E68</f>
        <v>0</v>
      </c>
      <c r="F98" s="72">
        <f t="shared" si="1"/>
        <v>95361998</v>
      </c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9" fitToHeight="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98"/>
  <sheetViews>
    <sheetView workbookViewId="0">
      <selection sqref="A1:F1"/>
    </sheetView>
  </sheetViews>
  <sheetFormatPr defaultRowHeight="15"/>
  <cols>
    <col min="1" max="1" width="65.140625" style="128" customWidth="1"/>
    <col min="3" max="3" width="17.5703125" style="70" customWidth="1"/>
    <col min="4" max="4" width="16" style="70" customWidth="1"/>
    <col min="5" max="5" width="12.7109375" style="70" customWidth="1"/>
    <col min="6" max="6" width="18.7109375" style="70" customWidth="1"/>
  </cols>
  <sheetData>
    <row r="1" spans="1:8" ht="15.75">
      <c r="A1" s="151" t="s">
        <v>620</v>
      </c>
      <c r="B1" s="151"/>
      <c r="C1" s="151"/>
      <c r="D1" s="151"/>
      <c r="E1" s="151"/>
      <c r="F1" s="151"/>
    </row>
    <row r="2" spans="1:8" ht="15.75">
      <c r="A2" s="108"/>
    </row>
    <row r="3" spans="1:8" ht="24" customHeight="1">
      <c r="A3" s="147" t="s">
        <v>596</v>
      </c>
      <c r="B3" s="152"/>
      <c r="C3" s="152"/>
      <c r="D3" s="152"/>
      <c r="E3" s="152"/>
      <c r="F3" s="149"/>
    </row>
    <row r="4" spans="1:8" ht="24" customHeight="1">
      <c r="A4" s="150" t="s">
        <v>597</v>
      </c>
      <c r="B4" s="148"/>
      <c r="C4" s="148"/>
      <c r="D4" s="148"/>
      <c r="E4" s="148"/>
      <c r="F4" s="149"/>
      <c r="H4" s="53"/>
    </row>
    <row r="5" spans="1:8" ht="18">
      <c r="A5" s="109"/>
    </row>
    <row r="6" spans="1:8" ht="30">
      <c r="A6" s="110" t="s">
        <v>530</v>
      </c>
    </row>
    <row r="7" spans="1:8" ht="60">
      <c r="A7" s="111" t="s">
        <v>569</v>
      </c>
      <c r="B7" s="2" t="s">
        <v>549</v>
      </c>
      <c r="C7" s="137" t="s">
        <v>462</v>
      </c>
      <c r="D7" s="137" t="s">
        <v>463</v>
      </c>
      <c r="E7" s="137" t="s">
        <v>464</v>
      </c>
      <c r="F7" s="135" t="s">
        <v>542</v>
      </c>
    </row>
    <row r="8" spans="1:8" ht="15" customHeight="1">
      <c r="A8" s="112" t="s">
        <v>148</v>
      </c>
      <c r="B8" s="5" t="s">
        <v>149</v>
      </c>
      <c r="C8" s="72">
        <f>'bevétel önkormányzat'!C8+'bevétel Egészségház'!C8+'bevétel TGK'!C8+'bevétel Művelődési Ház'!C8+'bevétel Hivatal'!C8</f>
        <v>119886139</v>
      </c>
      <c r="D8" s="72">
        <f>'bevétel önkormányzat'!D8+'bevétel Egészségház'!D8+'bevétel TGK'!D8+'bevétel Művelődési Ház'!D8+'bevétel Hivatal'!D8</f>
        <v>0</v>
      </c>
      <c r="E8" s="72">
        <f>'bevétel önkormányzat'!E8+'bevétel Egészségház'!E8+'bevétel TGK'!E8+'bevétel Művelődési Ház'!E8+'bevétel Hivatal'!E8</f>
        <v>0</v>
      </c>
      <c r="F8" s="72">
        <f>'bevétel önkormányzat'!F8+'bevétel Egészségház'!F8+'bevétel TGK'!F8+'bevétel Művelődési Ház'!F8+'bevétel Hivatal'!F8</f>
        <v>119886139</v>
      </c>
    </row>
    <row r="9" spans="1:8" ht="15" customHeight="1">
      <c r="A9" s="113" t="s">
        <v>150</v>
      </c>
      <c r="B9" s="5" t="s">
        <v>151</v>
      </c>
      <c r="C9" s="72">
        <f>'bevétel önkormányzat'!C9+'bevétel Egészségház'!C9+'bevétel TGK'!C9+'bevétel Művelődési Ház'!C9+'bevétel Hivatal'!C9</f>
        <v>83449160</v>
      </c>
      <c r="D9" s="72">
        <f>'bevétel önkormányzat'!D9+'bevétel Egészségház'!D9+'bevétel TGK'!D9+'bevétel Művelődési Ház'!D9+'bevétel Hivatal'!D9</f>
        <v>0</v>
      </c>
      <c r="E9" s="72">
        <f>'bevétel önkormányzat'!E9+'bevétel Egészségház'!E9+'bevétel TGK'!E9+'bevétel Művelődési Ház'!E9+'bevétel Hivatal'!E9</f>
        <v>0</v>
      </c>
      <c r="F9" s="72">
        <f>'bevétel önkormányzat'!F9+'bevétel Egészségház'!F9+'bevétel TGK'!F9+'bevétel Művelődési Ház'!F9+'bevétel Hivatal'!F9</f>
        <v>83449160</v>
      </c>
    </row>
    <row r="10" spans="1:8" ht="15" customHeight="1">
      <c r="A10" s="113" t="s">
        <v>152</v>
      </c>
      <c r="B10" s="5" t="s">
        <v>153</v>
      </c>
      <c r="C10" s="72">
        <f>'bevétel önkormányzat'!C10+'bevétel Egészségház'!C10+'bevétel TGK'!C10+'bevétel Művelődési Ház'!C10+'bevétel Hivatal'!C10</f>
        <v>85764356</v>
      </c>
      <c r="D10" s="72">
        <f>'bevétel önkormányzat'!D10+'bevétel Egészségház'!D10+'bevétel TGK'!D10+'bevétel Művelődési Ház'!D10+'bevétel Hivatal'!D10</f>
        <v>0</v>
      </c>
      <c r="E10" s="72">
        <f>'bevétel önkormányzat'!E10+'bevétel Egészségház'!E10+'bevétel TGK'!E10+'bevétel Művelődési Ház'!E10+'bevétel Hivatal'!E10</f>
        <v>0</v>
      </c>
      <c r="F10" s="72">
        <f>'bevétel önkormányzat'!F10+'bevétel Egészségház'!F10+'bevétel TGK'!F10+'bevétel Művelődési Ház'!F10+'bevétel Hivatal'!F10</f>
        <v>85764356</v>
      </c>
    </row>
    <row r="11" spans="1:8" ht="15" customHeight="1">
      <c r="A11" s="113" t="s">
        <v>154</v>
      </c>
      <c r="B11" s="5" t="s">
        <v>155</v>
      </c>
      <c r="C11" s="72">
        <f>'bevétel önkormányzat'!C11+'bevétel Egészségház'!C11+'bevétel TGK'!C11+'bevétel Művelődési Ház'!C11+'bevétel Hivatal'!C11</f>
        <v>4086556</v>
      </c>
      <c r="D11" s="72">
        <f>'bevétel önkormányzat'!D11+'bevétel Egészségház'!D11+'bevétel TGK'!D11+'bevétel Művelődési Ház'!D11+'bevétel Hivatal'!D11</f>
        <v>0</v>
      </c>
      <c r="E11" s="72">
        <f>'bevétel önkormányzat'!E11+'bevétel Egészségház'!E11+'bevétel TGK'!E11+'bevétel Művelődési Ház'!E11+'bevétel Hivatal'!E11</f>
        <v>0</v>
      </c>
      <c r="F11" s="72">
        <f>'bevétel önkormányzat'!F11+'bevétel Egészségház'!F11+'bevétel TGK'!F11+'bevétel Művelődési Ház'!F11+'bevétel Hivatal'!F11</f>
        <v>4086556</v>
      </c>
    </row>
    <row r="12" spans="1:8" ht="15" customHeight="1">
      <c r="A12" s="113" t="s">
        <v>156</v>
      </c>
      <c r="B12" s="5" t="s">
        <v>157</v>
      </c>
      <c r="C12" s="72">
        <f>'bevétel önkormányzat'!C12+'bevétel Egészségház'!C12+'bevétel TGK'!C12+'bevétel Művelődési Ház'!C12+'bevétel Hivatal'!C12</f>
        <v>1539796</v>
      </c>
      <c r="D12" s="72">
        <f>'bevétel önkormányzat'!D12+'bevétel Egészségház'!D12+'bevétel TGK'!D12+'bevétel Művelődési Ház'!D12+'bevétel Hivatal'!D12</f>
        <v>0</v>
      </c>
      <c r="E12" s="72">
        <f>'bevétel önkormányzat'!E12+'bevétel Egészségház'!E12+'bevétel TGK'!E12+'bevétel Művelődési Ház'!E12+'bevétel Hivatal'!E12</f>
        <v>0</v>
      </c>
      <c r="F12" s="72">
        <f>'bevétel önkormányzat'!F12+'bevétel Egészségház'!F12+'bevétel TGK'!F12+'bevétel Művelődési Ház'!F12+'bevétel Hivatal'!F12</f>
        <v>1539796</v>
      </c>
    </row>
    <row r="13" spans="1:8" ht="15" customHeight="1">
      <c r="A13" s="113" t="s">
        <v>158</v>
      </c>
      <c r="B13" s="5" t="s">
        <v>159</v>
      </c>
      <c r="C13" s="72">
        <f>'bevétel önkormányzat'!C13+'bevétel Egészségház'!C13+'bevétel TGK'!C13+'bevétel Művelődési Ház'!C13+'bevétel Hivatal'!C13</f>
        <v>0</v>
      </c>
      <c r="D13" s="72">
        <f>'bevétel önkormányzat'!D13+'bevétel Egészségház'!D13+'bevétel TGK'!D13+'bevétel Művelődési Ház'!D13+'bevétel Hivatal'!D13</f>
        <v>0</v>
      </c>
      <c r="E13" s="72">
        <f>'bevétel önkormányzat'!E13+'bevétel Egészségház'!E13+'bevétel TGK'!E13+'bevétel Művelődési Ház'!E13+'bevétel Hivatal'!E13</f>
        <v>0</v>
      </c>
      <c r="F13" s="72">
        <f>'bevétel önkormányzat'!F13+'bevétel Egészségház'!F13+'bevétel TGK'!F13+'bevétel Művelődési Ház'!F13+'bevétel Hivatal'!F13</f>
        <v>0</v>
      </c>
    </row>
    <row r="14" spans="1:8" ht="15" customHeight="1">
      <c r="A14" s="115" t="s">
        <v>399</v>
      </c>
      <c r="B14" s="7" t="s">
        <v>160</v>
      </c>
      <c r="C14" s="72">
        <f>'bevétel önkormányzat'!C14+'bevétel Egészségház'!C14+'bevétel TGK'!C14+'bevétel Művelődési Ház'!C14+'bevétel Hivatal'!C14</f>
        <v>294726007</v>
      </c>
      <c r="D14" s="72">
        <f>'bevétel önkormányzat'!D14+'bevétel Egészségház'!D14+'bevétel TGK'!D14+'bevétel Művelődési Ház'!D14+'bevétel Hivatal'!D14</f>
        <v>0</v>
      </c>
      <c r="E14" s="72">
        <f>'bevétel önkormányzat'!E14+'bevétel Egészségház'!E14+'bevétel TGK'!E14+'bevétel Művelődési Ház'!E14+'bevétel Hivatal'!E14</f>
        <v>0</v>
      </c>
      <c r="F14" s="72">
        <f>'bevétel önkormányzat'!F14+'bevétel Egészségház'!F14+'bevétel TGK'!F14+'bevétel Művelődési Ház'!F14+'bevétel Hivatal'!F14</f>
        <v>294726007</v>
      </c>
    </row>
    <row r="15" spans="1:8" ht="15" customHeight="1">
      <c r="A15" s="113" t="s">
        <v>161</v>
      </c>
      <c r="B15" s="5" t="s">
        <v>162</v>
      </c>
      <c r="C15" s="72">
        <f>'bevétel önkormányzat'!C15+'bevétel Egészségház'!C15+'bevétel TGK'!C15+'bevétel Művelődési Ház'!C15+'bevétel Hivatal'!C15</f>
        <v>0</v>
      </c>
      <c r="D15" s="72">
        <f>'bevétel önkormányzat'!D15+'bevétel Egészségház'!D15+'bevétel TGK'!D15+'bevétel Művelődési Ház'!D15+'bevétel Hivatal'!D15</f>
        <v>0</v>
      </c>
      <c r="E15" s="72">
        <f>'bevétel önkormányzat'!E15+'bevétel Egészségház'!E15+'bevétel TGK'!E15+'bevétel Művelődési Ház'!E15+'bevétel Hivatal'!E15</f>
        <v>0</v>
      </c>
      <c r="F15" s="72">
        <f>'bevétel önkormányzat'!F15+'bevétel Egészségház'!F15+'bevétel TGK'!F15+'bevétel Művelődési Ház'!F15+'bevétel Hivatal'!F15</f>
        <v>0</v>
      </c>
    </row>
    <row r="16" spans="1:8" ht="15" customHeight="1">
      <c r="A16" s="113" t="s">
        <v>163</v>
      </c>
      <c r="B16" s="5" t="s">
        <v>164</v>
      </c>
      <c r="C16" s="72">
        <f>'bevétel önkormányzat'!C16+'bevétel Egészségház'!C16+'bevétel TGK'!C16+'bevétel Művelődési Ház'!C16+'bevétel Hivatal'!C16</f>
        <v>0</v>
      </c>
      <c r="D16" s="72">
        <f>'bevétel önkormányzat'!D16+'bevétel Egészségház'!D16+'bevétel TGK'!D16+'bevétel Művelődési Ház'!D16+'bevétel Hivatal'!D16</f>
        <v>0</v>
      </c>
      <c r="E16" s="72">
        <f>'bevétel önkormányzat'!E16+'bevétel Egészségház'!E16+'bevétel TGK'!E16+'bevétel Művelődési Ház'!E16+'bevétel Hivatal'!E16</f>
        <v>0</v>
      </c>
      <c r="F16" s="72">
        <f>'bevétel önkormányzat'!F16+'bevétel Egészségház'!F16+'bevétel TGK'!F16+'bevétel Művelődési Ház'!F16+'bevétel Hivatal'!F16</f>
        <v>0</v>
      </c>
    </row>
    <row r="17" spans="1:6" ht="15" customHeight="1">
      <c r="A17" s="113" t="s">
        <v>361</v>
      </c>
      <c r="B17" s="5" t="s">
        <v>165</v>
      </c>
      <c r="C17" s="72">
        <f>'bevétel önkormányzat'!C17+'bevétel Egészségház'!C17+'bevétel TGK'!C17+'bevétel Művelődési Ház'!C17+'bevétel Hivatal'!C17</f>
        <v>0</v>
      </c>
      <c r="D17" s="72">
        <f>'bevétel önkormányzat'!D17+'bevétel Egészségház'!D17+'bevétel TGK'!D17+'bevétel Művelődési Ház'!D17+'bevétel Hivatal'!D17</f>
        <v>0</v>
      </c>
      <c r="E17" s="72">
        <f>'bevétel önkormányzat'!E17+'bevétel Egészségház'!E17+'bevétel TGK'!E17+'bevétel Művelődési Ház'!E17+'bevétel Hivatal'!E17</f>
        <v>0</v>
      </c>
      <c r="F17" s="72">
        <f>'bevétel önkormányzat'!F17+'bevétel Egészségház'!F17+'bevétel TGK'!F17+'bevétel Művelődési Ház'!F17+'bevétel Hivatal'!F17</f>
        <v>0</v>
      </c>
    </row>
    <row r="18" spans="1:6" ht="15" customHeight="1">
      <c r="A18" s="113" t="s">
        <v>362</v>
      </c>
      <c r="B18" s="5" t="s">
        <v>166</v>
      </c>
      <c r="C18" s="72">
        <f>'bevétel önkormányzat'!C18+'bevétel Egészségház'!C18+'bevétel TGK'!C18+'bevétel Művelődési Ház'!C18+'bevétel Hivatal'!C18</f>
        <v>0</v>
      </c>
      <c r="D18" s="72">
        <f>'bevétel önkormányzat'!D18+'bevétel Egészségház'!D18+'bevétel TGK'!D18+'bevétel Művelődési Ház'!D18+'bevétel Hivatal'!D18</f>
        <v>0</v>
      </c>
      <c r="E18" s="72">
        <f>'bevétel önkormányzat'!E18+'bevétel Egészségház'!E18+'bevétel TGK'!E18+'bevétel Művelődési Ház'!E18+'bevétel Hivatal'!E18</f>
        <v>0</v>
      </c>
      <c r="F18" s="72">
        <f>'bevétel önkormányzat'!F18+'bevétel Egészségház'!F18+'bevétel TGK'!F18+'bevétel Művelődési Ház'!F18+'bevétel Hivatal'!F18</f>
        <v>0</v>
      </c>
    </row>
    <row r="19" spans="1:6" ht="15" customHeight="1">
      <c r="A19" s="113" t="s">
        <v>363</v>
      </c>
      <c r="B19" s="5" t="s">
        <v>167</v>
      </c>
      <c r="C19" s="72">
        <f>'bevétel önkormányzat'!C19+'bevétel Egészségház'!C19+'bevétel TGK'!C19+'bevétel Művelődési Ház'!C19+'bevétel Hivatal'!C19</f>
        <v>16923345</v>
      </c>
      <c r="D19" s="72">
        <f>'bevétel önkormányzat'!D19+'bevétel Egészségház'!D19+'bevétel TGK'!D19+'bevétel Művelődési Ház'!D19+'bevétel Hivatal'!D19</f>
        <v>0</v>
      </c>
      <c r="E19" s="72">
        <f>'bevétel önkormányzat'!E19+'bevétel Egészségház'!E19+'bevétel TGK'!E19+'bevétel Művelődési Ház'!E19+'bevétel Hivatal'!E19</f>
        <v>0</v>
      </c>
      <c r="F19" s="72">
        <f>'bevétel önkormányzat'!F19+'bevétel Egészségház'!F19+'bevétel TGK'!F19+'bevétel Művelődési Ház'!F19+'bevétel Hivatal'!F19</f>
        <v>16923345</v>
      </c>
    </row>
    <row r="20" spans="1:6" ht="15" customHeight="1">
      <c r="A20" s="117" t="s">
        <v>400</v>
      </c>
      <c r="B20" s="39" t="s">
        <v>168</v>
      </c>
      <c r="C20" s="72">
        <f>'bevétel önkormányzat'!C20+'bevétel Egészségház'!C20+'bevétel TGK'!C20+'bevétel Művelődési Ház'!C20+'bevétel Hivatal'!C20</f>
        <v>311649352</v>
      </c>
      <c r="D20" s="72">
        <f>'bevétel önkormányzat'!D20+'bevétel Egészségház'!D20+'bevétel TGK'!D20+'bevétel Művelődési Ház'!D20+'bevétel Hivatal'!D20</f>
        <v>0</v>
      </c>
      <c r="E20" s="72">
        <f>'bevétel önkormányzat'!E20+'bevétel Egészségház'!E20+'bevétel TGK'!E20+'bevétel Művelődési Ház'!E20+'bevétel Hivatal'!E20</f>
        <v>0</v>
      </c>
      <c r="F20" s="72">
        <f>'bevétel önkormányzat'!F20+'bevétel Egészségház'!F20+'bevétel TGK'!F20+'bevétel Művelődési Ház'!F20+'bevétel Hivatal'!F20</f>
        <v>311649352</v>
      </c>
    </row>
    <row r="21" spans="1:6" ht="15" customHeight="1">
      <c r="A21" s="113" t="s">
        <v>367</v>
      </c>
      <c r="B21" s="5" t="s">
        <v>177</v>
      </c>
      <c r="C21" s="72">
        <f>'bevétel önkormányzat'!C21+'bevétel Egészségház'!C21+'bevétel TGK'!C21+'bevétel Művelődési Ház'!C21+'bevétel Hivatal'!C21</f>
        <v>0</v>
      </c>
      <c r="D21" s="72">
        <f>'bevétel önkormányzat'!D21+'bevétel Egészségház'!D21+'bevétel TGK'!D21+'bevétel Művelődési Ház'!D21+'bevétel Hivatal'!D21</f>
        <v>0</v>
      </c>
      <c r="E21" s="72">
        <f>'bevétel önkormányzat'!E21+'bevétel Egészségház'!E21+'bevétel TGK'!E21+'bevétel Művelődési Ház'!E21+'bevétel Hivatal'!E21</f>
        <v>0</v>
      </c>
      <c r="F21" s="72">
        <f>'bevétel önkormányzat'!F21+'bevétel Egészségház'!F21+'bevétel TGK'!F21+'bevétel Művelődési Ház'!F21+'bevétel Hivatal'!F21</f>
        <v>0</v>
      </c>
    </row>
    <row r="22" spans="1:6" ht="15" customHeight="1">
      <c r="A22" s="113" t="s">
        <v>368</v>
      </c>
      <c r="B22" s="5" t="s">
        <v>178</v>
      </c>
      <c r="C22" s="72">
        <f>'bevétel önkormányzat'!C22+'bevétel Egészségház'!C22+'bevétel TGK'!C22+'bevétel Művelődési Ház'!C22+'bevétel Hivatal'!C22</f>
        <v>0</v>
      </c>
      <c r="D22" s="72">
        <f>'bevétel önkormányzat'!D22+'bevétel Egészségház'!D22+'bevétel TGK'!D22+'bevétel Művelődési Ház'!D22+'bevétel Hivatal'!D22</f>
        <v>0</v>
      </c>
      <c r="E22" s="72">
        <f>'bevétel önkormányzat'!E22+'bevétel Egészségház'!E22+'bevétel TGK'!E22+'bevétel Művelődési Ház'!E22+'bevétel Hivatal'!E22</f>
        <v>0</v>
      </c>
      <c r="F22" s="72">
        <f>'bevétel önkormányzat'!F22+'bevétel Egészségház'!F22+'bevétel TGK'!F22+'bevétel Művelődési Ház'!F22+'bevétel Hivatal'!F22</f>
        <v>0</v>
      </c>
    </row>
    <row r="23" spans="1:6" ht="15" customHeight="1">
      <c r="A23" s="115" t="s">
        <v>402</v>
      </c>
      <c r="B23" s="7" t="s">
        <v>179</v>
      </c>
      <c r="C23" s="72">
        <f>'bevétel önkormányzat'!C23+'bevétel Egészségház'!C23+'bevétel TGK'!C23+'bevétel Művelődési Ház'!C23+'bevétel Hivatal'!C23</f>
        <v>0</v>
      </c>
      <c r="D23" s="72">
        <f>'bevétel önkormányzat'!D23+'bevétel Egészségház'!D23+'bevétel TGK'!D23+'bevétel Művelődési Ház'!D23+'bevétel Hivatal'!D23</f>
        <v>0</v>
      </c>
      <c r="E23" s="72">
        <f>'bevétel önkormányzat'!E23+'bevétel Egészségház'!E23+'bevétel TGK'!E23+'bevétel Művelődési Ház'!E23+'bevétel Hivatal'!E23</f>
        <v>0</v>
      </c>
      <c r="F23" s="72">
        <f>'bevétel önkormányzat'!F23+'bevétel Egészségház'!F23+'bevétel TGK'!F23+'bevétel Művelődési Ház'!F23+'bevétel Hivatal'!F23</f>
        <v>0</v>
      </c>
    </row>
    <row r="24" spans="1:6" ht="15" customHeight="1">
      <c r="A24" s="113" t="s">
        <v>369</v>
      </c>
      <c r="B24" s="5" t="s">
        <v>180</v>
      </c>
      <c r="C24" s="72">
        <f>'bevétel önkormányzat'!C24+'bevétel Egészségház'!C24+'bevétel TGK'!C24+'bevétel Művelődési Ház'!C24+'bevétel Hivatal'!C24</f>
        <v>0</v>
      </c>
      <c r="D24" s="72">
        <f>'bevétel önkormányzat'!D24+'bevétel Egészségház'!D24+'bevétel TGK'!D24+'bevétel Művelődési Ház'!D24+'bevétel Hivatal'!D24</f>
        <v>0</v>
      </c>
      <c r="E24" s="72">
        <f>'bevétel önkormányzat'!E24+'bevétel Egészségház'!E24+'bevétel TGK'!E24+'bevétel Művelődési Ház'!E24+'bevétel Hivatal'!E24</f>
        <v>0</v>
      </c>
      <c r="F24" s="72">
        <f>'bevétel önkormányzat'!F24+'bevétel Egészségház'!F24+'bevétel TGK'!F24+'bevétel Művelődési Ház'!F24+'bevétel Hivatal'!F24</f>
        <v>0</v>
      </c>
    </row>
    <row r="25" spans="1:6" ht="15" customHeight="1">
      <c r="A25" s="113" t="s">
        <v>370</v>
      </c>
      <c r="B25" s="5" t="s">
        <v>181</v>
      </c>
      <c r="C25" s="72">
        <f>'bevétel önkormányzat'!C25+'bevétel Egészségház'!C25+'bevétel TGK'!C25+'bevétel Művelődési Ház'!C25+'bevétel Hivatal'!C25</f>
        <v>0</v>
      </c>
      <c r="D25" s="72">
        <f>'bevétel önkormányzat'!D25+'bevétel Egészségház'!D25+'bevétel TGK'!D25+'bevétel Művelődési Ház'!D25+'bevétel Hivatal'!D25</f>
        <v>0</v>
      </c>
      <c r="E25" s="72">
        <f>'bevétel önkormányzat'!E25+'bevétel Egészségház'!E25+'bevétel TGK'!E25+'bevétel Művelődési Ház'!E25+'bevétel Hivatal'!E25</f>
        <v>0</v>
      </c>
      <c r="F25" s="72">
        <f>'bevétel önkormányzat'!F25+'bevétel Egészségház'!F25+'bevétel TGK'!F25+'bevétel Művelődési Ház'!F25+'bevétel Hivatal'!F25</f>
        <v>0</v>
      </c>
    </row>
    <row r="26" spans="1:6" ht="15" customHeight="1">
      <c r="A26" s="113" t="s">
        <v>371</v>
      </c>
      <c r="B26" s="5" t="s">
        <v>182</v>
      </c>
      <c r="C26" s="72">
        <f>'bevétel önkormányzat'!C26+'bevétel Egészségház'!C26+'bevétel TGK'!C26+'bevétel Művelődési Ház'!C26+'bevétel Hivatal'!C26</f>
        <v>25700000</v>
      </c>
      <c r="D26" s="72">
        <f>'bevétel önkormányzat'!D26+'bevétel Egészségház'!D26+'bevétel TGK'!D26+'bevétel Művelődési Ház'!D26+'bevétel Hivatal'!D26</f>
        <v>0</v>
      </c>
      <c r="E26" s="72">
        <f>'bevétel önkormányzat'!E26+'bevétel Egészségház'!E26+'bevétel TGK'!E26+'bevétel Művelődési Ház'!E26+'bevétel Hivatal'!E26</f>
        <v>0</v>
      </c>
      <c r="F26" s="72">
        <f>'bevétel önkormányzat'!F26+'bevétel Egészségház'!F26+'bevétel TGK'!F26+'bevétel Művelődési Ház'!F26+'bevétel Hivatal'!F26</f>
        <v>25700000</v>
      </c>
    </row>
    <row r="27" spans="1:6" ht="15" customHeight="1">
      <c r="A27" s="113" t="s">
        <v>372</v>
      </c>
      <c r="B27" s="5" t="s">
        <v>183</v>
      </c>
      <c r="C27" s="72">
        <f>'bevétel önkormányzat'!C27+'bevétel Egészségház'!C27+'bevétel TGK'!C27+'bevétel Művelődési Ház'!C27+'bevétel Hivatal'!C27</f>
        <v>56500000</v>
      </c>
      <c r="D27" s="72">
        <f>'bevétel önkormányzat'!D27+'bevétel Egészségház'!D27+'bevétel TGK'!D27+'bevétel Művelődési Ház'!D27+'bevétel Hivatal'!D27</f>
        <v>0</v>
      </c>
      <c r="E27" s="72">
        <f>'bevétel önkormányzat'!E27+'bevétel Egészségház'!E27+'bevétel TGK'!E27+'bevétel Művelődési Ház'!E27+'bevétel Hivatal'!E27</f>
        <v>0</v>
      </c>
      <c r="F27" s="72">
        <f>'bevétel önkormányzat'!F27+'bevétel Egészségház'!F27+'bevétel TGK'!F27+'bevétel Művelődési Ház'!F27+'bevétel Hivatal'!F27</f>
        <v>56500000</v>
      </c>
    </row>
    <row r="28" spans="1:6" ht="15" customHeight="1">
      <c r="A28" s="113" t="s">
        <v>373</v>
      </c>
      <c r="B28" s="5" t="s">
        <v>186</v>
      </c>
      <c r="C28" s="72">
        <f>'bevétel önkormányzat'!C28+'bevétel Egészségház'!C28+'bevétel TGK'!C28+'bevétel Művelődési Ház'!C28+'bevétel Hivatal'!C28</f>
        <v>0</v>
      </c>
      <c r="D28" s="72">
        <f>'bevétel önkormányzat'!D28+'bevétel Egészségház'!D28+'bevétel TGK'!D28+'bevétel Művelődési Ház'!D28+'bevétel Hivatal'!D28</f>
        <v>0</v>
      </c>
      <c r="E28" s="72">
        <f>'bevétel önkormányzat'!E28+'bevétel Egészségház'!E28+'bevétel TGK'!E28+'bevétel Művelődési Ház'!E28+'bevétel Hivatal'!E28</f>
        <v>0</v>
      </c>
      <c r="F28" s="72">
        <f>'bevétel önkormányzat'!F28+'bevétel Egészségház'!F28+'bevétel TGK'!F28+'bevétel Művelődési Ház'!F28+'bevétel Hivatal'!F28</f>
        <v>0</v>
      </c>
    </row>
    <row r="29" spans="1:6" ht="15" customHeight="1">
      <c r="A29" s="113" t="s">
        <v>187</v>
      </c>
      <c r="B29" s="5" t="s">
        <v>188</v>
      </c>
      <c r="C29" s="72">
        <f>'bevétel önkormányzat'!C29+'bevétel Egészségház'!C29+'bevétel TGK'!C29+'bevétel Művelődési Ház'!C29+'bevétel Hivatal'!C29</f>
        <v>0</v>
      </c>
      <c r="D29" s="72">
        <f>'bevétel önkormányzat'!D29+'bevétel Egészségház'!D29+'bevétel TGK'!D29+'bevétel Művelődési Ház'!D29+'bevétel Hivatal'!D29</f>
        <v>0</v>
      </c>
      <c r="E29" s="72">
        <f>'bevétel önkormányzat'!E29+'bevétel Egészségház'!E29+'bevétel TGK'!E29+'bevétel Művelődési Ház'!E29+'bevétel Hivatal'!E29</f>
        <v>0</v>
      </c>
      <c r="F29" s="72">
        <f>'bevétel önkormányzat'!F29+'bevétel Egészségház'!F29+'bevétel TGK'!F29+'bevétel Művelődési Ház'!F29+'bevétel Hivatal'!F29</f>
        <v>0</v>
      </c>
    </row>
    <row r="30" spans="1:6" ht="15" customHeight="1">
      <c r="A30" s="113" t="s">
        <v>374</v>
      </c>
      <c r="B30" s="5" t="s">
        <v>189</v>
      </c>
      <c r="C30" s="72">
        <f>'bevétel önkormányzat'!C30+'bevétel Egészségház'!C30+'bevétel TGK'!C30+'bevétel Művelődési Ház'!C30+'bevétel Hivatal'!C30</f>
        <v>9800000</v>
      </c>
      <c r="D30" s="72">
        <f>'bevétel önkormányzat'!D30+'bevétel Egészségház'!D30+'bevétel TGK'!D30+'bevétel Művelődési Ház'!D30+'bevétel Hivatal'!D30</f>
        <v>0</v>
      </c>
      <c r="E30" s="72">
        <f>'bevétel önkormányzat'!E30+'bevétel Egészségház'!E30+'bevétel TGK'!E30+'bevétel Művelődési Ház'!E30+'bevétel Hivatal'!E30</f>
        <v>0</v>
      </c>
      <c r="F30" s="72">
        <f>'bevétel önkormányzat'!F30+'bevétel Egészségház'!F30+'bevétel TGK'!F30+'bevétel Művelődési Ház'!F30+'bevétel Hivatal'!F30</f>
        <v>9800000</v>
      </c>
    </row>
    <row r="31" spans="1:6" ht="15" customHeight="1">
      <c r="A31" s="113" t="s">
        <v>375</v>
      </c>
      <c r="B31" s="5" t="s">
        <v>194</v>
      </c>
      <c r="C31" s="72">
        <f>'bevétel önkormányzat'!C31+'bevétel Egészségház'!C31+'bevétel TGK'!C31+'bevétel Művelődési Ház'!C31+'bevétel Hivatal'!C31</f>
        <v>2400000</v>
      </c>
      <c r="D31" s="72">
        <f>'bevétel önkormányzat'!D31+'bevétel Egészségház'!D31+'bevétel TGK'!D31+'bevétel Művelődési Ház'!D31+'bevétel Hivatal'!D31</f>
        <v>0</v>
      </c>
      <c r="E31" s="72">
        <f>'bevétel önkormányzat'!E31+'bevétel Egészségház'!E31+'bevétel TGK'!E31+'bevétel Művelődési Ház'!E31+'bevétel Hivatal'!E31</f>
        <v>0</v>
      </c>
      <c r="F31" s="72">
        <f>'bevétel önkormányzat'!F31+'bevétel Egészségház'!F31+'bevétel TGK'!F31+'bevétel Művelődési Ház'!F31+'bevétel Hivatal'!F31</f>
        <v>2400000</v>
      </c>
    </row>
    <row r="32" spans="1:6" ht="15" customHeight="1">
      <c r="A32" s="115" t="s">
        <v>403</v>
      </c>
      <c r="B32" s="7" t="s">
        <v>197</v>
      </c>
      <c r="C32" s="72">
        <f>'bevétel önkormányzat'!C32+'bevétel Egészségház'!C32+'bevétel TGK'!C32+'bevétel Művelődési Ház'!C32+'bevétel Hivatal'!C32</f>
        <v>68700000</v>
      </c>
      <c r="D32" s="72">
        <f>'bevétel önkormányzat'!D32+'bevétel Egészségház'!D32+'bevétel TGK'!D32+'bevétel Művelődési Ház'!D32+'bevétel Hivatal'!D32</f>
        <v>0</v>
      </c>
      <c r="E32" s="72">
        <f>'bevétel önkormányzat'!E32+'bevétel Egészségház'!E32+'bevétel TGK'!E32+'bevétel Művelődési Ház'!E32+'bevétel Hivatal'!E32</f>
        <v>0</v>
      </c>
      <c r="F32" s="72">
        <f>'bevétel önkormányzat'!F32+'bevétel Egészségház'!F32+'bevétel TGK'!F32+'bevétel Művelődési Ház'!F32+'bevétel Hivatal'!F32</f>
        <v>68700000</v>
      </c>
    </row>
    <row r="33" spans="1:6" ht="15" customHeight="1">
      <c r="A33" s="113" t="s">
        <v>376</v>
      </c>
      <c r="B33" s="5" t="s">
        <v>198</v>
      </c>
      <c r="C33" s="72">
        <f>'bevétel önkormányzat'!C33+'bevétel Egészségház'!C33+'bevétel TGK'!C33+'bevétel Művelődési Ház'!C33+'bevétel Hivatal'!C33</f>
        <v>1100000</v>
      </c>
      <c r="D33" s="72">
        <f>'bevétel önkormányzat'!D33+'bevétel Egészségház'!D33+'bevétel TGK'!D33+'bevétel Művelődési Ház'!D33+'bevétel Hivatal'!D33</f>
        <v>0</v>
      </c>
      <c r="E33" s="72">
        <f>'bevétel önkormányzat'!E33+'bevétel Egészségház'!E33+'bevétel TGK'!E33+'bevétel Művelődési Ház'!E33+'bevétel Hivatal'!E33</f>
        <v>0</v>
      </c>
      <c r="F33" s="72">
        <f>'bevétel önkormányzat'!F33+'bevétel Egészségház'!F33+'bevétel TGK'!F33+'bevétel Művelődési Ház'!F33+'bevétel Hivatal'!F33</f>
        <v>1100000</v>
      </c>
    </row>
    <row r="34" spans="1:6" ht="15" customHeight="1">
      <c r="A34" s="117" t="s">
        <v>404</v>
      </c>
      <c r="B34" s="39" t="s">
        <v>199</v>
      </c>
      <c r="C34" s="72">
        <f>'bevétel önkormányzat'!C34+'bevétel Egészségház'!C34+'bevétel TGK'!C34+'bevétel Művelődési Ház'!C34+'bevétel Hivatal'!C34</f>
        <v>95500000</v>
      </c>
      <c r="D34" s="72">
        <f>'bevétel önkormányzat'!D34+'bevétel Egészségház'!D34+'bevétel TGK'!D34+'bevétel Művelődési Ház'!D34+'bevétel Hivatal'!D34</f>
        <v>0</v>
      </c>
      <c r="E34" s="72">
        <f>'bevétel önkormányzat'!E34+'bevétel Egészségház'!E34+'bevétel TGK'!E34+'bevétel Művelődési Ház'!E34+'bevétel Hivatal'!E34</f>
        <v>0</v>
      </c>
      <c r="F34" s="72">
        <f>'bevétel önkormányzat'!F34+'bevétel Egészségház'!F34+'bevétel TGK'!F34+'bevétel Művelődési Ház'!F34+'bevétel Hivatal'!F34</f>
        <v>95500000</v>
      </c>
    </row>
    <row r="35" spans="1:6" ht="15" customHeight="1">
      <c r="A35" s="119" t="s">
        <v>200</v>
      </c>
      <c r="B35" s="5" t="s">
        <v>201</v>
      </c>
      <c r="C35" s="72">
        <f>'bevétel önkormányzat'!C35+'bevétel Egészségház'!C35+'bevétel TGK'!C35+'bevétel Művelődési Ház'!C35+'bevétel Hivatal'!C35</f>
        <v>0</v>
      </c>
      <c r="D35" s="72">
        <f>'bevétel önkormányzat'!D35+'bevétel Egészségház'!D35+'bevétel TGK'!D35+'bevétel Művelődési Ház'!D35+'bevétel Hivatal'!D35</f>
        <v>0</v>
      </c>
      <c r="E35" s="72">
        <f>'bevétel önkormányzat'!E35+'bevétel Egészségház'!E35+'bevétel TGK'!E35+'bevétel Művelődési Ház'!E35+'bevétel Hivatal'!E35</f>
        <v>0</v>
      </c>
      <c r="F35" s="72">
        <f>'bevétel önkormányzat'!F35+'bevétel Egészségház'!F35+'bevétel TGK'!F35+'bevétel Művelődési Ház'!F35+'bevétel Hivatal'!F35</f>
        <v>0</v>
      </c>
    </row>
    <row r="36" spans="1:6" ht="15" customHeight="1">
      <c r="A36" s="119" t="s">
        <v>377</v>
      </c>
      <c r="B36" s="5" t="s">
        <v>202</v>
      </c>
      <c r="C36" s="72">
        <f>'bevétel önkormányzat'!C36+'bevétel Egészségház'!C36+'bevétel TGK'!C36+'bevétel Művelődési Ház'!C36+'bevétel Hivatal'!C36</f>
        <v>1770417</v>
      </c>
      <c r="D36" s="72">
        <f>'bevétel önkormányzat'!D36+'bevétel Egészségház'!D36+'bevétel TGK'!D36+'bevétel Művelődési Ház'!D36+'bevétel Hivatal'!D36</f>
        <v>4072000</v>
      </c>
      <c r="E36" s="72">
        <f>'bevétel önkormányzat'!E36+'bevétel Egészségház'!E36+'bevétel TGK'!E36+'bevétel Művelődési Ház'!E36+'bevétel Hivatal'!E36</f>
        <v>0</v>
      </c>
      <c r="F36" s="72">
        <f>'bevétel önkormányzat'!F36+'bevétel Egészségház'!F36+'bevétel TGK'!F36+'bevétel Művelődési Ház'!F36+'bevétel Hivatal'!F36</f>
        <v>5842417</v>
      </c>
    </row>
    <row r="37" spans="1:6" ht="15" customHeight="1">
      <c r="A37" s="119" t="s">
        <v>378</v>
      </c>
      <c r="B37" s="5" t="s">
        <v>203</v>
      </c>
      <c r="C37" s="72">
        <f>'bevétel önkormányzat'!C37+'bevétel Egészségház'!C37+'bevétel TGK'!C37+'bevétel Művelődési Ház'!C37+'bevétel Hivatal'!C37</f>
        <v>1172416</v>
      </c>
      <c r="D37" s="72">
        <f>'bevétel önkormányzat'!D37+'bevétel Egészségház'!D37+'bevétel TGK'!D37+'bevétel Művelődési Ház'!D37+'bevétel Hivatal'!D37</f>
        <v>0</v>
      </c>
      <c r="E37" s="72">
        <f>'bevétel önkormányzat'!E37+'bevétel Egészségház'!E37+'bevétel TGK'!E37+'bevétel Művelődési Ház'!E37+'bevétel Hivatal'!E37</f>
        <v>0</v>
      </c>
      <c r="F37" s="72">
        <f>'bevétel önkormányzat'!F37+'bevétel Egészségház'!F37+'bevétel TGK'!F37+'bevétel Művelődési Ház'!F37+'bevétel Hivatal'!F37</f>
        <v>1172416</v>
      </c>
    </row>
    <row r="38" spans="1:6" ht="15" customHeight="1">
      <c r="A38" s="119" t="s">
        <v>379</v>
      </c>
      <c r="B38" s="5" t="s">
        <v>204</v>
      </c>
      <c r="C38" s="72">
        <f>'bevétel önkormányzat'!C38+'bevétel Egészségház'!C38+'bevétel TGK'!C38+'bevétel Művelődési Ház'!C38+'bevétel Hivatal'!C38</f>
        <v>10950003</v>
      </c>
      <c r="D38" s="72">
        <f>'bevétel önkormányzat'!D38+'bevétel Egészségház'!D38+'bevétel TGK'!D38+'bevétel Művelődési Ház'!D38+'bevétel Hivatal'!D38</f>
        <v>471000</v>
      </c>
      <c r="E38" s="72">
        <f>'bevétel önkormányzat'!E38+'bevétel Egészségház'!E38+'bevétel TGK'!E38+'bevétel Művelődési Ház'!E38+'bevétel Hivatal'!E38</f>
        <v>0</v>
      </c>
      <c r="F38" s="72">
        <f>'bevétel önkormányzat'!F38+'bevétel Egészségház'!F38+'bevétel TGK'!F38+'bevétel Művelődési Ház'!F38+'bevétel Hivatal'!F38</f>
        <v>11421003</v>
      </c>
    </row>
    <row r="39" spans="1:6" ht="15" customHeight="1">
      <c r="A39" s="119" t="s">
        <v>205</v>
      </c>
      <c r="B39" s="5" t="s">
        <v>206</v>
      </c>
      <c r="C39" s="72">
        <f>'bevétel önkormányzat'!C39+'bevétel Egészségház'!C39+'bevétel TGK'!C39+'bevétel Művelődési Ház'!C39+'bevétel Hivatal'!C39</f>
        <v>9500000</v>
      </c>
      <c r="D39" s="72">
        <f>'bevétel önkormányzat'!D39+'bevétel Egészségház'!D39+'bevétel TGK'!D39+'bevétel Művelődési Ház'!D39+'bevétel Hivatal'!D39</f>
        <v>33181019</v>
      </c>
      <c r="E39" s="72">
        <f>'bevétel önkormányzat'!E39+'bevétel Egészségház'!E39+'bevétel TGK'!E39+'bevétel Művelődési Ház'!E39+'bevétel Hivatal'!E39</f>
        <v>0</v>
      </c>
      <c r="F39" s="72">
        <f>'bevétel önkormányzat'!F39+'bevétel Egészségház'!F39+'bevétel TGK'!F39+'bevétel Művelődési Ház'!F39+'bevétel Hivatal'!F39</f>
        <v>42681019</v>
      </c>
    </row>
    <row r="40" spans="1:6" ht="15" customHeight="1">
      <c r="A40" s="119" t="s">
        <v>207</v>
      </c>
      <c r="B40" s="5" t="s">
        <v>208</v>
      </c>
      <c r="C40" s="72">
        <f>'bevétel önkormányzat'!C40+'bevétel Egészségház'!C40+'bevétel TGK'!C40+'bevétel Művelődési Ház'!C40+'bevétel Hivatal'!C40</f>
        <v>200000</v>
      </c>
      <c r="D40" s="72">
        <f>'bevétel önkormányzat'!D40+'bevétel Egészségház'!D40+'bevétel TGK'!D40+'bevétel Művelődési Ház'!D40+'bevétel Hivatal'!D40</f>
        <v>0</v>
      </c>
      <c r="E40" s="72">
        <f>'bevétel önkormányzat'!E40+'bevétel Egészségház'!E40+'bevétel TGK'!E40+'bevétel Művelődési Ház'!E40+'bevétel Hivatal'!E40</f>
        <v>0</v>
      </c>
      <c r="F40" s="72">
        <f>'bevétel önkormányzat'!F40+'bevétel Egészségház'!F40+'bevétel TGK'!F40+'bevétel Művelődési Ház'!F40+'bevétel Hivatal'!F40</f>
        <v>200000</v>
      </c>
    </row>
    <row r="41" spans="1:6" ht="15" customHeight="1">
      <c r="A41" s="119" t="s">
        <v>209</v>
      </c>
      <c r="B41" s="5" t="s">
        <v>210</v>
      </c>
      <c r="C41" s="72">
        <f>'bevétel önkormányzat'!C41+'bevétel Egészségház'!C41+'bevétel TGK'!C41+'bevétel Művelődési Ház'!C41+'bevétel Hivatal'!C41</f>
        <v>0</v>
      </c>
      <c r="D41" s="72">
        <f>'bevétel önkormányzat'!D41+'bevétel Egészségház'!D41+'bevétel TGK'!D41+'bevétel Művelődési Ház'!D41+'bevétel Hivatal'!D41</f>
        <v>0</v>
      </c>
      <c r="E41" s="72">
        <f>'bevétel önkormányzat'!E41+'bevétel Egészségház'!E41+'bevétel TGK'!E41+'bevétel Művelődési Ház'!E41+'bevétel Hivatal'!E41</f>
        <v>0</v>
      </c>
      <c r="F41" s="72">
        <f>'bevétel önkormányzat'!F41+'bevétel Egészségház'!F41+'bevétel TGK'!F41+'bevétel Művelődési Ház'!F41+'bevétel Hivatal'!F41</f>
        <v>0</v>
      </c>
    </row>
    <row r="42" spans="1:6" ht="15" customHeight="1">
      <c r="A42" s="119" t="s">
        <v>380</v>
      </c>
      <c r="B42" s="5" t="s">
        <v>211</v>
      </c>
      <c r="C42" s="72">
        <f>'bevétel önkormányzat'!C42+'bevétel Egészségház'!C42+'bevétel TGK'!C42+'bevétel Művelődési Ház'!C42+'bevétel Hivatal'!C42</f>
        <v>0</v>
      </c>
      <c r="D42" s="72">
        <f>'bevétel önkormányzat'!D42+'bevétel Egészségház'!D42+'bevétel TGK'!D42+'bevétel Művelődési Ház'!D42+'bevétel Hivatal'!D42</f>
        <v>0</v>
      </c>
      <c r="E42" s="72">
        <f>'bevétel önkormányzat'!E42+'bevétel Egészségház'!E42+'bevétel TGK'!E42+'bevétel Művelődési Ház'!E42+'bevétel Hivatal'!E42</f>
        <v>0</v>
      </c>
      <c r="F42" s="72">
        <f>'bevétel önkormányzat'!F42+'bevétel Egészségház'!F42+'bevétel TGK'!F42+'bevétel Művelődési Ház'!F42+'bevétel Hivatal'!F42</f>
        <v>0</v>
      </c>
    </row>
    <row r="43" spans="1:6" ht="15" customHeight="1">
      <c r="A43" s="119" t="s">
        <v>381</v>
      </c>
      <c r="B43" s="5" t="s">
        <v>212</v>
      </c>
      <c r="C43" s="72">
        <f>'bevétel önkormányzat'!C43+'bevétel Egészségház'!C43+'bevétel TGK'!C43+'bevétel Művelődési Ház'!C43+'bevétel Hivatal'!C43</f>
        <v>0</v>
      </c>
      <c r="D43" s="72">
        <f>'bevétel önkormányzat'!D43+'bevétel Egészségház'!D43+'bevétel TGK'!D43+'bevétel Művelődési Ház'!D43+'bevétel Hivatal'!D43</f>
        <v>0</v>
      </c>
      <c r="E43" s="72">
        <f>'bevétel önkormányzat'!E43+'bevétel Egészségház'!E43+'bevétel TGK'!E43+'bevétel Művelődési Ház'!E43+'bevétel Hivatal'!E43</f>
        <v>0</v>
      </c>
      <c r="F43" s="72">
        <f>'bevétel önkormányzat'!F43+'bevétel Egészségház'!F43+'bevétel TGK'!F43+'bevétel Művelődési Ház'!F43+'bevétel Hivatal'!F43</f>
        <v>0</v>
      </c>
    </row>
    <row r="44" spans="1:6" ht="15" customHeight="1">
      <c r="A44" s="119" t="s">
        <v>382</v>
      </c>
      <c r="B44" s="5" t="s">
        <v>213</v>
      </c>
      <c r="C44" s="72">
        <f>'bevétel önkormányzat'!C44+'bevétel Egészségház'!C44+'bevétel TGK'!C44+'bevétel Művelődési Ház'!C44+'bevétel Hivatal'!C44</f>
        <v>0</v>
      </c>
      <c r="D44" s="72">
        <f>'bevétel önkormányzat'!D44+'bevétel Egészségház'!D44+'bevétel TGK'!D44+'bevétel Művelődési Ház'!D44+'bevétel Hivatal'!D44</f>
        <v>0</v>
      </c>
      <c r="E44" s="72">
        <f>'bevétel önkormányzat'!E44+'bevétel Egészségház'!E44+'bevétel TGK'!E44+'bevétel Művelődési Ház'!E44+'bevétel Hivatal'!E44</f>
        <v>0</v>
      </c>
      <c r="F44" s="72">
        <f>'bevétel önkormányzat'!F44+'bevétel Egészségház'!F44+'bevétel TGK'!F44+'bevétel Művelődési Ház'!F44+'bevétel Hivatal'!F44</f>
        <v>0</v>
      </c>
    </row>
    <row r="45" spans="1:6" ht="15" customHeight="1">
      <c r="A45" s="121" t="s">
        <v>405</v>
      </c>
      <c r="B45" s="39" t="s">
        <v>214</v>
      </c>
      <c r="C45" s="72">
        <f>'bevétel önkormányzat'!C45+'bevétel Egészségház'!C45+'bevétel TGK'!C45+'bevétel Művelődési Ház'!C45+'bevétel Hivatal'!C45</f>
        <v>23592836</v>
      </c>
      <c r="D45" s="72">
        <f>'bevétel önkormányzat'!D45+'bevétel Egészségház'!D45+'bevétel TGK'!D45+'bevétel Művelődési Ház'!D45+'bevétel Hivatal'!D45</f>
        <v>37724019</v>
      </c>
      <c r="E45" s="72">
        <f>'bevétel önkormányzat'!E45+'bevétel Egészségház'!E45+'bevétel TGK'!E45+'bevétel Művelődési Ház'!E45+'bevétel Hivatal'!E45</f>
        <v>0</v>
      </c>
      <c r="F45" s="72">
        <f>'bevétel önkormányzat'!F45+'bevétel Egészségház'!F45+'bevétel TGK'!F45+'bevétel Művelődési Ház'!F45+'bevétel Hivatal'!F45</f>
        <v>61316855</v>
      </c>
    </row>
    <row r="46" spans="1:6" ht="15" customHeight="1">
      <c r="A46" s="119" t="s">
        <v>223</v>
      </c>
      <c r="B46" s="5" t="s">
        <v>224</v>
      </c>
      <c r="C46" s="72">
        <f>'bevétel önkormányzat'!C46+'bevétel Egészségház'!C46+'bevétel TGK'!C46+'bevétel Művelődési Ház'!C46+'bevétel Hivatal'!C46</f>
        <v>0</v>
      </c>
      <c r="D46" s="72">
        <f>'bevétel önkormányzat'!D46+'bevétel Egészségház'!D46+'bevétel TGK'!D46+'bevétel Művelődési Ház'!D46+'bevétel Hivatal'!D46</f>
        <v>0</v>
      </c>
      <c r="E46" s="72">
        <f>'bevétel önkormányzat'!E46+'bevétel Egészségház'!E46+'bevétel TGK'!E46+'bevétel Művelődési Ház'!E46+'bevétel Hivatal'!E46</f>
        <v>0</v>
      </c>
      <c r="F46" s="72">
        <f>'bevétel önkormányzat'!F46+'bevétel Egészségház'!F46+'bevétel TGK'!F46+'bevétel Művelődési Ház'!F46+'bevétel Hivatal'!F46</f>
        <v>0</v>
      </c>
    </row>
    <row r="47" spans="1:6" ht="15" customHeight="1">
      <c r="A47" s="113" t="s">
        <v>386</v>
      </c>
      <c r="B47" s="5" t="s">
        <v>225</v>
      </c>
      <c r="C47" s="72">
        <f>'bevétel önkormányzat'!C47+'bevétel Egészségház'!C47+'bevétel TGK'!C47+'bevétel Művelődési Ház'!C47+'bevétel Hivatal'!C47</f>
        <v>0</v>
      </c>
      <c r="D47" s="72">
        <f>'bevétel önkormányzat'!D47+'bevétel Egészségház'!D47+'bevétel TGK'!D47+'bevétel Művelődési Ház'!D47+'bevétel Hivatal'!D47</f>
        <v>0</v>
      </c>
      <c r="E47" s="72">
        <f>'bevétel önkormányzat'!E47+'bevétel Egészségház'!E47+'bevétel TGK'!E47+'bevétel Művelődési Ház'!E47+'bevétel Hivatal'!E47</f>
        <v>0</v>
      </c>
      <c r="F47" s="72">
        <f>'bevétel önkormányzat'!F47+'bevétel Egészségház'!F47+'bevétel TGK'!F47+'bevétel Művelődési Ház'!F47+'bevétel Hivatal'!F47</f>
        <v>0</v>
      </c>
    </row>
    <row r="48" spans="1:6" ht="15" customHeight="1">
      <c r="A48" s="119" t="s">
        <v>387</v>
      </c>
      <c r="B48" s="5" t="s">
        <v>226</v>
      </c>
      <c r="C48" s="72">
        <f>'bevétel önkormányzat'!C48+'bevétel Egészségház'!C48+'bevétel TGK'!C48+'bevétel Művelődési Ház'!C48+'bevétel Hivatal'!C48</f>
        <v>0</v>
      </c>
      <c r="D48" s="72">
        <f>'bevétel önkormányzat'!D48+'bevétel Egészségház'!D48+'bevétel TGK'!D48+'bevétel Művelődési Ház'!D48+'bevétel Hivatal'!D48</f>
        <v>0</v>
      </c>
      <c r="E48" s="72">
        <f>'bevétel önkormányzat'!E48+'bevétel Egészségház'!E48+'bevétel TGK'!E48+'bevétel Művelődési Ház'!E48+'bevétel Hivatal'!E48</f>
        <v>0</v>
      </c>
      <c r="F48" s="72">
        <f>'bevétel önkormányzat'!F48+'bevétel Egészségház'!F48+'bevétel TGK'!F48+'bevétel Művelődési Ház'!F48+'bevétel Hivatal'!F48</f>
        <v>0</v>
      </c>
    </row>
    <row r="49" spans="1:6" ht="15" customHeight="1">
      <c r="A49" s="117" t="s">
        <v>407</v>
      </c>
      <c r="B49" s="39" t="s">
        <v>227</v>
      </c>
      <c r="C49" s="72">
        <f>'bevétel önkormányzat'!C49+'bevétel Egészségház'!C49+'bevétel TGK'!C49+'bevétel Művelődési Ház'!C49+'bevétel Hivatal'!C49</f>
        <v>0</v>
      </c>
      <c r="D49" s="72">
        <f>'bevétel önkormányzat'!D49+'bevétel Egészségház'!D49+'bevétel TGK'!D49+'bevétel Művelődési Ház'!D49+'bevétel Hivatal'!D49</f>
        <v>0</v>
      </c>
      <c r="E49" s="72">
        <f>'bevétel önkormányzat'!E49+'bevétel Egészségház'!E49+'bevétel TGK'!E49+'bevétel Művelődési Ház'!E49+'bevétel Hivatal'!E49</f>
        <v>0</v>
      </c>
      <c r="F49" s="72">
        <f>'bevétel önkormányzat'!F49+'bevétel Egészségház'!F49+'bevétel TGK'!F49+'bevétel Művelődési Ház'!F49+'bevétel Hivatal'!F49</f>
        <v>0</v>
      </c>
    </row>
    <row r="50" spans="1:6" ht="15" customHeight="1">
      <c r="A50" s="123" t="s">
        <v>461</v>
      </c>
      <c r="B50" s="42"/>
      <c r="C50" s="72">
        <f>'bevétel önkormányzat'!C50+'bevétel Egészségház'!C50+'bevétel TGK'!C50+'bevétel Művelődési Ház'!C50+'bevétel Hivatal'!C50</f>
        <v>430742188</v>
      </c>
      <c r="D50" s="72">
        <f>'bevétel önkormányzat'!D50+'bevétel Egészségház'!D50+'bevétel TGK'!D50+'bevétel Művelődési Ház'!D50+'bevétel Hivatal'!D50</f>
        <v>37724019</v>
      </c>
      <c r="E50" s="72">
        <f>'bevétel önkormányzat'!E50+'bevétel Egészségház'!E50+'bevétel TGK'!E50+'bevétel Művelődési Ház'!E50+'bevétel Hivatal'!E50</f>
        <v>0</v>
      </c>
      <c r="F50" s="72">
        <f>'bevétel önkormányzat'!F50+'bevétel Egészségház'!F50+'bevétel TGK'!F50+'bevétel Művelődési Ház'!F50+'bevétel Hivatal'!F50</f>
        <v>468466207</v>
      </c>
    </row>
    <row r="51" spans="1:6" ht="15" customHeight="1">
      <c r="A51" s="113" t="s">
        <v>169</v>
      </c>
      <c r="B51" s="5" t="s">
        <v>170</v>
      </c>
      <c r="C51" s="72">
        <f>'bevétel önkormányzat'!C51+'bevétel Egészségház'!C51+'bevétel TGK'!C51+'bevétel Művelődési Ház'!C51+'bevétel Hivatal'!C51</f>
        <v>165000000</v>
      </c>
      <c r="D51" s="72">
        <f>'bevétel önkormányzat'!D51+'bevétel Egészségház'!D51+'bevétel TGK'!D51+'bevétel Művelődési Ház'!D51+'bevétel Hivatal'!D51</f>
        <v>0</v>
      </c>
      <c r="E51" s="72">
        <f>'bevétel önkormányzat'!E51+'bevétel Egészségház'!E51+'bevétel TGK'!E51+'bevétel Művelődési Ház'!E51+'bevétel Hivatal'!E51</f>
        <v>0</v>
      </c>
      <c r="F51" s="72">
        <f>'bevétel önkormányzat'!F51+'bevétel Egészségház'!F51+'bevétel TGK'!F51+'bevétel Művelődési Ház'!F51+'bevétel Hivatal'!F51</f>
        <v>165000000</v>
      </c>
    </row>
    <row r="52" spans="1:6" ht="15" customHeight="1">
      <c r="A52" s="113" t="s">
        <v>171</v>
      </c>
      <c r="B52" s="5" t="s">
        <v>172</v>
      </c>
      <c r="C52" s="72">
        <f>'bevétel önkormányzat'!C52+'bevétel Egészségház'!C52+'bevétel TGK'!C52+'bevétel Művelődési Ház'!C52+'bevétel Hivatal'!C52</f>
        <v>0</v>
      </c>
      <c r="D52" s="72">
        <f>'bevétel önkormányzat'!D52+'bevétel Egészségház'!D52+'bevétel TGK'!D52+'bevétel Művelődési Ház'!D52+'bevétel Hivatal'!D52</f>
        <v>0</v>
      </c>
      <c r="E52" s="72">
        <f>'bevétel önkormányzat'!E52+'bevétel Egészségház'!E52+'bevétel TGK'!E52+'bevétel Művelődési Ház'!E52+'bevétel Hivatal'!E52</f>
        <v>0</v>
      </c>
      <c r="F52" s="72">
        <f>'bevétel önkormányzat'!F52+'bevétel Egészségház'!F52+'bevétel TGK'!F52+'bevétel Művelődési Ház'!F52+'bevétel Hivatal'!F52</f>
        <v>0</v>
      </c>
    </row>
    <row r="53" spans="1:6" ht="15" customHeight="1">
      <c r="A53" s="113" t="s">
        <v>364</v>
      </c>
      <c r="B53" s="5" t="s">
        <v>173</v>
      </c>
      <c r="C53" s="72">
        <f>'bevétel önkormányzat'!C53+'bevétel Egészségház'!C53+'bevétel TGK'!C53+'bevétel Művelődési Ház'!C53+'bevétel Hivatal'!C53</f>
        <v>0</v>
      </c>
      <c r="D53" s="72">
        <f>'bevétel önkormányzat'!D53+'bevétel Egészségház'!D53+'bevétel TGK'!D53+'bevétel Művelődési Ház'!D53+'bevétel Hivatal'!D53</f>
        <v>0</v>
      </c>
      <c r="E53" s="72">
        <f>'bevétel önkormányzat'!E53+'bevétel Egészségház'!E53+'bevétel TGK'!E53+'bevétel Művelődési Ház'!E53+'bevétel Hivatal'!E53</f>
        <v>0</v>
      </c>
      <c r="F53" s="72">
        <f>'bevétel önkormányzat'!F53+'bevétel Egészségház'!F53+'bevétel TGK'!F53+'bevétel Művelődési Ház'!F53+'bevétel Hivatal'!F53</f>
        <v>0</v>
      </c>
    </row>
    <row r="54" spans="1:6" ht="15" customHeight="1">
      <c r="A54" s="113" t="s">
        <v>365</v>
      </c>
      <c r="B54" s="5" t="s">
        <v>174</v>
      </c>
      <c r="C54" s="72">
        <f>'bevétel önkormányzat'!C54+'bevétel Egészségház'!C54+'bevétel TGK'!C54+'bevétel Művelődési Ház'!C54+'bevétel Hivatal'!C54</f>
        <v>0</v>
      </c>
      <c r="D54" s="72">
        <f>'bevétel önkormányzat'!D54+'bevétel Egészségház'!D54+'bevétel TGK'!D54+'bevétel Művelődési Ház'!D54+'bevétel Hivatal'!D54</f>
        <v>0</v>
      </c>
      <c r="E54" s="72">
        <f>'bevétel önkormányzat'!E54+'bevétel Egészségház'!E54+'bevétel TGK'!E54+'bevétel Művelődési Ház'!E54+'bevétel Hivatal'!E54</f>
        <v>0</v>
      </c>
      <c r="F54" s="72">
        <f>'bevétel önkormányzat'!F54+'bevétel Egészségház'!F54+'bevétel TGK'!F54+'bevétel Művelődési Ház'!F54+'bevétel Hivatal'!F54</f>
        <v>0</v>
      </c>
    </row>
    <row r="55" spans="1:6" ht="15" customHeight="1">
      <c r="A55" s="113" t="s">
        <v>366</v>
      </c>
      <c r="B55" s="5" t="s">
        <v>175</v>
      </c>
      <c r="C55" s="72">
        <f>'bevétel önkormányzat'!C55+'bevétel Egészségház'!C55+'bevétel TGK'!C55+'bevétel Művelődési Ház'!C55+'bevétel Hivatal'!C55</f>
        <v>181498487</v>
      </c>
      <c r="D55" s="72">
        <f>'bevétel önkormányzat'!D55+'bevétel Egészségház'!D55+'bevétel TGK'!D55+'bevétel Művelődési Ház'!D55+'bevétel Hivatal'!D55</f>
        <v>0</v>
      </c>
      <c r="E55" s="72">
        <f>'bevétel önkormányzat'!E55+'bevétel Egészségház'!E55+'bevétel TGK'!E55+'bevétel Művelődési Ház'!E55+'bevétel Hivatal'!E55</f>
        <v>0</v>
      </c>
      <c r="F55" s="72">
        <f>'bevétel önkormányzat'!F55+'bevétel Egészségház'!F55+'bevétel TGK'!F55+'bevétel Művelődési Ház'!F55+'bevétel Hivatal'!F55</f>
        <v>181498487</v>
      </c>
    </row>
    <row r="56" spans="1:6" ht="15" customHeight="1">
      <c r="A56" s="117" t="s">
        <v>401</v>
      </c>
      <c r="B56" s="39" t="s">
        <v>176</v>
      </c>
      <c r="C56" s="72">
        <f>'bevétel önkormányzat'!C56+'bevétel Egészségház'!C56+'bevétel TGK'!C56+'bevétel Művelődési Ház'!C56+'bevétel Hivatal'!C56</f>
        <v>346498487</v>
      </c>
      <c r="D56" s="72">
        <f>'bevétel önkormányzat'!D56+'bevétel Egészségház'!D56+'bevétel TGK'!D56+'bevétel Művelődési Ház'!D56+'bevétel Hivatal'!D56</f>
        <v>0</v>
      </c>
      <c r="E56" s="72">
        <f>'bevétel önkormányzat'!E56+'bevétel Egészségház'!E56+'bevétel TGK'!E56+'bevétel Művelődési Ház'!E56+'bevétel Hivatal'!E56</f>
        <v>0</v>
      </c>
      <c r="F56" s="72">
        <f>'bevétel önkormányzat'!F56+'bevétel Egészségház'!F56+'bevétel TGK'!F56+'bevétel Művelődési Ház'!F56+'bevétel Hivatal'!F56</f>
        <v>346498487</v>
      </c>
    </row>
    <row r="57" spans="1:6" ht="15" customHeight="1">
      <c r="A57" s="119" t="s">
        <v>383</v>
      </c>
      <c r="B57" s="5" t="s">
        <v>215</v>
      </c>
      <c r="C57" s="72">
        <f>'bevétel önkormányzat'!C57+'bevétel Egészségház'!C57+'bevétel TGK'!C57+'bevétel Művelődési Ház'!C57+'bevétel Hivatal'!C57</f>
        <v>0</v>
      </c>
      <c r="D57" s="72">
        <f>'bevétel önkormányzat'!D57+'bevétel Egészségház'!D57+'bevétel TGK'!D57+'bevétel Művelődési Ház'!D57+'bevétel Hivatal'!D57</f>
        <v>0</v>
      </c>
      <c r="E57" s="72">
        <f>'bevétel önkormányzat'!E57+'bevétel Egészségház'!E57+'bevétel TGK'!E57+'bevétel Művelődési Ház'!E57+'bevétel Hivatal'!E57</f>
        <v>0</v>
      </c>
      <c r="F57" s="72">
        <f>'bevétel önkormányzat'!F57+'bevétel Egészségház'!F57+'bevétel TGK'!F57+'bevétel Művelődési Ház'!F57+'bevétel Hivatal'!F57</f>
        <v>0</v>
      </c>
    </row>
    <row r="58" spans="1:6" ht="15" customHeight="1">
      <c r="A58" s="119" t="s">
        <v>384</v>
      </c>
      <c r="B58" s="5" t="s">
        <v>216</v>
      </c>
      <c r="C58" s="72">
        <f>'bevétel önkormányzat'!C58+'bevétel Egészségház'!C58+'bevétel TGK'!C58+'bevétel Művelődési Ház'!C58+'bevétel Hivatal'!C58</f>
        <v>24749542</v>
      </c>
      <c r="D58" s="72">
        <f>'bevétel önkormányzat'!D58+'bevétel Egészségház'!D58+'bevétel TGK'!D58+'bevétel Művelődési Ház'!D58+'bevétel Hivatal'!D58</f>
        <v>0</v>
      </c>
      <c r="E58" s="72">
        <f>'bevétel önkormányzat'!E58+'bevétel Egészségház'!E58+'bevétel TGK'!E58+'bevétel Művelődési Ház'!E58+'bevétel Hivatal'!E58</f>
        <v>0</v>
      </c>
      <c r="F58" s="72">
        <f>'bevétel önkormányzat'!F58+'bevétel Egészségház'!F58+'bevétel TGK'!F58+'bevétel Művelődési Ház'!F58+'bevétel Hivatal'!F58</f>
        <v>24749542</v>
      </c>
    </row>
    <row r="59" spans="1:6" ht="15" customHeight="1">
      <c r="A59" s="119" t="s">
        <v>217</v>
      </c>
      <c r="B59" s="5" t="s">
        <v>218</v>
      </c>
      <c r="C59" s="72">
        <f>'bevétel önkormányzat'!C59+'bevétel Egészségház'!C59+'bevétel TGK'!C59+'bevétel Művelődési Ház'!C59+'bevétel Hivatal'!C59</f>
        <v>0</v>
      </c>
      <c r="D59" s="72">
        <f>'bevétel önkormányzat'!D59+'bevétel Egészségház'!D59+'bevétel TGK'!D59+'bevétel Művelődési Ház'!D59+'bevétel Hivatal'!D59</f>
        <v>0</v>
      </c>
      <c r="E59" s="72">
        <f>'bevétel önkormányzat'!E59+'bevétel Egészségház'!E59+'bevétel TGK'!E59+'bevétel Művelődési Ház'!E59+'bevétel Hivatal'!E59</f>
        <v>0</v>
      </c>
      <c r="F59" s="72">
        <f>'bevétel önkormányzat'!F59+'bevétel Egészségház'!F59+'bevétel TGK'!F59+'bevétel Művelődési Ház'!F59+'bevétel Hivatal'!F59</f>
        <v>0</v>
      </c>
    </row>
    <row r="60" spans="1:6" ht="15" customHeight="1">
      <c r="A60" s="119" t="s">
        <v>385</v>
      </c>
      <c r="B60" s="5" t="s">
        <v>219</v>
      </c>
      <c r="C60" s="72">
        <f>'bevétel önkormányzat'!C60+'bevétel Egészségház'!C60+'bevétel TGK'!C60+'bevétel Művelődési Ház'!C60+'bevétel Hivatal'!C60</f>
        <v>0</v>
      </c>
      <c r="D60" s="72">
        <f>'bevétel önkormányzat'!D60+'bevétel Egészségház'!D60+'bevétel TGK'!D60+'bevétel Művelődési Ház'!D60+'bevétel Hivatal'!D60</f>
        <v>0</v>
      </c>
      <c r="E60" s="72">
        <f>'bevétel önkormányzat'!E60+'bevétel Egészségház'!E60+'bevétel TGK'!E60+'bevétel Művelődési Ház'!E60+'bevétel Hivatal'!E60</f>
        <v>0</v>
      </c>
      <c r="F60" s="72">
        <f>'bevétel önkormányzat'!F60+'bevétel Egészségház'!F60+'bevétel TGK'!F60+'bevétel Művelődési Ház'!F60+'bevétel Hivatal'!F60</f>
        <v>0</v>
      </c>
    </row>
    <row r="61" spans="1:6" ht="15" customHeight="1">
      <c r="A61" s="119" t="s">
        <v>220</v>
      </c>
      <c r="B61" s="5" t="s">
        <v>221</v>
      </c>
      <c r="C61" s="72">
        <f>'bevétel önkormányzat'!C61+'bevétel Egészségház'!C61+'bevétel TGK'!C61+'bevétel Művelődési Ház'!C61+'bevétel Hivatal'!C61</f>
        <v>0</v>
      </c>
      <c r="D61" s="72">
        <f>'bevétel önkormányzat'!D61+'bevétel Egészségház'!D61+'bevétel TGK'!D61+'bevétel Művelődési Ház'!D61+'bevétel Hivatal'!D61</f>
        <v>0</v>
      </c>
      <c r="E61" s="72">
        <f>'bevétel önkormányzat'!E61+'bevétel Egészségház'!E61+'bevétel TGK'!E61+'bevétel Művelődési Ház'!E61+'bevétel Hivatal'!E61</f>
        <v>0</v>
      </c>
      <c r="F61" s="72">
        <f>'bevétel önkormányzat'!F61+'bevétel Egészségház'!F61+'bevétel TGK'!F61+'bevétel Művelődési Ház'!F61+'bevétel Hivatal'!F61</f>
        <v>0</v>
      </c>
    </row>
    <row r="62" spans="1:6" ht="15" customHeight="1">
      <c r="A62" s="117" t="s">
        <v>406</v>
      </c>
      <c r="B62" s="39" t="s">
        <v>222</v>
      </c>
      <c r="C62" s="72">
        <f>'bevétel önkormányzat'!C62+'bevétel Egészségház'!C62+'bevétel TGK'!C62+'bevétel Művelődési Ház'!C62+'bevétel Hivatal'!C62</f>
        <v>24749542</v>
      </c>
      <c r="D62" s="72">
        <f>'bevétel önkormányzat'!D62+'bevétel Egészségház'!D62+'bevétel TGK'!D62+'bevétel Művelődési Ház'!D62+'bevétel Hivatal'!D62</f>
        <v>0</v>
      </c>
      <c r="E62" s="72">
        <f>'bevétel önkormányzat'!E62+'bevétel Egészségház'!E62+'bevétel TGK'!E62+'bevétel Művelődési Ház'!E62+'bevétel Hivatal'!E62</f>
        <v>0</v>
      </c>
      <c r="F62" s="72">
        <f>'bevétel önkormányzat'!F62+'bevétel Egészségház'!F62+'bevétel TGK'!F62+'bevétel Művelődési Ház'!F62+'bevétel Hivatal'!F62</f>
        <v>24749542</v>
      </c>
    </row>
    <row r="63" spans="1:6" ht="15" customHeight="1">
      <c r="A63" s="119" t="s">
        <v>228</v>
      </c>
      <c r="B63" s="5" t="s">
        <v>229</v>
      </c>
      <c r="C63" s="72">
        <f>'bevétel önkormányzat'!C63+'bevétel Egészségház'!C63+'bevétel TGK'!C63+'bevétel Művelődési Ház'!C63+'bevétel Hivatal'!C63</f>
        <v>0</v>
      </c>
      <c r="D63" s="72">
        <f>'bevétel önkormányzat'!D63+'bevétel Egészségház'!D63+'bevétel TGK'!D63+'bevétel Művelődési Ház'!D63+'bevétel Hivatal'!D63</f>
        <v>0</v>
      </c>
      <c r="E63" s="72">
        <f>'bevétel önkormányzat'!E63+'bevétel Egészségház'!E63+'bevétel TGK'!E63+'bevétel Művelődési Ház'!E63+'bevétel Hivatal'!E63</f>
        <v>0</v>
      </c>
      <c r="F63" s="72">
        <f>'bevétel önkormányzat'!F63+'bevétel Egészségház'!F63+'bevétel TGK'!F63+'bevétel Művelődési Ház'!F63+'bevétel Hivatal'!F63</f>
        <v>0</v>
      </c>
    </row>
    <row r="64" spans="1:6" ht="15" customHeight="1">
      <c r="A64" s="113" t="s">
        <v>388</v>
      </c>
      <c r="B64" s="5" t="s">
        <v>230</v>
      </c>
      <c r="C64" s="72">
        <f>'bevétel önkormányzat'!C64+'bevétel Egészségház'!C64+'bevétel TGK'!C64+'bevétel Művelődési Ház'!C64+'bevétel Hivatal'!C64</f>
        <v>0</v>
      </c>
      <c r="D64" s="72">
        <f>'bevétel önkormányzat'!D64+'bevétel Egészségház'!D64+'bevétel TGK'!D64+'bevétel Művelődési Ház'!D64+'bevétel Hivatal'!D64</f>
        <v>0</v>
      </c>
      <c r="E64" s="72">
        <f>'bevétel önkormányzat'!E64+'bevétel Egészségház'!E64+'bevétel TGK'!E64+'bevétel Művelődési Ház'!E64+'bevétel Hivatal'!E64</f>
        <v>0</v>
      </c>
      <c r="F64" s="72">
        <f>'bevétel önkormányzat'!F64+'bevétel Egészségház'!F64+'bevétel TGK'!F64+'bevétel Művelődési Ház'!F64+'bevétel Hivatal'!F64</f>
        <v>0</v>
      </c>
    </row>
    <row r="65" spans="1:6" ht="15" customHeight="1">
      <c r="A65" s="119" t="s">
        <v>389</v>
      </c>
      <c r="B65" s="5" t="s">
        <v>231</v>
      </c>
      <c r="C65" s="72">
        <f>'bevétel önkormányzat'!C65+'bevétel Egészségház'!C65+'bevétel TGK'!C65+'bevétel Művelődési Ház'!C65+'bevétel Hivatal'!C65</f>
        <v>13575000</v>
      </c>
      <c r="D65" s="72">
        <f>'bevétel önkormányzat'!D65+'bevétel Egészségház'!D65+'bevétel TGK'!D65+'bevétel Művelődési Ház'!D65+'bevétel Hivatal'!D65</f>
        <v>0</v>
      </c>
      <c r="E65" s="72">
        <f>'bevétel önkormányzat'!E65+'bevétel Egészségház'!E65+'bevétel TGK'!E65+'bevétel Művelődési Ház'!E65+'bevétel Hivatal'!E65</f>
        <v>0</v>
      </c>
      <c r="F65" s="72">
        <f>'bevétel önkormányzat'!F65+'bevétel Egészségház'!F65+'bevétel TGK'!F65+'bevétel Művelődési Ház'!F65+'bevétel Hivatal'!F65</f>
        <v>13575000</v>
      </c>
    </row>
    <row r="66" spans="1:6" ht="15" customHeight="1">
      <c r="A66" s="117" t="s">
        <v>409</v>
      </c>
      <c r="B66" s="39" t="s">
        <v>232</v>
      </c>
      <c r="C66" s="72">
        <f>'bevétel önkormányzat'!C66+'bevétel Egészségház'!C66+'bevétel TGK'!C66+'bevétel Művelődési Ház'!C66+'bevétel Hivatal'!C66</f>
        <v>13575000</v>
      </c>
      <c r="D66" s="72">
        <f>'bevétel önkormányzat'!D66+'bevétel Egészségház'!D66+'bevétel TGK'!D66+'bevétel Művelődési Ház'!D66+'bevétel Hivatal'!D66</f>
        <v>0</v>
      </c>
      <c r="E66" s="72">
        <f>'bevétel önkormányzat'!E66+'bevétel Egészségház'!E66+'bevétel TGK'!E66+'bevétel Művelődési Ház'!E66+'bevétel Hivatal'!E66</f>
        <v>0</v>
      </c>
      <c r="F66" s="72">
        <f>'bevétel önkormányzat'!F66+'bevétel Egészségház'!F66+'bevétel TGK'!F66+'bevétel Művelődési Ház'!F66+'bevétel Hivatal'!F66</f>
        <v>13575000</v>
      </c>
    </row>
    <row r="67" spans="1:6" ht="15" customHeight="1">
      <c r="A67" s="123" t="s">
        <v>460</v>
      </c>
      <c r="B67" s="42"/>
      <c r="C67" s="72">
        <f>'bevétel önkormányzat'!C67+'bevétel Egészségház'!C67+'bevétel TGK'!C67+'bevétel Művelődési Ház'!C67+'bevétel Hivatal'!C67</f>
        <v>384823029</v>
      </c>
      <c r="D67" s="72">
        <f>'bevétel önkormányzat'!D67+'bevétel Egészségház'!D67+'bevétel TGK'!D67+'bevétel Művelődési Ház'!D67+'bevétel Hivatal'!D67</f>
        <v>0</v>
      </c>
      <c r="E67" s="72">
        <f>'bevétel önkormányzat'!E67+'bevétel Egészségház'!E67+'bevétel TGK'!E67+'bevétel Művelődési Ház'!E67+'bevétel Hivatal'!E67</f>
        <v>0</v>
      </c>
      <c r="F67" s="72">
        <f>'bevétel önkormányzat'!F67+'bevétel Egészségház'!F67+'bevétel TGK'!F67+'bevétel Művelődési Ház'!F67+'bevétel Hivatal'!F67</f>
        <v>384823029</v>
      </c>
    </row>
    <row r="68" spans="1:6" ht="15.75">
      <c r="A68" s="126" t="s">
        <v>408</v>
      </c>
      <c r="B68" s="27" t="s">
        <v>233</v>
      </c>
      <c r="C68" s="72">
        <f>'bevétel önkormányzat'!C68+'bevétel Egészségház'!C68+'bevétel TGK'!C68+'bevétel Művelődési Ház'!C68+'bevétel Hivatal'!C68</f>
        <v>815565217</v>
      </c>
      <c r="D68" s="72">
        <f>'bevétel önkormányzat'!D68+'bevétel Egészségház'!D68+'bevétel TGK'!D68+'bevétel Művelődési Ház'!D68+'bevétel Hivatal'!D68</f>
        <v>37724019</v>
      </c>
      <c r="E68" s="72">
        <f>'bevétel önkormányzat'!E68+'bevétel Egészségház'!E68+'bevétel TGK'!E68+'bevétel Művelődési Ház'!E68+'bevétel Hivatal'!E68</f>
        <v>0</v>
      </c>
      <c r="F68" s="72">
        <f>'bevétel önkormányzat'!F68+'bevétel Egészségház'!F68+'bevétel TGK'!F68+'bevétel Művelődési Ház'!F68+'bevétel Hivatal'!F68</f>
        <v>853289236</v>
      </c>
    </row>
    <row r="69" spans="1:6" ht="15.75">
      <c r="A69" s="129" t="s">
        <v>512</v>
      </c>
      <c r="B69" s="41"/>
      <c r="C69" s="72">
        <f>'bevétel önkormányzat'!C69+'bevétel Egészségház'!C69+'bevétel TGK'!C69+'bevétel Művelődési Ház'!C69+'bevétel Hivatal'!C69</f>
        <v>-200539638</v>
      </c>
      <c r="D69" s="72">
        <f>'bevétel önkormányzat'!D69+'bevétel Egészségház'!D69+'bevétel TGK'!D69+'bevétel Művelődési Ház'!D69+'bevétel Hivatal'!D69</f>
        <v>-30713798</v>
      </c>
      <c r="E69" s="72">
        <f>'bevétel önkormányzat'!E69+'bevétel Egészségház'!E69+'bevétel TGK'!E69+'bevétel Művelődési Ház'!E69+'bevétel Hivatal'!E69</f>
        <v>0</v>
      </c>
      <c r="F69" s="72">
        <f>'bevétel önkormányzat'!F69+'bevétel Egészségház'!F69+'bevétel TGK'!F69+'bevétel Művelődési Ház'!F69+'bevétel Hivatal'!F69</f>
        <v>-231253436</v>
      </c>
    </row>
    <row r="70" spans="1:6" ht="15.75">
      <c r="A70" s="129" t="s">
        <v>513</v>
      </c>
      <c r="B70" s="41"/>
      <c r="C70" s="72">
        <f>'bevétel önkormányzat'!C70+'bevétel Egészségház'!C70+'bevétel TGK'!C70+'bevétel Művelődési Ház'!C70+'bevétel Hivatal'!C70</f>
        <v>113113763</v>
      </c>
      <c r="D70" s="72">
        <f>'bevétel önkormányzat'!D70+'bevétel Egészségház'!D70+'bevétel TGK'!D70+'bevétel Művelődési Ház'!D70+'bevétel Hivatal'!D70</f>
        <v>-2000000</v>
      </c>
      <c r="E70" s="72">
        <f>'bevétel önkormányzat'!E70+'bevétel Egészségház'!E70+'bevétel TGK'!E70+'bevétel Művelődési Ház'!E70+'bevétel Hivatal'!E70</f>
        <v>0</v>
      </c>
      <c r="F70" s="72">
        <f>'bevétel önkormányzat'!F70+'bevétel Egészségház'!F70+'bevétel TGK'!F70+'bevétel Művelődési Ház'!F70+'bevétel Hivatal'!F70</f>
        <v>111113763</v>
      </c>
    </row>
    <row r="71" spans="1:6">
      <c r="A71" s="119" t="s">
        <v>390</v>
      </c>
      <c r="B71" s="4" t="s">
        <v>234</v>
      </c>
      <c r="C71" s="72">
        <f>'bevétel önkormányzat'!C71+'bevétel Egészségház'!C71+'bevétel TGK'!C71+'bevétel Művelődési Ház'!C71+'bevétel Hivatal'!C71</f>
        <v>0</v>
      </c>
      <c r="D71" s="72">
        <f>'bevétel önkormányzat'!D71+'bevétel Egészségház'!D71+'bevétel TGK'!D71+'bevétel Művelődési Ház'!D71+'bevétel Hivatal'!D71</f>
        <v>0</v>
      </c>
      <c r="E71" s="72">
        <f>'bevétel önkormányzat'!E71+'bevétel Egészségház'!E71+'bevétel TGK'!E71+'bevétel Művelődési Ház'!E71+'bevétel Hivatal'!E71</f>
        <v>0</v>
      </c>
      <c r="F71" s="72">
        <f>'bevétel önkormányzat'!F71+'bevétel Egészségház'!F71+'bevétel TGK'!F71+'bevétel Művelődési Ház'!F71+'bevétel Hivatal'!F71</f>
        <v>0</v>
      </c>
    </row>
    <row r="72" spans="1:6" ht="30">
      <c r="A72" s="119" t="s">
        <v>235</v>
      </c>
      <c r="B72" s="4" t="s">
        <v>236</v>
      </c>
      <c r="C72" s="72">
        <f>'bevétel önkormányzat'!C72+'bevétel Egészségház'!C72+'bevétel TGK'!C72+'bevétel Művelődési Ház'!C72+'bevétel Hivatal'!C72</f>
        <v>0</v>
      </c>
      <c r="D72" s="72">
        <f>'bevétel önkormányzat'!D72+'bevétel Egészségház'!D72+'bevétel TGK'!D72+'bevétel Művelődési Ház'!D72+'bevétel Hivatal'!D72</f>
        <v>0</v>
      </c>
      <c r="E72" s="72">
        <f>'bevétel önkormányzat'!E72+'bevétel Egészségház'!E72+'bevétel TGK'!E72+'bevétel Művelődési Ház'!E72+'bevétel Hivatal'!E72</f>
        <v>0</v>
      </c>
      <c r="F72" s="72">
        <f>'bevétel önkormányzat'!F72+'bevétel Egészségház'!F72+'bevétel TGK'!F72+'bevétel Művelődési Ház'!F72+'bevétel Hivatal'!F72</f>
        <v>0</v>
      </c>
    </row>
    <row r="73" spans="1:6">
      <c r="A73" s="119" t="s">
        <v>391</v>
      </c>
      <c r="B73" s="4" t="s">
        <v>237</v>
      </c>
      <c r="C73" s="72">
        <f>'bevétel önkormányzat'!C73+'bevétel Egészségház'!C73+'bevétel TGK'!C73+'bevétel Művelődési Ház'!C73+'bevétel Hivatal'!C73</f>
        <v>0</v>
      </c>
      <c r="D73" s="72">
        <f>'bevétel önkormányzat'!D73+'bevétel Egészségház'!D73+'bevétel TGK'!D73+'bevétel Művelődési Ház'!D73+'bevétel Hivatal'!D73</f>
        <v>0</v>
      </c>
      <c r="E73" s="72">
        <f>'bevétel önkormányzat'!E73+'bevétel Egészségház'!E73+'bevétel TGK'!E73+'bevétel Művelődési Ház'!E73+'bevétel Hivatal'!E73</f>
        <v>0</v>
      </c>
      <c r="F73" s="72">
        <f>'bevétel önkormányzat'!F73+'bevétel Egészségház'!F73+'bevétel TGK'!F73+'bevétel Művelődési Ház'!F73+'bevétel Hivatal'!F73</f>
        <v>0</v>
      </c>
    </row>
    <row r="74" spans="1:6">
      <c r="A74" s="125" t="s">
        <v>410</v>
      </c>
      <c r="B74" s="6" t="s">
        <v>238</v>
      </c>
      <c r="C74" s="72">
        <f>'bevétel önkormányzat'!C74+'bevétel Egészségház'!C74+'bevétel TGK'!C74+'bevétel Művelődési Ház'!C74+'bevétel Hivatal'!C74</f>
        <v>0</v>
      </c>
      <c r="D74" s="72">
        <f>'bevétel önkormányzat'!D74+'bevétel Egészségház'!D74+'bevétel TGK'!D74+'bevétel Művelődési Ház'!D74+'bevétel Hivatal'!D74</f>
        <v>0</v>
      </c>
      <c r="E74" s="72">
        <f>'bevétel önkormányzat'!E74+'bevétel Egészségház'!E74+'bevétel TGK'!E74+'bevétel Művelődési Ház'!E74+'bevétel Hivatal'!E74</f>
        <v>0</v>
      </c>
      <c r="F74" s="72">
        <f>'bevétel önkormányzat'!F74+'bevétel Egészségház'!F74+'bevétel TGK'!F74+'bevétel Művelődési Ház'!F74+'bevétel Hivatal'!F74</f>
        <v>0</v>
      </c>
    </row>
    <row r="75" spans="1:6">
      <c r="A75" s="119" t="s">
        <v>392</v>
      </c>
      <c r="B75" s="4" t="s">
        <v>239</v>
      </c>
      <c r="C75" s="72">
        <f>'bevétel önkormányzat'!C75+'bevétel Egészségház'!C75+'bevétel TGK'!C75+'bevétel Művelődési Ház'!C75+'bevétel Hivatal'!C75</f>
        <v>0</v>
      </c>
      <c r="D75" s="72">
        <f>'bevétel önkormányzat'!D75+'bevétel Egészségház'!D75+'bevétel TGK'!D75+'bevétel Művelődési Ház'!D75+'bevétel Hivatal'!D75</f>
        <v>0</v>
      </c>
      <c r="E75" s="72">
        <f>'bevétel önkormányzat'!E75+'bevétel Egészségház'!E75+'bevétel TGK'!E75+'bevétel Művelődési Ház'!E75+'bevétel Hivatal'!E75</f>
        <v>0</v>
      </c>
      <c r="F75" s="72">
        <f>'bevétel önkormányzat'!F75+'bevétel Egészségház'!F75+'bevétel TGK'!F75+'bevétel Művelődési Ház'!F75+'bevétel Hivatal'!F75</f>
        <v>0</v>
      </c>
    </row>
    <row r="76" spans="1:6">
      <c r="A76" s="119" t="s">
        <v>240</v>
      </c>
      <c r="B76" s="4" t="s">
        <v>241</v>
      </c>
      <c r="C76" s="72">
        <f>'bevétel önkormányzat'!C76+'bevétel Egészségház'!C76+'bevétel TGK'!C76+'bevétel Művelődési Ház'!C76+'bevétel Hivatal'!C76</f>
        <v>0</v>
      </c>
      <c r="D76" s="72">
        <f>'bevétel önkormányzat'!D76+'bevétel Egészségház'!D76+'bevétel TGK'!D76+'bevétel Művelődési Ház'!D76+'bevétel Hivatal'!D76</f>
        <v>0</v>
      </c>
      <c r="E76" s="72">
        <f>'bevétel önkormányzat'!E76+'bevétel Egészségház'!E76+'bevétel TGK'!E76+'bevétel Művelődési Ház'!E76+'bevétel Hivatal'!E76</f>
        <v>0</v>
      </c>
      <c r="F76" s="72">
        <f>'bevétel önkormányzat'!F76+'bevétel Egészségház'!F76+'bevétel TGK'!F76+'bevétel Művelődési Ház'!F76+'bevétel Hivatal'!F76</f>
        <v>0</v>
      </c>
    </row>
    <row r="77" spans="1:6">
      <c r="A77" s="119" t="s">
        <v>393</v>
      </c>
      <c r="B77" s="4" t="s">
        <v>242</v>
      </c>
      <c r="C77" s="72">
        <f>'bevétel önkormányzat'!C77+'bevétel Egészségház'!C77+'bevétel TGK'!C77+'bevétel Művelődési Ház'!C77+'bevétel Hivatal'!C77</f>
        <v>0</v>
      </c>
      <c r="D77" s="72">
        <f>'bevétel önkormányzat'!D77+'bevétel Egészségház'!D77+'bevétel TGK'!D77+'bevétel Művelődési Ház'!D77+'bevétel Hivatal'!D77</f>
        <v>0</v>
      </c>
      <c r="E77" s="72">
        <f>'bevétel önkormányzat'!E77+'bevétel Egészségház'!E77+'bevétel TGK'!E77+'bevétel Művelődési Ház'!E77+'bevétel Hivatal'!E77</f>
        <v>0</v>
      </c>
      <c r="F77" s="72">
        <f>'bevétel önkormányzat'!F77+'bevétel Egészségház'!F77+'bevétel TGK'!F77+'bevétel Művelődési Ház'!F77+'bevétel Hivatal'!F77</f>
        <v>0</v>
      </c>
    </row>
    <row r="78" spans="1:6">
      <c r="A78" s="119" t="s">
        <v>243</v>
      </c>
      <c r="B78" s="4" t="s">
        <v>244</v>
      </c>
      <c r="C78" s="72">
        <f>'bevétel önkormányzat'!C78+'bevétel Egészségház'!C78+'bevétel TGK'!C78+'bevétel Művelődési Ház'!C78+'bevétel Hivatal'!C78</f>
        <v>0</v>
      </c>
      <c r="D78" s="72">
        <f>'bevétel önkormányzat'!D78+'bevétel Egészségház'!D78+'bevétel TGK'!D78+'bevétel Művelődési Ház'!D78+'bevétel Hivatal'!D78</f>
        <v>0</v>
      </c>
      <c r="E78" s="72">
        <f>'bevétel önkormányzat'!E78+'bevétel Egészségház'!E78+'bevétel TGK'!E78+'bevétel Művelődési Ház'!E78+'bevétel Hivatal'!E78</f>
        <v>0</v>
      </c>
      <c r="F78" s="72">
        <f>'bevétel önkormányzat'!F78+'bevétel Egészségház'!F78+'bevétel TGK'!F78+'bevétel Művelődési Ház'!F78+'bevétel Hivatal'!F78</f>
        <v>0</v>
      </c>
    </row>
    <row r="79" spans="1:6">
      <c r="A79" s="125" t="s">
        <v>411</v>
      </c>
      <c r="B79" s="6" t="s">
        <v>245</v>
      </c>
      <c r="C79" s="72">
        <f>'bevétel önkormányzat'!C79+'bevétel Egészségház'!C79+'bevétel TGK'!C79+'bevétel Művelődési Ház'!C79+'bevétel Hivatal'!C79</f>
        <v>0</v>
      </c>
      <c r="D79" s="72">
        <f>'bevétel önkormányzat'!D79+'bevétel Egészségház'!D79+'bevétel TGK'!D79+'bevétel Művelődési Ház'!D79+'bevétel Hivatal'!D79</f>
        <v>0</v>
      </c>
      <c r="E79" s="72">
        <f>'bevétel önkormányzat'!E79+'bevétel Egészségház'!E79+'bevétel TGK'!E79+'bevétel Művelődési Ház'!E79+'bevétel Hivatal'!E79</f>
        <v>0</v>
      </c>
      <c r="F79" s="72">
        <f>'bevétel önkormányzat'!F79+'bevétel Egészségház'!F79+'bevétel TGK'!F79+'bevétel Művelődési Ház'!F79+'bevétel Hivatal'!F79</f>
        <v>0</v>
      </c>
    </row>
    <row r="80" spans="1:6" ht="30">
      <c r="A80" s="113" t="s">
        <v>510</v>
      </c>
      <c r="B80" s="4" t="s">
        <v>246</v>
      </c>
      <c r="C80" s="72">
        <f>'bevétel önkormányzat'!C80+'bevétel Egészségház'!C80+'bevétel TGK'!C80+'bevétel Művelődési Ház'!C80+'bevétel Hivatal'!C80</f>
        <v>5951872</v>
      </c>
      <c r="D80" s="72">
        <f>'bevétel önkormányzat'!D80+'bevétel Egészségház'!D80+'bevétel TGK'!D80+'bevétel Művelődési Ház'!D80+'bevétel Hivatal'!D80</f>
        <v>0</v>
      </c>
      <c r="E80" s="72">
        <f>'bevétel önkormányzat'!E80+'bevétel Egészségház'!E80+'bevétel TGK'!E80+'bevétel Művelődési Ház'!E80+'bevétel Hivatal'!E80</f>
        <v>0</v>
      </c>
      <c r="F80" s="72">
        <f>'bevétel önkormányzat'!F80+'bevétel Egészségház'!F80+'bevétel TGK'!F80+'bevétel Művelődési Ház'!F80+'bevétel Hivatal'!F80</f>
        <v>5951872</v>
      </c>
    </row>
    <row r="81" spans="1:6" ht="30">
      <c r="A81" s="113" t="s">
        <v>511</v>
      </c>
      <c r="B81" s="4" t="s">
        <v>246</v>
      </c>
      <c r="C81" s="72">
        <f>'bevétel önkormányzat'!C81+'bevétel Egészségház'!C81+'bevétel TGK'!C81+'bevétel Művelődési Ház'!C81+'bevétel Hivatal'!C81</f>
        <v>124403390</v>
      </c>
      <c r="D81" s="72">
        <f>'bevétel önkormányzat'!D81+'bevétel Egészségház'!D81+'bevétel TGK'!D81+'bevétel Művelődési Ház'!D81+'bevétel Hivatal'!D81</f>
        <v>0</v>
      </c>
      <c r="E81" s="72">
        <f>'bevétel önkormányzat'!E81+'bevétel Egészségház'!E81+'bevétel TGK'!E81+'bevétel Művelődési Ház'!E81+'bevétel Hivatal'!E81</f>
        <v>0</v>
      </c>
      <c r="F81" s="72">
        <f>'bevétel önkormányzat'!F81+'bevétel Egészségház'!F81+'bevétel TGK'!F81+'bevétel Művelődési Ház'!F81+'bevétel Hivatal'!F81</f>
        <v>124403390</v>
      </c>
    </row>
    <row r="82" spans="1:6">
      <c r="A82" s="113" t="s">
        <v>508</v>
      </c>
      <c r="B82" s="4" t="s">
        <v>247</v>
      </c>
      <c r="C82" s="72">
        <f>'bevétel önkormányzat'!C82+'bevétel Egészségház'!C82+'bevétel TGK'!C82+'bevétel Művelődési Ház'!C82+'bevétel Hivatal'!C82</f>
        <v>0</v>
      </c>
      <c r="D82" s="72">
        <f>'bevétel önkormányzat'!D82+'bevétel Egészségház'!D82+'bevétel TGK'!D82+'bevétel Művelődési Ház'!D82+'bevétel Hivatal'!D82</f>
        <v>0</v>
      </c>
      <c r="E82" s="72">
        <f>'bevétel önkormányzat'!E82+'bevétel Egészségház'!E82+'bevétel TGK'!E82+'bevétel Művelődési Ház'!E82+'bevétel Hivatal'!E82</f>
        <v>0</v>
      </c>
      <c r="F82" s="72">
        <f>'bevétel önkormányzat'!F82+'bevétel Egészségház'!F82+'bevétel TGK'!F82+'bevétel Művelődési Ház'!F82+'bevétel Hivatal'!F82</f>
        <v>0</v>
      </c>
    </row>
    <row r="83" spans="1:6" ht="30">
      <c r="A83" s="113" t="s">
        <v>509</v>
      </c>
      <c r="B83" s="4" t="s">
        <v>247</v>
      </c>
      <c r="C83" s="72">
        <f>'bevétel önkormányzat'!C83+'bevétel Egészségház'!C83+'bevétel TGK'!C83+'bevétel Művelődési Ház'!C83+'bevétel Hivatal'!C83</f>
        <v>0</v>
      </c>
      <c r="D83" s="72">
        <f>'bevétel önkormányzat'!D83+'bevétel Egészségház'!D83+'bevétel TGK'!D83+'bevétel Művelődési Ház'!D83+'bevétel Hivatal'!D83</f>
        <v>0</v>
      </c>
      <c r="E83" s="72">
        <f>'bevétel önkormányzat'!E83+'bevétel Egészségház'!E83+'bevétel TGK'!E83+'bevétel Művelődési Ház'!E83+'bevétel Hivatal'!E83</f>
        <v>0</v>
      </c>
      <c r="F83" s="72">
        <f>'bevétel önkormányzat'!F83+'bevétel Egészségház'!F83+'bevétel TGK'!F83+'bevétel Művelődési Ház'!F83+'bevétel Hivatal'!F83</f>
        <v>0</v>
      </c>
    </row>
    <row r="84" spans="1:6">
      <c r="A84" s="115" t="s">
        <v>412</v>
      </c>
      <c r="B84" s="6" t="s">
        <v>248</v>
      </c>
      <c r="C84" s="72">
        <f>'bevétel önkormányzat'!C84+'bevétel Egészségház'!C84+'bevétel TGK'!C84+'bevétel Művelődési Ház'!C84+'bevétel Hivatal'!C84</f>
        <v>130355262</v>
      </c>
      <c r="D84" s="72">
        <f>'bevétel önkormányzat'!D84+'bevétel Egészségház'!D84+'bevétel TGK'!D84+'bevétel Művelődési Ház'!D84+'bevétel Hivatal'!D84</f>
        <v>0</v>
      </c>
      <c r="E84" s="72">
        <f>'bevétel önkormányzat'!E84+'bevétel Egészségház'!E84+'bevétel TGK'!E84+'bevétel Művelődési Ház'!E84+'bevétel Hivatal'!E84</f>
        <v>0</v>
      </c>
      <c r="F84" s="72">
        <f>'bevétel önkormányzat'!F84+'bevétel Egészségház'!F84+'bevétel TGK'!F84+'bevétel Művelődési Ház'!F84+'bevétel Hivatal'!F84</f>
        <v>130355262</v>
      </c>
    </row>
    <row r="85" spans="1:6">
      <c r="A85" s="119" t="s">
        <v>249</v>
      </c>
      <c r="B85" s="4" t="s">
        <v>250</v>
      </c>
      <c r="C85" s="72">
        <f>'bevétel önkormányzat'!C85+'bevétel Egészségház'!C85+'bevétel TGK'!C85+'bevétel Művelődési Ház'!C85+'bevétel Hivatal'!C85</f>
        <v>0</v>
      </c>
      <c r="D85" s="72">
        <f>'bevétel önkormányzat'!D85+'bevétel Egészségház'!D85+'bevétel TGK'!D85+'bevétel Művelődési Ház'!D85+'bevétel Hivatal'!D85</f>
        <v>0</v>
      </c>
      <c r="E85" s="72">
        <f>'bevétel önkormányzat'!E85+'bevétel Egészségház'!E85+'bevétel TGK'!E85+'bevétel Művelődési Ház'!E85+'bevétel Hivatal'!E85</f>
        <v>0</v>
      </c>
      <c r="F85" s="72">
        <f>'bevétel önkormányzat'!F85+'bevétel Egészségház'!F85+'bevétel TGK'!F85+'bevétel Művelődési Ház'!F85+'bevétel Hivatal'!F85</f>
        <v>0</v>
      </c>
    </row>
    <row r="86" spans="1:6">
      <c r="A86" s="119" t="s">
        <v>251</v>
      </c>
      <c r="B86" s="4" t="s">
        <v>252</v>
      </c>
      <c r="C86" s="72">
        <f>'bevétel önkormányzat'!C86+'bevétel Egészségház'!C86+'bevétel TGK'!C86+'bevétel Művelődési Ház'!C86+'bevétel Hivatal'!C86</f>
        <v>0</v>
      </c>
      <c r="D86" s="72">
        <f>'bevétel önkormányzat'!D86+'bevétel Egészségház'!D86+'bevétel TGK'!D86+'bevétel Művelődési Ház'!D86+'bevétel Hivatal'!D86</f>
        <v>0</v>
      </c>
      <c r="E86" s="72">
        <f>'bevétel önkormányzat'!E86+'bevétel Egészségház'!E86+'bevétel TGK'!E86+'bevétel Művelődési Ház'!E86+'bevétel Hivatal'!E86</f>
        <v>0</v>
      </c>
      <c r="F86" s="72">
        <f>'bevétel önkormányzat'!F86+'bevétel Egészségház'!F86+'bevétel TGK'!F86+'bevétel Művelődési Ház'!F86+'bevétel Hivatal'!F86</f>
        <v>0</v>
      </c>
    </row>
    <row r="87" spans="1:6">
      <c r="A87" s="119" t="s">
        <v>253</v>
      </c>
      <c r="B87" s="4" t="s">
        <v>254</v>
      </c>
      <c r="C87" s="72">
        <f>'bevétel önkormányzat'!C87+'bevétel Egészségház'!C87+'bevétel TGK'!C87+'bevétel Művelődési Ház'!C87+'bevétel Hivatal'!C87</f>
        <v>142682885</v>
      </c>
      <c r="D87" s="72">
        <f>'bevétel önkormányzat'!D87+'bevétel Egészségház'!D87+'bevétel TGK'!D87+'bevétel Művelődési Ház'!D87+'bevétel Hivatal'!D87</f>
        <v>13664734</v>
      </c>
      <c r="E87" s="72">
        <f>'bevétel önkormányzat'!E87+'bevétel Egészségház'!E87+'bevétel TGK'!E87+'bevétel Művelődési Ház'!E87+'bevétel Hivatal'!E87</f>
        <v>0</v>
      </c>
      <c r="F87" s="72">
        <f>'bevétel önkormányzat'!F87+'bevétel Egészségház'!F87+'bevétel TGK'!F87+'bevétel Művelődési Ház'!F87+'bevétel Hivatal'!F87</f>
        <v>156347619</v>
      </c>
    </row>
    <row r="88" spans="1:6">
      <c r="A88" s="119" t="s">
        <v>255</v>
      </c>
      <c r="B88" s="4" t="s">
        <v>256</v>
      </c>
      <c r="C88" s="72">
        <f>'bevétel önkormányzat'!C88+'bevétel Egészségház'!C88+'bevétel TGK'!C88+'bevétel Művelődési Ház'!C88+'bevétel Hivatal'!C88</f>
        <v>0</v>
      </c>
      <c r="D88" s="72">
        <f>'bevétel önkormányzat'!D88+'bevétel Egészségház'!D88+'bevétel TGK'!D88+'bevétel Művelődési Ház'!D88+'bevétel Hivatal'!D88</f>
        <v>0</v>
      </c>
      <c r="E88" s="72">
        <f>'bevétel önkormányzat'!E88+'bevétel Egészségház'!E88+'bevétel TGK'!E88+'bevétel Művelődési Ház'!E88+'bevétel Hivatal'!E88</f>
        <v>0</v>
      </c>
      <c r="F88" s="72">
        <f>'bevétel önkormányzat'!F88+'bevétel Egészségház'!F88+'bevétel TGK'!F88+'bevétel Művelődési Ház'!F88+'bevétel Hivatal'!F88</f>
        <v>0</v>
      </c>
    </row>
    <row r="89" spans="1:6">
      <c r="A89" s="119" t="s">
        <v>394</v>
      </c>
      <c r="B89" s="4" t="s">
        <v>257</v>
      </c>
      <c r="C89" s="72">
        <f>'bevétel önkormányzat'!C89+'bevétel Egészségház'!C89+'bevétel TGK'!C89+'bevétel Művelődési Ház'!C89+'bevétel Hivatal'!C89</f>
        <v>0</v>
      </c>
      <c r="D89" s="72">
        <f>'bevétel önkormányzat'!D89+'bevétel Egészségház'!D89+'bevétel TGK'!D89+'bevétel Művelődési Ház'!D89+'bevétel Hivatal'!D89</f>
        <v>0</v>
      </c>
      <c r="E89" s="72">
        <f>'bevétel önkormányzat'!E89+'bevétel Egészségház'!E89+'bevétel TGK'!E89+'bevétel Művelődési Ház'!E89+'bevétel Hivatal'!E89</f>
        <v>0</v>
      </c>
      <c r="F89" s="72">
        <f>'bevétel önkormányzat'!F89+'bevétel Egészségház'!F89+'bevétel TGK'!F89+'bevétel Művelődési Ház'!F89+'bevétel Hivatal'!F89</f>
        <v>0</v>
      </c>
    </row>
    <row r="90" spans="1:6">
      <c r="A90" s="125" t="s">
        <v>413</v>
      </c>
      <c r="B90" s="6" t="s">
        <v>258</v>
      </c>
      <c r="C90" s="72">
        <f>'bevétel önkormányzat'!C90+'bevétel Egészségház'!C90+'bevétel TGK'!C90+'bevétel Művelődési Ház'!C90+'bevétel Hivatal'!C90</f>
        <v>273038147</v>
      </c>
      <c r="D90" s="72">
        <f>'bevétel önkormányzat'!D90+'bevétel Egészségház'!D90+'bevétel TGK'!D90+'bevétel Művelődési Ház'!D90+'bevétel Hivatal'!D90</f>
        <v>13664734</v>
      </c>
      <c r="E90" s="72">
        <f>'bevétel önkormányzat'!E90+'bevétel Egészségház'!E90+'bevétel TGK'!E90+'bevétel Művelődési Ház'!E90+'bevétel Hivatal'!E90</f>
        <v>0</v>
      </c>
      <c r="F90" s="72">
        <f>'bevétel önkormányzat'!F90+'bevétel Egészségház'!F90+'bevétel TGK'!F90+'bevétel Művelődési Ház'!F90+'bevétel Hivatal'!F90</f>
        <v>286702881</v>
      </c>
    </row>
    <row r="91" spans="1:6">
      <c r="A91" s="119" t="s">
        <v>259</v>
      </c>
      <c r="B91" s="4" t="s">
        <v>260</v>
      </c>
      <c r="C91" s="72">
        <f>'bevétel önkormányzat'!C91+'bevétel Egészségház'!C91+'bevétel TGK'!C91+'bevétel Művelődési Ház'!C91+'bevétel Hivatal'!C91</f>
        <v>0</v>
      </c>
      <c r="D91" s="72">
        <f>'bevétel önkormányzat'!D91+'bevétel Egészségház'!D91+'bevétel TGK'!D91+'bevétel Művelődési Ház'!D91+'bevétel Hivatal'!D91</f>
        <v>0</v>
      </c>
      <c r="E91" s="72">
        <f>'bevétel önkormányzat'!E91+'bevétel Egészségház'!E91+'bevétel TGK'!E91+'bevétel Művelődési Ház'!E91+'bevétel Hivatal'!E91</f>
        <v>0</v>
      </c>
      <c r="F91" s="72">
        <f>'bevétel önkormányzat'!F91+'bevétel Egészségház'!F91+'bevétel TGK'!F91+'bevétel Művelődési Ház'!F91+'bevétel Hivatal'!F91</f>
        <v>0</v>
      </c>
    </row>
    <row r="92" spans="1:6">
      <c r="A92" s="119" t="s">
        <v>261</v>
      </c>
      <c r="B92" s="4" t="s">
        <v>262</v>
      </c>
      <c r="C92" s="72">
        <f>'bevétel önkormányzat'!C92+'bevétel Egészségház'!C92+'bevétel TGK'!C92+'bevétel Művelődési Ház'!C92+'bevétel Hivatal'!C92</f>
        <v>0</v>
      </c>
      <c r="D92" s="72">
        <f>'bevétel önkormányzat'!D92+'bevétel Egészségház'!D92+'bevétel TGK'!D92+'bevétel Művelődési Ház'!D92+'bevétel Hivatal'!D92</f>
        <v>0</v>
      </c>
      <c r="E92" s="72">
        <f>'bevétel önkormányzat'!E92+'bevétel Egészségház'!E92+'bevétel TGK'!E92+'bevétel Művelődési Ház'!E92+'bevétel Hivatal'!E92</f>
        <v>0</v>
      </c>
      <c r="F92" s="72">
        <f>'bevétel önkormányzat'!F92+'bevétel Egészségház'!F92+'bevétel TGK'!F92+'bevétel Művelődési Ház'!F92+'bevétel Hivatal'!F92</f>
        <v>0</v>
      </c>
    </row>
    <row r="93" spans="1:6">
      <c r="A93" s="119" t="s">
        <v>263</v>
      </c>
      <c r="B93" s="4" t="s">
        <v>264</v>
      </c>
      <c r="C93" s="72">
        <f>'bevétel önkormányzat'!C93+'bevétel Egészségház'!C93+'bevétel TGK'!C93+'bevétel Művelődési Ház'!C93+'bevétel Hivatal'!C93</f>
        <v>0</v>
      </c>
      <c r="D93" s="72">
        <f>'bevétel önkormányzat'!D93+'bevétel Egészségház'!D93+'bevétel TGK'!D93+'bevétel Művelődési Ház'!D93+'bevétel Hivatal'!D93</f>
        <v>0</v>
      </c>
      <c r="E93" s="72">
        <f>'bevétel önkormányzat'!E93+'bevétel Egészségház'!E93+'bevétel TGK'!E93+'bevétel Művelődési Ház'!E93+'bevétel Hivatal'!E93</f>
        <v>0</v>
      </c>
      <c r="F93" s="72">
        <f>'bevétel önkormányzat'!F93+'bevétel Egészségház'!F93+'bevétel TGK'!F93+'bevétel Művelődési Ház'!F93+'bevétel Hivatal'!F93</f>
        <v>0</v>
      </c>
    </row>
    <row r="94" spans="1:6">
      <c r="A94" s="119" t="s">
        <v>395</v>
      </c>
      <c r="B94" s="4" t="s">
        <v>265</v>
      </c>
      <c r="C94" s="72">
        <f>'bevétel önkormányzat'!C94+'bevétel Egészségház'!C94+'bevétel TGK'!C94+'bevétel Művelődési Ház'!C94+'bevétel Hivatal'!C94</f>
        <v>0</v>
      </c>
      <c r="D94" s="72">
        <f>'bevétel önkormányzat'!D94+'bevétel Egészségház'!D94+'bevétel TGK'!D94+'bevétel Művelődési Ház'!D94+'bevétel Hivatal'!D94</f>
        <v>0</v>
      </c>
      <c r="E94" s="72">
        <f>'bevétel önkormányzat'!E94+'bevétel Egészségház'!E94+'bevétel TGK'!E94+'bevétel Művelődési Ház'!E94+'bevétel Hivatal'!E94</f>
        <v>0</v>
      </c>
      <c r="F94" s="72">
        <f>'bevétel önkormányzat'!F94+'bevétel Egészségház'!F94+'bevétel TGK'!F94+'bevétel Művelődési Ház'!F94+'bevétel Hivatal'!F94</f>
        <v>0</v>
      </c>
    </row>
    <row r="95" spans="1:6">
      <c r="A95" s="125" t="s">
        <v>414</v>
      </c>
      <c r="B95" s="6" t="s">
        <v>266</v>
      </c>
      <c r="C95" s="72">
        <f>'bevétel önkormányzat'!C95+'bevétel Egészségház'!C95+'bevétel TGK'!C95+'bevétel Művelődési Ház'!C95+'bevétel Hivatal'!C95</f>
        <v>0</v>
      </c>
      <c r="D95" s="72">
        <f>'bevétel önkormányzat'!D95+'bevétel Egészségház'!D95+'bevétel TGK'!D95+'bevétel Művelődési Ház'!D95+'bevétel Hivatal'!D95</f>
        <v>0</v>
      </c>
      <c r="E95" s="72">
        <f>'bevétel önkormányzat'!E95+'bevétel Egészségház'!E95+'bevétel TGK'!E95+'bevétel Művelődési Ház'!E95+'bevétel Hivatal'!E95</f>
        <v>0</v>
      </c>
      <c r="F95" s="72">
        <f>'bevétel önkormányzat'!F95+'bevétel Egészségház'!F95+'bevétel TGK'!F95+'bevétel Művelődési Ház'!F95+'bevétel Hivatal'!F95</f>
        <v>0</v>
      </c>
    </row>
    <row r="96" spans="1:6">
      <c r="A96" s="125" t="s">
        <v>267</v>
      </c>
      <c r="B96" s="6" t="s">
        <v>268</v>
      </c>
      <c r="C96" s="72">
        <f>'bevétel önkormányzat'!C96+'bevétel Egészségház'!C96+'bevétel TGK'!C96+'bevétel Művelődési Ház'!C96+'bevétel Hivatal'!C96</f>
        <v>0</v>
      </c>
      <c r="D96" s="72">
        <f>'bevétel önkormányzat'!D96+'bevétel Egészségház'!D96+'bevétel TGK'!D96+'bevétel Művelődési Ház'!D96+'bevétel Hivatal'!D96</f>
        <v>0</v>
      </c>
      <c r="E96" s="72">
        <f>'bevétel önkormányzat'!E96+'bevétel Egészségház'!E96+'bevétel TGK'!E96+'bevétel Művelődési Ház'!E96+'bevétel Hivatal'!E96</f>
        <v>0</v>
      </c>
      <c r="F96" s="72">
        <f>'bevétel önkormányzat'!F96+'bevétel Egészségház'!F96+'bevétel TGK'!F96+'bevétel Művelődési Ház'!F96+'bevétel Hivatal'!F96</f>
        <v>0</v>
      </c>
    </row>
    <row r="97" spans="1:6" ht="15.75">
      <c r="A97" s="126" t="s">
        <v>415</v>
      </c>
      <c r="B97" s="31" t="s">
        <v>269</v>
      </c>
      <c r="C97" s="72">
        <f>'bevétel önkormányzat'!C97+'bevétel Egészségház'!C97+'bevétel TGK'!C97+'bevétel Művelődési Ház'!C97+'bevétel Hivatal'!C97</f>
        <v>273038147</v>
      </c>
      <c r="D97" s="72">
        <f>'bevétel önkormányzat'!D97+'bevétel Egészségház'!D97+'bevétel TGK'!D97+'bevétel Művelődési Ház'!D97+'bevétel Hivatal'!D97</f>
        <v>13664734</v>
      </c>
      <c r="E97" s="72">
        <f>'bevétel önkormányzat'!E97+'bevétel Egészségház'!E97+'bevétel TGK'!E97+'bevétel Művelődési Ház'!E97+'bevétel Hivatal'!E97</f>
        <v>0</v>
      </c>
      <c r="F97" s="72">
        <f>'bevétel önkormányzat'!F97+'bevétel Egészségház'!F97+'bevétel TGK'!F97+'bevétel Művelődési Ház'!F97+'bevétel Hivatal'!F97</f>
        <v>286702881</v>
      </c>
    </row>
    <row r="98" spans="1:6" ht="15.75">
      <c r="A98" s="127" t="s">
        <v>397</v>
      </c>
      <c r="B98" s="36"/>
      <c r="C98" s="72">
        <f>'bevétel önkormányzat'!C98+'bevétel Egészségház'!C98+'bevétel TGK'!C98+'bevétel Művelődési Ház'!C98+'bevétel Hivatal'!C98</f>
        <v>1088603364</v>
      </c>
      <c r="D98" s="72">
        <f>'bevétel önkormányzat'!D98+'bevétel Egészségház'!D98+'bevétel TGK'!D98+'bevétel Művelődési Ház'!D98+'bevétel Hivatal'!D98</f>
        <v>51388753</v>
      </c>
      <c r="E98" s="72">
        <f>'bevétel önkormányzat'!E98+'bevétel Egészségház'!E98+'bevétel TGK'!E98+'bevétel Művelődési Ház'!E98+'bevétel Hivatal'!E98</f>
        <v>0</v>
      </c>
      <c r="F98" s="72">
        <f>'bevétel önkormányzat'!F98+'bevétel Egészségház'!F98+'bevétel TGK'!F98+'bevétel Művelődési Ház'!F98+'bevétel Hivatal'!F98</f>
        <v>1139992117</v>
      </c>
    </row>
  </sheetData>
  <mergeCells count="3">
    <mergeCell ref="A3:F3"/>
    <mergeCell ref="A4:F4"/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6" fitToHeight="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37"/>
  <sheetViews>
    <sheetView workbookViewId="0">
      <selection sqref="A1:H1"/>
    </sheetView>
  </sheetViews>
  <sheetFormatPr defaultRowHeight="15"/>
  <cols>
    <col min="1" max="1" width="71.5703125" style="55" customWidth="1"/>
    <col min="2" max="2" width="11.85546875" customWidth="1"/>
    <col min="3" max="3" width="22.42578125" style="70" customWidth="1"/>
    <col min="4" max="4" width="18.85546875" style="70" customWidth="1"/>
    <col min="5" max="5" width="18.7109375" style="70" customWidth="1"/>
    <col min="6" max="6" width="18.28515625" style="70" customWidth="1"/>
    <col min="7" max="7" width="18" style="70" customWidth="1"/>
    <col min="8" max="8" width="18.7109375" style="70" customWidth="1"/>
  </cols>
  <sheetData>
    <row r="1" spans="1:8" ht="15.75">
      <c r="A1" s="151" t="s">
        <v>621</v>
      </c>
      <c r="B1" s="151"/>
      <c r="C1" s="151"/>
      <c r="D1" s="151"/>
      <c r="E1" s="151"/>
      <c r="F1" s="151"/>
      <c r="G1" s="151"/>
      <c r="H1" s="151"/>
    </row>
    <row r="3" spans="1:8" ht="21.75" customHeight="1">
      <c r="A3" s="147" t="s">
        <v>596</v>
      </c>
      <c r="B3" s="152"/>
      <c r="C3" s="152"/>
      <c r="D3" s="152"/>
      <c r="E3" s="152"/>
      <c r="F3" s="152"/>
      <c r="G3" s="152"/>
      <c r="H3" s="152"/>
    </row>
    <row r="4" spans="1:8" ht="26.25" customHeight="1">
      <c r="A4" s="150" t="s">
        <v>598</v>
      </c>
      <c r="B4" s="148"/>
      <c r="C4" s="148"/>
      <c r="D4" s="148"/>
      <c r="E4" s="148"/>
      <c r="F4" s="148"/>
      <c r="G4" s="148"/>
      <c r="H4" s="148"/>
    </row>
    <row r="6" spans="1:8" ht="30">
      <c r="A6" s="67" t="s">
        <v>569</v>
      </c>
      <c r="B6" s="2" t="s">
        <v>570</v>
      </c>
      <c r="C6" s="84" t="s">
        <v>528</v>
      </c>
      <c r="D6" s="84" t="s">
        <v>452</v>
      </c>
      <c r="E6" s="84" t="s">
        <v>453</v>
      </c>
      <c r="F6" s="84" t="s">
        <v>454</v>
      </c>
      <c r="G6" s="84" t="s">
        <v>455</v>
      </c>
      <c r="H6" s="86" t="s">
        <v>529</v>
      </c>
    </row>
    <row r="7" spans="1:8">
      <c r="A7" s="38" t="s">
        <v>79</v>
      </c>
      <c r="B7" s="5" t="s">
        <v>80</v>
      </c>
      <c r="C7" s="74">
        <v>2489291</v>
      </c>
      <c r="D7" s="72"/>
      <c r="E7" s="72"/>
      <c r="F7" s="72"/>
      <c r="G7" s="72"/>
      <c r="H7" s="72">
        <f t="shared" ref="H7:H19" si="0">SUM(C7:G7)</f>
        <v>2489291</v>
      </c>
    </row>
    <row r="8" spans="1:8">
      <c r="A8" s="38" t="s">
        <v>313</v>
      </c>
      <c r="B8" s="5" t="s">
        <v>81</v>
      </c>
      <c r="C8" s="74">
        <v>8004712</v>
      </c>
      <c r="D8" s="72"/>
      <c r="E8" s="72"/>
      <c r="F8" s="72"/>
      <c r="G8" s="72"/>
      <c r="H8" s="72">
        <f t="shared" si="0"/>
        <v>8004712</v>
      </c>
    </row>
    <row r="9" spans="1:8">
      <c r="A9" s="30" t="s">
        <v>82</v>
      </c>
      <c r="B9" s="5" t="s">
        <v>83</v>
      </c>
      <c r="C9" s="74">
        <v>21000</v>
      </c>
      <c r="D9" s="72"/>
      <c r="E9" s="72"/>
      <c r="F9" s="72"/>
      <c r="G9" s="72"/>
      <c r="H9" s="72">
        <f t="shared" si="0"/>
        <v>21000</v>
      </c>
    </row>
    <row r="10" spans="1:8">
      <c r="A10" s="38" t="s">
        <v>84</v>
      </c>
      <c r="B10" s="5" t="s">
        <v>85</v>
      </c>
      <c r="C10" s="74">
        <v>28515692</v>
      </c>
      <c r="D10" s="72"/>
      <c r="E10" s="72"/>
      <c r="F10" s="72"/>
      <c r="G10" s="72"/>
      <c r="H10" s="72">
        <f t="shared" si="0"/>
        <v>28515692</v>
      </c>
    </row>
    <row r="11" spans="1:8">
      <c r="A11" s="38" t="s">
        <v>86</v>
      </c>
      <c r="B11" s="5" t="s">
        <v>87</v>
      </c>
      <c r="C11" s="74">
        <v>0</v>
      </c>
      <c r="D11" s="72"/>
      <c r="E11" s="72"/>
      <c r="F11" s="72"/>
      <c r="G11" s="72"/>
      <c r="H11" s="72">
        <f t="shared" si="0"/>
        <v>0</v>
      </c>
    </row>
    <row r="12" spans="1:8" ht="15" customHeight="1">
      <c r="A12" s="30" t="s">
        <v>88</v>
      </c>
      <c r="B12" s="5" t="s">
        <v>89</v>
      </c>
      <c r="C12" s="74">
        <v>0</v>
      </c>
      <c r="D12" s="72"/>
      <c r="E12" s="72"/>
      <c r="F12" s="72"/>
      <c r="G12" s="72"/>
      <c r="H12" s="72">
        <f t="shared" si="0"/>
        <v>0</v>
      </c>
    </row>
    <row r="13" spans="1:8" ht="15" customHeight="1">
      <c r="A13" s="30" t="s">
        <v>90</v>
      </c>
      <c r="B13" s="5" t="s">
        <v>91</v>
      </c>
      <c r="C13" s="74">
        <v>7686877</v>
      </c>
      <c r="D13" s="72"/>
      <c r="E13" s="72"/>
      <c r="F13" s="72"/>
      <c r="G13" s="72"/>
      <c r="H13" s="72">
        <f t="shared" si="0"/>
        <v>7686877</v>
      </c>
    </row>
    <row r="14" spans="1:8">
      <c r="A14" s="65" t="s">
        <v>314</v>
      </c>
      <c r="B14" s="8" t="s">
        <v>92</v>
      </c>
      <c r="C14" s="72">
        <f>SUM(C7:C13)</f>
        <v>46717572</v>
      </c>
      <c r="D14" s="72">
        <f>SUM(D7:D13)</f>
        <v>0</v>
      </c>
      <c r="E14" s="72">
        <f>SUM(E7:E13)</f>
        <v>0</v>
      </c>
      <c r="F14" s="72">
        <f>SUM(F7:F13)</f>
        <v>0</v>
      </c>
      <c r="G14" s="72">
        <f>SUM(G7:G13)</f>
        <v>0</v>
      </c>
      <c r="H14" s="72">
        <f t="shared" si="0"/>
        <v>46717572</v>
      </c>
    </row>
    <row r="15" spans="1:8">
      <c r="A15" s="38" t="s">
        <v>93</v>
      </c>
      <c r="B15" s="5" t="s">
        <v>94</v>
      </c>
      <c r="C15" s="72">
        <v>176479277</v>
      </c>
      <c r="D15" s="72"/>
      <c r="E15" s="72"/>
      <c r="F15" s="72"/>
      <c r="G15" s="72"/>
      <c r="H15" s="72">
        <f t="shared" si="0"/>
        <v>176479277</v>
      </c>
    </row>
    <row r="16" spans="1:8">
      <c r="A16" s="38" t="s">
        <v>95</v>
      </c>
      <c r="B16" s="5" t="s">
        <v>96</v>
      </c>
      <c r="C16" s="72">
        <v>0</v>
      </c>
      <c r="D16" s="72"/>
      <c r="E16" s="72"/>
      <c r="F16" s="72"/>
      <c r="G16" s="72"/>
      <c r="H16" s="72">
        <f t="shared" si="0"/>
        <v>0</v>
      </c>
    </row>
    <row r="17" spans="1:8">
      <c r="A17" s="38" t="s">
        <v>97</v>
      </c>
      <c r="B17" s="5" t="s">
        <v>98</v>
      </c>
      <c r="C17" s="72">
        <v>0</v>
      </c>
      <c r="D17" s="72"/>
      <c r="E17" s="72"/>
      <c r="F17" s="72"/>
      <c r="G17" s="72"/>
      <c r="H17" s="72">
        <f t="shared" si="0"/>
        <v>0</v>
      </c>
    </row>
    <row r="18" spans="1:8" ht="15" customHeight="1">
      <c r="A18" s="38" t="s">
        <v>99</v>
      </c>
      <c r="B18" s="5" t="s">
        <v>100</v>
      </c>
      <c r="C18" s="72">
        <v>47649405</v>
      </c>
      <c r="D18" s="72"/>
      <c r="E18" s="72"/>
      <c r="F18" s="72"/>
      <c r="G18" s="72"/>
      <c r="H18" s="87">
        <f t="shared" si="0"/>
        <v>47649405</v>
      </c>
    </row>
    <row r="19" spans="1:8">
      <c r="A19" s="65" t="s">
        <v>315</v>
      </c>
      <c r="B19" s="8" t="s">
        <v>101</v>
      </c>
      <c r="C19" s="72">
        <f>SUM(C15:C18)</f>
        <v>224128682</v>
      </c>
      <c r="D19" s="72">
        <f>D18+D17+D16+D15</f>
        <v>0</v>
      </c>
      <c r="E19" s="72">
        <f>E18+E17+E16+E15</f>
        <v>0</v>
      </c>
      <c r="F19" s="72">
        <f>F18+F17+F16+F15</f>
        <v>0</v>
      </c>
      <c r="G19" s="88">
        <f>G18+G17+G16+G15</f>
        <v>0</v>
      </c>
      <c r="H19" s="72">
        <f t="shared" si="0"/>
        <v>224128682</v>
      </c>
    </row>
    <row r="20" spans="1:8">
      <c r="H20" s="83"/>
    </row>
    <row r="21" spans="1:8">
      <c r="H21" s="83"/>
    </row>
    <row r="22" spans="1:8">
      <c r="A22" s="70"/>
      <c r="B22" s="70"/>
      <c r="C22" s="83"/>
      <c r="D22"/>
      <c r="E22"/>
      <c r="F22"/>
      <c r="G22"/>
      <c r="H22"/>
    </row>
    <row r="23" spans="1:8">
      <c r="A23" s="70"/>
      <c r="B23" s="70"/>
      <c r="C23" s="83"/>
      <c r="D23"/>
      <c r="E23"/>
      <c r="F23"/>
      <c r="G23"/>
      <c r="H23"/>
    </row>
    <row r="24" spans="1:8">
      <c r="A24" s="70"/>
      <c r="B24" s="70"/>
      <c r="C24" s="83"/>
      <c r="D24"/>
      <c r="E24"/>
      <c r="F24"/>
      <c r="G24"/>
      <c r="H24"/>
    </row>
    <row r="25" spans="1:8">
      <c r="A25" s="70"/>
      <c r="B25" s="70"/>
      <c r="C25" s="83"/>
      <c r="D25"/>
      <c r="E25"/>
      <c r="F25"/>
      <c r="G25"/>
      <c r="H25"/>
    </row>
    <row r="26" spans="1:8">
      <c r="A26" s="70"/>
      <c r="B26" s="70"/>
      <c r="C26" s="83"/>
      <c r="D26"/>
      <c r="E26"/>
      <c r="F26"/>
      <c r="G26"/>
      <c r="H26"/>
    </row>
    <row r="27" spans="1:8">
      <c r="A27" s="70"/>
      <c r="B27" s="70"/>
      <c r="C27" s="83"/>
      <c r="D27"/>
      <c r="E27"/>
      <c r="F27"/>
      <c r="G27"/>
      <c r="H27"/>
    </row>
    <row r="28" spans="1:8">
      <c r="A28" s="70"/>
      <c r="B28" s="70"/>
      <c r="C28" s="83"/>
      <c r="D28"/>
      <c r="E28"/>
      <c r="F28"/>
      <c r="G28"/>
      <c r="H28"/>
    </row>
    <row r="29" spans="1:8">
      <c r="A29" s="70"/>
      <c r="B29" s="70"/>
      <c r="C29" s="83"/>
      <c r="D29"/>
      <c r="E29"/>
      <c r="F29"/>
      <c r="G29"/>
      <c r="H29"/>
    </row>
    <row r="30" spans="1:8">
      <c r="A30" s="70"/>
      <c r="B30" s="70"/>
      <c r="C30" s="83"/>
      <c r="D30"/>
      <c r="E30"/>
      <c r="F30"/>
      <c r="G30"/>
      <c r="H30"/>
    </row>
    <row r="31" spans="1:8">
      <c r="A31" s="70"/>
      <c r="B31" s="70"/>
      <c r="C31" s="83"/>
      <c r="D31"/>
      <c r="E31"/>
      <c r="F31"/>
      <c r="G31"/>
      <c r="H31"/>
    </row>
    <row r="32" spans="1:8">
      <c r="B32" s="3"/>
      <c r="H32" s="8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</sheetData>
  <mergeCells count="3">
    <mergeCell ref="A3:H3"/>
    <mergeCell ref="A4:H4"/>
    <mergeCell ref="A1:H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17"/>
  <sheetViews>
    <sheetView workbookViewId="0">
      <selection sqref="A1:H1"/>
    </sheetView>
  </sheetViews>
  <sheetFormatPr defaultRowHeight="15"/>
  <cols>
    <col min="1" max="1" width="36.42578125" customWidth="1"/>
    <col min="2" max="2" width="10.140625" customWidth="1"/>
    <col min="3" max="3" width="18.85546875" style="70" customWidth="1"/>
    <col min="4" max="4" width="17.28515625" style="70" customWidth="1"/>
    <col min="5" max="5" width="17.5703125" style="70" customWidth="1"/>
    <col min="6" max="6" width="17.7109375" style="70" customWidth="1"/>
    <col min="7" max="7" width="17.140625" style="70" customWidth="1"/>
    <col min="8" max="8" width="17.7109375" style="70" customWidth="1"/>
  </cols>
  <sheetData>
    <row r="1" spans="1:8" ht="15.75">
      <c r="A1" s="151" t="s">
        <v>622</v>
      </c>
      <c r="B1" s="151"/>
      <c r="C1" s="151"/>
      <c r="D1" s="151"/>
      <c r="E1" s="151"/>
      <c r="F1" s="151"/>
      <c r="G1" s="151"/>
      <c r="H1" s="151"/>
    </row>
    <row r="2" spans="1:8" ht="15.75">
      <c r="A2" s="63"/>
    </row>
    <row r="3" spans="1:8" ht="24" customHeight="1">
      <c r="A3" s="147" t="s">
        <v>596</v>
      </c>
      <c r="B3" s="152"/>
      <c r="C3" s="152"/>
      <c r="D3" s="152"/>
      <c r="E3" s="152"/>
      <c r="F3" s="152"/>
      <c r="G3" s="152"/>
      <c r="H3" s="152"/>
    </row>
    <row r="4" spans="1:8" ht="23.25" customHeight="1">
      <c r="A4" s="150" t="s">
        <v>599</v>
      </c>
      <c r="B4" s="148"/>
      <c r="C4" s="148"/>
      <c r="D4" s="148"/>
      <c r="E4" s="148"/>
      <c r="F4" s="148"/>
      <c r="G4" s="148"/>
      <c r="H4" s="148"/>
    </row>
    <row r="5" spans="1:8" ht="18">
      <c r="A5" s="37"/>
    </row>
    <row r="7" spans="1:8" ht="30">
      <c r="A7" s="1" t="s">
        <v>569</v>
      </c>
      <c r="B7" s="2" t="s">
        <v>570</v>
      </c>
      <c r="C7" s="71" t="s">
        <v>528</v>
      </c>
      <c r="D7" s="71" t="s">
        <v>452</v>
      </c>
      <c r="E7" s="71" t="s">
        <v>453</v>
      </c>
      <c r="F7" s="71" t="s">
        <v>454</v>
      </c>
      <c r="G7" s="71" t="s">
        <v>455</v>
      </c>
      <c r="H7" s="90" t="s">
        <v>529</v>
      </c>
    </row>
    <row r="8" spans="1:8">
      <c r="A8" s="23"/>
      <c r="B8" s="23"/>
      <c r="C8" s="72"/>
      <c r="D8" s="72"/>
      <c r="E8" s="72"/>
      <c r="F8" s="72"/>
      <c r="G8" s="72"/>
      <c r="H8" s="72"/>
    </row>
    <row r="9" spans="1:8">
      <c r="A9" s="23"/>
      <c r="B9" s="23"/>
      <c r="C9" s="72"/>
      <c r="D9" s="72"/>
      <c r="E9" s="72"/>
      <c r="F9" s="72"/>
      <c r="G9" s="72"/>
      <c r="H9" s="72"/>
    </row>
    <row r="10" spans="1:8">
      <c r="A10" s="23"/>
      <c r="B10" s="23"/>
      <c r="C10" s="72"/>
      <c r="D10" s="72"/>
      <c r="E10" s="72"/>
      <c r="F10" s="72"/>
      <c r="G10" s="72"/>
      <c r="H10" s="72"/>
    </row>
    <row r="11" spans="1:8">
      <c r="A11" s="23"/>
      <c r="B11" s="23"/>
      <c r="C11" s="72"/>
      <c r="D11" s="72"/>
      <c r="E11" s="72"/>
      <c r="F11" s="72"/>
      <c r="G11" s="72"/>
      <c r="H11" s="72"/>
    </row>
    <row r="12" spans="1:8">
      <c r="A12" s="13" t="s">
        <v>517</v>
      </c>
      <c r="B12" s="7" t="s">
        <v>77</v>
      </c>
      <c r="C12" s="72"/>
      <c r="D12" s="72"/>
      <c r="E12" s="72"/>
      <c r="F12" s="72"/>
      <c r="G12" s="72"/>
      <c r="H12" s="72"/>
    </row>
    <row r="13" spans="1:8">
      <c r="A13" s="13"/>
      <c r="B13" s="7"/>
      <c r="C13" s="72"/>
      <c r="D13" s="72"/>
      <c r="E13" s="72"/>
      <c r="F13" s="72"/>
      <c r="G13" s="72"/>
      <c r="H13" s="72"/>
    </row>
    <row r="14" spans="1:8">
      <c r="A14" s="13"/>
      <c r="B14" s="7"/>
      <c r="C14" s="72"/>
      <c r="D14" s="72"/>
      <c r="E14" s="72"/>
      <c r="F14" s="72"/>
      <c r="G14" s="72"/>
      <c r="H14" s="72"/>
    </row>
    <row r="15" spans="1:8">
      <c r="A15" s="13"/>
      <c r="B15" s="7"/>
      <c r="C15" s="72"/>
      <c r="D15" s="72"/>
      <c r="E15" s="72"/>
      <c r="F15" s="72"/>
      <c r="G15" s="72"/>
      <c r="H15" s="72"/>
    </row>
    <row r="16" spans="1:8">
      <c r="A16" s="13" t="s">
        <v>607</v>
      </c>
      <c r="B16" s="7"/>
      <c r="C16" s="72">
        <v>223830182</v>
      </c>
      <c r="D16" s="72"/>
      <c r="E16" s="72"/>
      <c r="F16" s="72"/>
      <c r="G16" s="72"/>
      <c r="H16" s="72">
        <f>SUM(C16:G16)</f>
        <v>223830182</v>
      </c>
    </row>
    <row r="17" spans="1:8">
      <c r="A17" s="13" t="s">
        <v>516</v>
      </c>
      <c r="B17" s="7" t="s">
        <v>77</v>
      </c>
      <c r="C17" s="72">
        <f>SUM(C15:C16)</f>
        <v>223830182</v>
      </c>
      <c r="D17" s="72"/>
      <c r="E17" s="72"/>
      <c r="F17" s="72"/>
      <c r="G17" s="72"/>
      <c r="H17" s="72">
        <f>SUM(C17:G17)</f>
        <v>223830182</v>
      </c>
    </row>
  </sheetData>
  <mergeCells count="3">
    <mergeCell ref="A3:H3"/>
    <mergeCell ref="A4:H4"/>
    <mergeCell ref="A1:H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9"/>
  <sheetViews>
    <sheetView workbookViewId="0">
      <selection sqref="A1:J1"/>
    </sheetView>
  </sheetViews>
  <sheetFormatPr defaultRowHeight="15"/>
  <cols>
    <col min="1" max="1" width="64.28515625" customWidth="1"/>
    <col min="3" max="3" width="18.140625" style="69" customWidth="1"/>
    <col min="4" max="4" width="21.5703125" style="69" customWidth="1"/>
    <col min="5" max="5" width="21.85546875" style="69" customWidth="1"/>
    <col min="6" max="7" width="19.5703125" style="69" customWidth="1"/>
    <col min="8" max="8" width="16.42578125" style="69" customWidth="1"/>
    <col min="9" max="9" width="16.28515625" style="69" customWidth="1"/>
    <col min="10" max="10" width="30.140625" style="69" customWidth="1"/>
  </cols>
  <sheetData>
    <row r="1" spans="1:10" ht="15.75">
      <c r="A1" s="151" t="s">
        <v>623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15.75">
      <c r="A2" s="63"/>
    </row>
    <row r="3" spans="1:10" ht="30" customHeight="1">
      <c r="A3" s="147" t="s">
        <v>596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ht="46.5" customHeight="1">
      <c r="A4" s="150" t="s">
        <v>600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6.5" customHeight="1">
      <c r="A5" s="43"/>
      <c r="B5" s="44"/>
      <c r="C5" s="91"/>
      <c r="D5" s="91"/>
      <c r="E5" s="91"/>
      <c r="F5" s="91"/>
      <c r="G5" s="91"/>
      <c r="H5" s="91"/>
      <c r="I5" s="91"/>
      <c r="J5" s="91"/>
    </row>
    <row r="6" spans="1:10">
      <c r="A6" s="3" t="s">
        <v>528</v>
      </c>
    </row>
    <row r="7" spans="1:10" ht="61.5" customHeight="1">
      <c r="A7" s="1" t="s">
        <v>569</v>
      </c>
      <c r="B7" s="2" t="s">
        <v>570</v>
      </c>
      <c r="C7" s="138" t="s">
        <v>519</v>
      </c>
      <c r="D7" s="138" t="s">
        <v>522</v>
      </c>
      <c r="E7" s="138" t="s">
        <v>523</v>
      </c>
      <c r="F7" s="138" t="s">
        <v>524</v>
      </c>
      <c r="G7" s="138" t="s">
        <v>526</v>
      </c>
      <c r="H7" s="138" t="s">
        <v>520</v>
      </c>
      <c r="I7" s="138" t="s">
        <v>521</v>
      </c>
      <c r="J7" s="138" t="s">
        <v>525</v>
      </c>
    </row>
    <row r="8" spans="1:10" ht="25.5">
      <c r="A8" s="32"/>
      <c r="B8" s="32"/>
      <c r="C8" s="74"/>
      <c r="D8" s="74"/>
      <c r="E8" s="74"/>
      <c r="F8" s="92" t="s">
        <v>527</v>
      </c>
      <c r="G8" s="93"/>
      <c r="H8" s="74"/>
      <c r="I8" s="74"/>
      <c r="J8" s="74"/>
    </row>
    <row r="9" spans="1:10">
      <c r="A9" s="13" t="s">
        <v>79</v>
      </c>
      <c r="B9" s="5" t="s">
        <v>80</v>
      </c>
      <c r="C9" s="74">
        <v>2489291</v>
      </c>
      <c r="D9" s="74">
        <v>2489291</v>
      </c>
      <c r="E9" s="74"/>
      <c r="F9" s="74"/>
      <c r="G9" s="74"/>
      <c r="H9" s="74"/>
      <c r="I9" s="74"/>
      <c r="J9" s="74"/>
    </row>
    <row r="10" spans="1:10">
      <c r="A10" s="13" t="s">
        <v>313</v>
      </c>
      <c r="B10" s="5" t="s">
        <v>81</v>
      </c>
      <c r="C10" s="74">
        <v>8004712</v>
      </c>
      <c r="D10" s="74">
        <f>C10-E10</f>
        <v>5642507</v>
      </c>
      <c r="E10" s="74">
        <v>2362205</v>
      </c>
      <c r="F10" s="72" t="s">
        <v>594</v>
      </c>
      <c r="G10" s="74"/>
      <c r="H10" s="74">
        <v>2015</v>
      </c>
      <c r="I10" s="74">
        <v>2018</v>
      </c>
      <c r="J10" s="74"/>
    </row>
    <row r="11" spans="1:10">
      <c r="A11" s="68" t="s">
        <v>82</v>
      </c>
      <c r="B11" s="5" t="s">
        <v>83</v>
      </c>
      <c r="C11" s="74">
        <v>21000</v>
      </c>
      <c r="D11" s="74"/>
      <c r="E11" s="74"/>
      <c r="F11" s="74"/>
      <c r="G11" s="74"/>
      <c r="H11" s="74"/>
      <c r="I11" s="74"/>
      <c r="J11" s="74"/>
    </row>
    <row r="12" spans="1:10">
      <c r="A12" s="13" t="s">
        <v>84</v>
      </c>
      <c r="B12" s="5" t="s">
        <v>85</v>
      </c>
      <c r="C12" s="74">
        <v>28515692</v>
      </c>
      <c r="D12" s="74">
        <v>18207692</v>
      </c>
      <c r="E12" s="74"/>
      <c r="F12" s="74"/>
      <c r="G12" s="74"/>
      <c r="H12" s="74"/>
      <c r="I12" s="74"/>
      <c r="J12" s="74"/>
    </row>
    <row r="13" spans="1:10">
      <c r="A13" s="13" t="s">
        <v>86</v>
      </c>
      <c r="B13" s="5" t="s">
        <v>87</v>
      </c>
      <c r="C13" s="74">
        <v>0</v>
      </c>
      <c r="D13" s="74"/>
      <c r="E13" s="74"/>
      <c r="F13" s="74"/>
      <c r="G13" s="74"/>
      <c r="H13" s="74"/>
      <c r="I13" s="74"/>
      <c r="J13" s="74"/>
    </row>
    <row r="14" spans="1:10">
      <c r="A14" s="68" t="s">
        <v>88</v>
      </c>
      <c r="B14" s="5" t="s">
        <v>89</v>
      </c>
      <c r="C14" s="74">
        <v>0</v>
      </c>
      <c r="D14" s="74"/>
      <c r="E14" s="74"/>
      <c r="F14" s="74"/>
      <c r="G14" s="74"/>
      <c r="H14" s="74"/>
      <c r="I14" s="74"/>
      <c r="J14" s="74"/>
    </row>
    <row r="15" spans="1:10" ht="25.5">
      <c r="A15" s="68" t="s">
        <v>90</v>
      </c>
      <c r="B15" s="5" t="s">
        <v>91</v>
      </c>
      <c r="C15" s="74">
        <v>7686877</v>
      </c>
      <c r="D15" s="74">
        <f>C15-E15</f>
        <v>7049082</v>
      </c>
      <c r="E15" s="74">
        <v>637795</v>
      </c>
      <c r="F15" s="74" t="s">
        <v>594</v>
      </c>
      <c r="G15" s="74"/>
      <c r="H15" s="74">
        <v>2015</v>
      </c>
      <c r="I15" s="74">
        <v>2018</v>
      </c>
      <c r="J15" s="74"/>
    </row>
    <row r="16" spans="1:10" ht="15.75">
      <c r="A16" s="17" t="s">
        <v>314</v>
      </c>
      <c r="B16" s="8" t="s">
        <v>92</v>
      </c>
      <c r="C16" s="74">
        <f>SUM(C8:C15)</f>
        <v>46717572</v>
      </c>
      <c r="D16" s="74">
        <f>SUM(D8:D15)</f>
        <v>33388572</v>
      </c>
      <c r="E16" s="74">
        <f>SUM(E8:E15)</f>
        <v>3000000</v>
      </c>
      <c r="F16" s="74" t="s">
        <v>594</v>
      </c>
      <c r="G16" s="74"/>
      <c r="H16" s="74">
        <v>2015</v>
      </c>
      <c r="I16" s="74">
        <v>2018</v>
      </c>
      <c r="J16" s="74"/>
    </row>
    <row r="17" spans="1:10">
      <c r="A17" s="13" t="s">
        <v>93</v>
      </c>
      <c r="B17" s="5" t="s">
        <v>94</v>
      </c>
      <c r="C17" s="74">
        <v>176479277</v>
      </c>
      <c r="D17" s="74">
        <v>176479277</v>
      </c>
      <c r="E17" s="74"/>
      <c r="F17" s="74"/>
      <c r="G17" s="74"/>
      <c r="H17" s="74"/>
      <c r="I17" s="74"/>
      <c r="J17" s="74"/>
    </row>
    <row r="18" spans="1:10">
      <c r="A18" s="13" t="s">
        <v>95</v>
      </c>
      <c r="B18" s="5" t="s">
        <v>96</v>
      </c>
      <c r="C18" s="74">
        <v>0</v>
      </c>
      <c r="D18" s="74"/>
      <c r="E18" s="74"/>
      <c r="F18" s="74"/>
      <c r="G18" s="74"/>
      <c r="H18" s="74"/>
      <c r="I18" s="74"/>
      <c r="J18" s="74"/>
    </row>
    <row r="19" spans="1:10">
      <c r="A19" s="13" t="s">
        <v>97</v>
      </c>
      <c r="B19" s="5" t="s">
        <v>98</v>
      </c>
      <c r="C19" s="74">
        <v>0</v>
      </c>
      <c r="D19" s="74"/>
      <c r="E19" s="74"/>
      <c r="F19" s="74"/>
      <c r="G19" s="74"/>
      <c r="H19" s="74"/>
      <c r="I19" s="74"/>
      <c r="J19" s="74"/>
    </row>
    <row r="20" spans="1:10">
      <c r="A20" s="13" t="s">
        <v>99</v>
      </c>
      <c r="B20" s="5" t="s">
        <v>100</v>
      </c>
      <c r="C20" s="74">
        <v>47649405</v>
      </c>
      <c r="D20" s="74">
        <v>47649405</v>
      </c>
      <c r="E20" s="74"/>
      <c r="F20" s="74"/>
      <c r="G20" s="74"/>
      <c r="H20" s="74"/>
      <c r="I20" s="74"/>
      <c r="J20" s="74"/>
    </row>
    <row r="21" spans="1:10" ht="15.75">
      <c r="A21" s="17" t="s">
        <v>315</v>
      </c>
      <c r="B21" s="8" t="s">
        <v>101</v>
      </c>
      <c r="C21" s="74">
        <f>C20+C17</f>
        <v>224128682</v>
      </c>
      <c r="D21" s="74">
        <f>D20+D17</f>
        <v>224128682</v>
      </c>
      <c r="E21" s="74"/>
      <c r="F21" s="74"/>
      <c r="G21" s="74"/>
      <c r="H21" s="74"/>
      <c r="I21" s="74"/>
      <c r="J21" s="74"/>
    </row>
    <row r="26" spans="1:10">
      <c r="I26"/>
      <c r="J26"/>
    </row>
    <row r="27" spans="1:10">
      <c r="I27"/>
      <c r="J27"/>
    </row>
    <row r="28" spans="1:10">
      <c r="I28"/>
      <c r="J28"/>
    </row>
    <row r="29" spans="1:10">
      <c r="I29"/>
      <c r="J29"/>
    </row>
    <row r="30" spans="1:10">
      <c r="I30"/>
      <c r="J30"/>
    </row>
    <row r="31" spans="1:10">
      <c r="I31"/>
      <c r="J31"/>
    </row>
    <row r="32" spans="1:10">
      <c r="I32"/>
      <c r="J32"/>
    </row>
    <row r="33" spans="9:10">
      <c r="I33"/>
      <c r="J33"/>
    </row>
    <row r="34" spans="9:10">
      <c r="I34"/>
      <c r="J34"/>
    </row>
    <row r="35" spans="9:10">
      <c r="I35"/>
      <c r="J35"/>
    </row>
    <row r="36" spans="9:10">
      <c r="I36"/>
      <c r="J36"/>
    </row>
    <row r="37" spans="9:10">
      <c r="I37"/>
      <c r="J37"/>
    </row>
    <row r="38" spans="9:10">
      <c r="I38"/>
      <c r="J38"/>
    </row>
    <row r="39" spans="9:10">
      <c r="I39"/>
      <c r="J39"/>
    </row>
  </sheetData>
  <mergeCells count="3">
    <mergeCell ref="A4:J4"/>
    <mergeCell ref="A3:J3"/>
    <mergeCell ref="A1:J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24"/>
  <sheetViews>
    <sheetView workbookViewId="0">
      <selection sqref="A1:B1"/>
    </sheetView>
  </sheetViews>
  <sheetFormatPr defaultRowHeight="15"/>
  <cols>
    <col min="1" max="1" width="83.28515625" customWidth="1"/>
    <col min="2" max="2" width="19.5703125" style="69" customWidth="1"/>
  </cols>
  <sheetData>
    <row r="1" spans="1:7" ht="15.75">
      <c r="A1" s="151" t="s">
        <v>624</v>
      </c>
      <c r="B1" s="151"/>
    </row>
    <row r="2" spans="1:7" ht="15.75">
      <c r="A2" s="63"/>
    </row>
    <row r="3" spans="1:7" ht="27" customHeight="1">
      <c r="A3" s="147" t="s">
        <v>596</v>
      </c>
      <c r="B3" s="152"/>
    </row>
    <row r="4" spans="1:7" ht="71.25" customHeight="1">
      <c r="A4" s="150" t="s">
        <v>601</v>
      </c>
      <c r="B4" s="146"/>
      <c r="C4" s="46"/>
      <c r="D4" s="46"/>
      <c r="E4" s="46"/>
      <c r="F4" s="46"/>
      <c r="G4" s="46"/>
    </row>
    <row r="5" spans="1:7" ht="24" customHeight="1">
      <c r="A5" s="43"/>
      <c r="B5" s="140"/>
      <c r="C5" s="46"/>
      <c r="D5" s="46"/>
      <c r="E5" s="46"/>
      <c r="F5" s="46"/>
      <c r="G5" s="46"/>
    </row>
    <row r="6" spans="1:7" ht="22.5" customHeight="1">
      <c r="A6" s="3" t="s">
        <v>528</v>
      </c>
    </row>
    <row r="7" spans="1:7" ht="18">
      <c r="A7" s="34"/>
      <c r="B7" s="89" t="s">
        <v>536</v>
      </c>
    </row>
    <row r="8" spans="1:7">
      <c r="A8" s="32" t="s">
        <v>551</v>
      </c>
      <c r="B8" s="74"/>
    </row>
    <row r="9" spans="1:7">
      <c r="A9" s="47" t="s">
        <v>552</v>
      </c>
      <c r="B9" s="74"/>
    </row>
    <row r="10" spans="1:7">
      <c r="A10" s="32" t="s">
        <v>553</v>
      </c>
      <c r="B10" s="74"/>
    </row>
    <row r="11" spans="1:7">
      <c r="A11" s="32" t="s">
        <v>554</v>
      </c>
      <c r="B11" s="74"/>
    </row>
    <row r="12" spans="1:7">
      <c r="A12" s="32" t="s">
        <v>555</v>
      </c>
      <c r="B12" s="74">
        <v>176648487</v>
      </c>
    </row>
    <row r="13" spans="1:7">
      <c r="A13" s="32" t="s">
        <v>556</v>
      </c>
      <c r="B13" s="74"/>
    </row>
    <row r="14" spans="1:7">
      <c r="A14" s="32" t="s">
        <v>557</v>
      </c>
      <c r="B14" s="74"/>
    </row>
    <row r="15" spans="1:7">
      <c r="A15" s="32" t="s">
        <v>558</v>
      </c>
      <c r="B15" s="74"/>
    </row>
    <row r="16" spans="1:7">
      <c r="A16" s="45" t="s">
        <v>539</v>
      </c>
      <c r="B16" s="141">
        <f>SUM(B8:B15)</f>
        <v>176648487</v>
      </c>
    </row>
    <row r="17" spans="1:2" ht="30">
      <c r="A17" s="48" t="s">
        <v>531</v>
      </c>
      <c r="B17" s="74">
        <v>3150000</v>
      </c>
    </row>
    <row r="18" spans="1:2" ht="30">
      <c r="A18" s="48" t="s">
        <v>532</v>
      </c>
      <c r="B18" s="74">
        <v>173498487</v>
      </c>
    </row>
    <row r="19" spans="1:2">
      <c r="A19" s="49" t="s">
        <v>533</v>
      </c>
      <c r="B19" s="74"/>
    </row>
    <row r="20" spans="1:2">
      <c r="A20" s="49" t="s">
        <v>534</v>
      </c>
      <c r="B20" s="74"/>
    </row>
    <row r="21" spans="1:2">
      <c r="A21" s="32" t="s">
        <v>537</v>
      </c>
      <c r="B21" s="74"/>
    </row>
    <row r="22" spans="1:2">
      <c r="A22" s="38" t="s">
        <v>535</v>
      </c>
      <c r="B22" s="74">
        <f>SUM(B17:B21)</f>
        <v>176648487</v>
      </c>
    </row>
    <row r="23" spans="1:2" ht="31.5">
      <c r="A23" s="50" t="s">
        <v>538</v>
      </c>
      <c r="B23" s="142"/>
    </row>
    <row r="24" spans="1:2" ht="15.75">
      <c r="A24" s="35" t="s">
        <v>439</v>
      </c>
      <c r="B24" s="143">
        <f>SUM(B22:B23)</f>
        <v>176648487</v>
      </c>
    </row>
  </sheetData>
  <mergeCells count="3">
    <mergeCell ref="A4:B4"/>
    <mergeCell ref="A3:B3"/>
    <mergeCell ref="A1:B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10"/>
  <sheetViews>
    <sheetView workbookViewId="0">
      <selection sqref="A1:G1"/>
    </sheetView>
  </sheetViews>
  <sheetFormatPr defaultRowHeight="15"/>
  <cols>
    <col min="1" max="1" width="78.42578125" customWidth="1"/>
    <col min="2" max="2" width="14.5703125" style="69" customWidth="1"/>
    <col min="3" max="7" width="17.140625" style="70" customWidth="1"/>
  </cols>
  <sheetData>
    <row r="1" spans="1:7" ht="15.75">
      <c r="A1" s="151" t="s">
        <v>625</v>
      </c>
      <c r="B1" s="151"/>
      <c r="C1" s="151"/>
      <c r="D1" s="151"/>
      <c r="E1" s="151"/>
      <c r="F1" s="151"/>
      <c r="G1" s="151"/>
    </row>
    <row r="2" spans="1:7" ht="15.75">
      <c r="A2" s="63"/>
    </row>
    <row r="3" spans="1:7" ht="23.25" customHeight="1">
      <c r="A3" s="147" t="s">
        <v>596</v>
      </c>
      <c r="B3" s="148"/>
      <c r="C3" s="148"/>
      <c r="D3" s="148"/>
      <c r="E3" s="148"/>
      <c r="F3" s="148"/>
      <c r="G3" s="148"/>
    </row>
    <row r="4" spans="1:7" ht="25.5" customHeight="1">
      <c r="A4" s="153" t="s">
        <v>602</v>
      </c>
      <c r="B4" s="148"/>
      <c r="C4" s="148"/>
      <c r="D4" s="148"/>
      <c r="E4" s="148"/>
      <c r="F4" s="148"/>
      <c r="G4" s="148"/>
    </row>
    <row r="5" spans="1:7" ht="21.75" customHeight="1">
      <c r="A5" s="52"/>
      <c r="B5" s="91"/>
      <c r="C5" s="95"/>
      <c r="D5" s="95"/>
      <c r="E5" s="95"/>
      <c r="F5" s="95"/>
      <c r="G5" s="95"/>
    </row>
    <row r="6" spans="1:7" ht="20.25" customHeight="1">
      <c r="A6" s="3" t="s">
        <v>528</v>
      </c>
    </row>
    <row r="7" spans="1:7">
      <c r="A7" s="33" t="s">
        <v>518</v>
      </c>
      <c r="B7" s="96" t="s">
        <v>570</v>
      </c>
      <c r="C7" s="97" t="s">
        <v>456</v>
      </c>
      <c r="D7" s="97" t="s">
        <v>453</v>
      </c>
      <c r="E7" s="97" t="s">
        <v>457</v>
      </c>
      <c r="F7" s="97" t="s">
        <v>458</v>
      </c>
      <c r="G7" s="98" t="s">
        <v>542</v>
      </c>
    </row>
    <row r="8" spans="1:7" ht="26.25" customHeight="1">
      <c r="A8" s="51" t="s">
        <v>540</v>
      </c>
      <c r="B8" s="99" t="s">
        <v>130</v>
      </c>
      <c r="C8" s="72">
        <v>10612514</v>
      </c>
      <c r="D8" s="72">
        <v>39261886</v>
      </c>
      <c r="E8" s="72">
        <v>14756514</v>
      </c>
      <c r="F8" s="72">
        <v>91716705</v>
      </c>
      <c r="G8" s="72">
        <f>SUM(C8:F8)</f>
        <v>156347619</v>
      </c>
    </row>
    <row r="9" spans="1:7" ht="26.25" customHeight="1">
      <c r="A9" s="51" t="s">
        <v>541</v>
      </c>
      <c r="B9" s="99" t="s">
        <v>130</v>
      </c>
      <c r="C9" s="72"/>
      <c r="D9" s="72"/>
      <c r="E9" s="72"/>
      <c r="F9" s="72"/>
      <c r="G9" s="72">
        <f>SUM(C9:F9)</f>
        <v>0</v>
      </c>
    </row>
    <row r="10" spans="1:7" ht="22.5" customHeight="1">
      <c r="A10" s="33" t="s">
        <v>543</v>
      </c>
      <c r="B10" s="89"/>
      <c r="C10" s="72">
        <f>SUM(C8:C9)</f>
        <v>10612514</v>
      </c>
      <c r="D10" s="72">
        <f>SUM(D8:D9)</f>
        <v>39261886</v>
      </c>
      <c r="E10" s="72">
        <f>SUM(E8:E9)</f>
        <v>14756514</v>
      </c>
      <c r="F10" s="72">
        <f>SUM(F8:F9)</f>
        <v>91716705</v>
      </c>
      <c r="G10" s="72">
        <f>SUM(G8:G9)</f>
        <v>156347619</v>
      </c>
    </row>
  </sheetData>
  <mergeCells count="3">
    <mergeCell ref="A3:G3"/>
    <mergeCell ref="A4:G4"/>
    <mergeCell ref="A1:G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50"/>
  <sheetViews>
    <sheetView workbookViewId="0">
      <selection sqref="A1:C1"/>
    </sheetView>
  </sheetViews>
  <sheetFormatPr defaultRowHeight="15"/>
  <cols>
    <col min="1" max="1" width="100" customWidth="1"/>
    <col min="3" max="3" width="17" style="70" customWidth="1"/>
  </cols>
  <sheetData>
    <row r="1" spans="1:3" ht="15.75">
      <c r="A1" s="151" t="s">
        <v>626</v>
      </c>
      <c r="B1" s="151"/>
      <c r="C1" s="151"/>
    </row>
    <row r="2" spans="1:3" ht="15.75">
      <c r="A2" s="63"/>
    </row>
    <row r="3" spans="1:3" ht="28.5" customHeight="1">
      <c r="A3" s="147" t="s">
        <v>596</v>
      </c>
      <c r="B3" s="152"/>
      <c r="C3" s="152"/>
    </row>
    <row r="4" spans="1:3" ht="26.25" customHeight="1">
      <c r="A4" s="150" t="s">
        <v>603</v>
      </c>
      <c r="B4" s="146"/>
      <c r="C4" s="146"/>
    </row>
    <row r="5" spans="1:3" ht="18.75" customHeight="1">
      <c r="A5" s="52"/>
      <c r="B5" s="54"/>
      <c r="C5" s="100"/>
    </row>
    <row r="6" spans="1:3" ht="23.25" customHeight="1">
      <c r="A6" s="3" t="s">
        <v>528</v>
      </c>
    </row>
    <row r="7" spans="1:3" ht="25.5">
      <c r="A7" s="33" t="s">
        <v>518</v>
      </c>
      <c r="B7" s="2" t="s">
        <v>570</v>
      </c>
      <c r="C7" s="101" t="s">
        <v>544</v>
      </c>
    </row>
    <row r="8" spans="1:3" ht="15.75">
      <c r="A8" s="57" t="s">
        <v>443</v>
      </c>
      <c r="B8" s="4" t="s">
        <v>54</v>
      </c>
      <c r="C8" s="102"/>
    </row>
    <row r="9" spans="1:3" ht="15.75">
      <c r="A9" s="57" t="s">
        <v>444</v>
      </c>
      <c r="B9" s="4" t="s">
        <v>54</v>
      </c>
      <c r="C9" s="102"/>
    </row>
    <row r="10" spans="1:3" ht="15.75">
      <c r="A10" s="57" t="s">
        <v>445</v>
      </c>
      <c r="B10" s="4" t="s">
        <v>54</v>
      </c>
      <c r="C10" s="103">
        <v>5800</v>
      </c>
    </row>
    <row r="11" spans="1:3" ht="15.75">
      <c r="A11" s="57" t="s">
        <v>446</v>
      </c>
      <c r="B11" s="4" t="s">
        <v>54</v>
      </c>
      <c r="C11" s="102"/>
    </row>
    <row r="12" spans="1:3" ht="15.75">
      <c r="A12" s="57" t="s">
        <v>447</v>
      </c>
      <c r="B12" s="4" t="s">
        <v>54</v>
      </c>
      <c r="C12" s="102"/>
    </row>
    <row r="13" spans="1:3" ht="15.75">
      <c r="A13" s="57" t="s">
        <v>448</v>
      </c>
      <c r="B13" s="4" t="s">
        <v>54</v>
      </c>
      <c r="C13" s="102"/>
    </row>
    <row r="14" spans="1:3" ht="15.75">
      <c r="A14" s="57" t="s">
        <v>449</v>
      </c>
      <c r="B14" s="4" t="s">
        <v>54</v>
      </c>
      <c r="C14" s="102"/>
    </row>
    <row r="15" spans="1:3" ht="15.75">
      <c r="A15" s="57" t="s">
        <v>450</v>
      </c>
      <c r="B15" s="4" t="s">
        <v>54</v>
      </c>
      <c r="C15" s="103"/>
    </row>
    <row r="16" spans="1:3" ht="15.75">
      <c r="A16" s="57" t="s">
        <v>451</v>
      </c>
      <c r="B16" s="4" t="s">
        <v>54</v>
      </c>
      <c r="C16" s="102"/>
    </row>
    <row r="17" spans="1:3">
      <c r="A17" s="58" t="s">
        <v>277</v>
      </c>
      <c r="B17" s="6" t="s">
        <v>54</v>
      </c>
      <c r="C17" s="104">
        <f>SUM(C8:C16)</f>
        <v>5800</v>
      </c>
    </row>
    <row r="18" spans="1:3">
      <c r="A18" s="10" t="s">
        <v>278</v>
      </c>
      <c r="B18" s="5" t="s">
        <v>56</v>
      </c>
      <c r="C18" s="72"/>
    </row>
    <row r="19" spans="1:3">
      <c r="A19" s="10" t="s">
        <v>279</v>
      </c>
      <c r="B19" s="5" t="s">
        <v>56</v>
      </c>
      <c r="C19" s="72"/>
    </row>
    <row r="20" spans="1:3">
      <c r="A20" s="10" t="s">
        <v>280</v>
      </c>
      <c r="B20" s="5" t="s">
        <v>56</v>
      </c>
      <c r="C20" s="72"/>
    </row>
    <row r="21" spans="1:3">
      <c r="A21" s="10" t="s">
        <v>281</v>
      </c>
      <c r="B21" s="5" t="s">
        <v>56</v>
      </c>
      <c r="C21" s="72"/>
    </row>
    <row r="22" spans="1:3">
      <c r="A22" s="11" t="s">
        <v>282</v>
      </c>
      <c r="B22" s="5" t="s">
        <v>56</v>
      </c>
      <c r="C22" s="72"/>
    </row>
    <row r="23" spans="1:3">
      <c r="A23" s="11" t="s">
        <v>283</v>
      </c>
      <c r="B23" s="5" t="s">
        <v>56</v>
      </c>
      <c r="C23" s="72"/>
    </row>
    <row r="24" spans="1:3">
      <c r="A24" s="13" t="s">
        <v>548</v>
      </c>
      <c r="B24" s="12" t="s">
        <v>56</v>
      </c>
      <c r="C24" s="105">
        <f>SUM(C18:C23)</f>
        <v>0</v>
      </c>
    </row>
    <row r="25" spans="1:3">
      <c r="A25" s="10" t="s">
        <v>284</v>
      </c>
      <c r="B25" s="5" t="s">
        <v>57</v>
      </c>
      <c r="C25" s="72"/>
    </row>
    <row r="26" spans="1:3">
      <c r="A26" s="14" t="s">
        <v>547</v>
      </c>
      <c r="B26" s="12" t="s">
        <v>57</v>
      </c>
      <c r="C26" s="105">
        <f>SUM(C25)</f>
        <v>0</v>
      </c>
    </row>
    <row r="27" spans="1:3">
      <c r="A27" s="10" t="s">
        <v>285</v>
      </c>
      <c r="B27" s="5" t="s">
        <v>58</v>
      </c>
      <c r="C27" s="72"/>
    </row>
    <row r="28" spans="1:3">
      <c r="A28" s="10" t="s">
        <v>286</v>
      </c>
      <c r="B28" s="5" t="s">
        <v>58</v>
      </c>
      <c r="C28" s="72"/>
    </row>
    <row r="29" spans="1:3">
      <c r="A29" s="11" t="s">
        <v>287</v>
      </c>
      <c r="B29" s="5" t="s">
        <v>58</v>
      </c>
      <c r="C29" s="72"/>
    </row>
    <row r="30" spans="1:3">
      <c r="A30" s="11" t="s">
        <v>288</v>
      </c>
      <c r="B30" s="5" t="s">
        <v>58</v>
      </c>
      <c r="C30" s="72"/>
    </row>
    <row r="31" spans="1:3">
      <c r="A31" s="11" t="s">
        <v>289</v>
      </c>
      <c r="B31" s="5" t="s">
        <v>58</v>
      </c>
      <c r="C31" s="72"/>
    </row>
    <row r="32" spans="1:3" ht="30">
      <c r="A32" s="15" t="s">
        <v>290</v>
      </c>
      <c r="B32" s="5" t="s">
        <v>58</v>
      </c>
      <c r="C32" s="72"/>
    </row>
    <row r="33" spans="1:3">
      <c r="A33" s="9" t="s">
        <v>546</v>
      </c>
      <c r="B33" s="12" t="s">
        <v>58</v>
      </c>
      <c r="C33" s="105">
        <f>SUM(C27:C32)</f>
        <v>0</v>
      </c>
    </row>
    <row r="34" spans="1:3">
      <c r="A34" s="10" t="s">
        <v>291</v>
      </c>
      <c r="B34" s="5" t="s">
        <v>59</v>
      </c>
      <c r="C34" s="72"/>
    </row>
    <row r="35" spans="1:3">
      <c r="A35" s="10" t="s">
        <v>292</v>
      </c>
      <c r="B35" s="5" t="s">
        <v>59</v>
      </c>
      <c r="C35" s="72"/>
    </row>
    <row r="36" spans="1:3">
      <c r="A36" s="9" t="s">
        <v>545</v>
      </c>
      <c r="B36" s="7" t="s">
        <v>59</v>
      </c>
      <c r="C36" s="72"/>
    </row>
    <row r="37" spans="1:3">
      <c r="A37" s="10" t="s">
        <v>293</v>
      </c>
      <c r="B37" s="5" t="s">
        <v>60</v>
      </c>
      <c r="C37" s="72"/>
    </row>
    <row r="38" spans="1:3">
      <c r="A38" s="10" t="s">
        <v>294</v>
      </c>
      <c r="B38" s="5" t="s">
        <v>60</v>
      </c>
      <c r="C38" s="72"/>
    </row>
    <row r="39" spans="1:3">
      <c r="A39" s="11" t="s">
        <v>295</v>
      </c>
      <c r="B39" s="5" t="s">
        <v>60</v>
      </c>
      <c r="C39" s="72"/>
    </row>
    <row r="40" spans="1:3">
      <c r="A40" s="11" t="s">
        <v>296</v>
      </c>
      <c r="B40" s="5" t="s">
        <v>60</v>
      </c>
      <c r="C40" s="72"/>
    </row>
    <row r="41" spans="1:3">
      <c r="A41" s="11" t="s">
        <v>297</v>
      </c>
      <c r="B41" s="5" t="s">
        <v>60</v>
      </c>
      <c r="C41" s="72">
        <v>3194200</v>
      </c>
    </row>
    <row r="42" spans="1:3">
      <c r="A42" s="11" t="s">
        <v>298</v>
      </c>
      <c r="B42" s="5" t="s">
        <v>60</v>
      </c>
      <c r="C42" s="72"/>
    </row>
    <row r="43" spans="1:3">
      <c r="A43" s="11" t="s">
        <v>299</v>
      </c>
      <c r="B43" s="5" t="s">
        <v>60</v>
      </c>
      <c r="C43" s="72"/>
    </row>
    <row r="44" spans="1:3">
      <c r="A44" s="11" t="s">
        <v>300</v>
      </c>
      <c r="B44" s="5" t="s">
        <v>60</v>
      </c>
      <c r="C44" s="72"/>
    </row>
    <row r="45" spans="1:3">
      <c r="A45" s="11" t="s">
        <v>301</v>
      </c>
      <c r="B45" s="5" t="s">
        <v>60</v>
      </c>
      <c r="C45" s="72">
        <v>600000</v>
      </c>
    </row>
    <row r="46" spans="1:3">
      <c r="A46" s="11" t="s">
        <v>302</v>
      </c>
      <c r="B46" s="5" t="s">
        <v>60</v>
      </c>
      <c r="C46" s="72"/>
    </row>
    <row r="47" spans="1:3" ht="30">
      <c r="A47" s="11" t="s">
        <v>303</v>
      </c>
      <c r="B47" s="5" t="s">
        <v>60</v>
      </c>
      <c r="C47" s="72"/>
    </row>
    <row r="48" spans="1:3" ht="30">
      <c r="A48" s="11" t="s">
        <v>304</v>
      </c>
      <c r="B48" s="5" t="s">
        <v>60</v>
      </c>
      <c r="C48" s="72"/>
    </row>
    <row r="49" spans="1:3">
      <c r="A49" s="9" t="s">
        <v>305</v>
      </c>
      <c r="B49" s="12" t="s">
        <v>60</v>
      </c>
      <c r="C49" s="105">
        <f>SUM(C37:C48)</f>
        <v>3794200</v>
      </c>
    </row>
    <row r="50" spans="1:3" ht="15.75">
      <c r="A50" s="16" t="s">
        <v>306</v>
      </c>
      <c r="B50" s="8" t="s">
        <v>61</v>
      </c>
      <c r="C50" s="105">
        <f>C49+C36+C33+C26+C24+C17</f>
        <v>3800000</v>
      </c>
    </row>
  </sheetData>
  <mergeCells count="3">
    <mergeCell ref="A3:C3"/>
    <mergeCell ref="A4:C4"/>
    <mergeCell ref="A1:C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17"/>
  <sheetViews>
    <sheetView workbookViewId="0">
      <selection sqref="A1:C1"/>
    </sheetView>
  </sheetViews>
  <sheetFormatPr defaultRowHeight="15"/>
  <cols>
    <col min="1" max="1" width="91.28515625" customWidth="1"/>
    <col min="2" max="2" width="10.85546875" customWidth="1"/>
    <col min="3" max="3" width="16.140625" style="70" customWidth="1"/>
  </cols>
  <sheetData>
    <row r="1" spans="1:3" ht="15.75">
      <c r="A1" s="151" t="s">
        <v>627</v>
      </c>
      <c r="B1" s="151"/>
      <c r="C1" s="151"/>
    </row>
    <row r="2" spans="1:3" ht="15.75">
      <c r="A2" s="63"/>
    </row>
    <row r="3" spans="1:3" ht="27" customHeight="1">
      <c r="A3" s="147" t="s">
        <v>596</v>
      </c>
      <c r="B3" s="148"/>
      <c r="C3" s="148"/>
    </row>
    <row r="4" spans="1:3" ht="27" customHeight="1">
      <c r="A4" s="150" t="s">
        <v>604</v>
      </c>
      <c r="B4" s="148"/>
      <c r="C4" s="148"/>
    </row>
    <row r="5" spans="1:3" ht="19.5" customHeight="1">
      <c r="A5" s="43"/>
      <c r="B5" s="44"/>
      <c r="C5" s="95"/>
    </row>
    <row r="6" spans="1:3">
      <c r="A6" s="3" t="s">
        <v>528</v>
      </c>
    </row>
    <row r="7" spans="1:3" ht="25.5">
      <c r="A7" s="33" t="s">
        <v>518</v>
      </c>
      <c r="B7" s="2" t="s">
        <v>570</v>
      </c>
      <c r="C7" s="101" t="s">
        <v>544</v>
      </c>
    </row>
    <row r="8" spans="1:3">
      <c r="A8" s="11" t="s">
        <v>465</v>
      </c>
      <c r="B8" s="5" t="s">
        <v>67</v>
      </c>
      <c r="C8" s="72"/>
    </row>
    <row r="9" spans="1:3">
      <c r="A9" s="11" t="s">
        <v>466</v>
      </c>
      <c r="B9" s="5" t="s">
        <v>67</v>
      </c>
      <c r="C9" s="72"/>
    </row>
    <row r="10" spans="1:3">
      <c r="A10" s="11" t="s">
        <v>467</v>
      </c>
      <c r="B10" s="5" t="s">
        <v>67</v>
      </c>
      <c r="C10" s="72"/>
    </row>
    <row r="11" spans="1:3">
      <c r="A11" s="11" t="s">
        <v>468</v>
      </c>
      <c r="B11" s="5" t="s">
        <v>67</v>
      </c>
      <c r="C11" s="72"/>
    </row>
    <row r="12" spans="1:3">
      <c r="A12" s="11" t="s">
        <v>469</v>
      </c>
      <c r="B12" s="5" t="s">
        <v>67</v>
      </c>
      <c r="C12" s="72"/>
    </row>
    <row r="13" spans="1:3">
      <c r="A13" s="11" t="s">
        <v>470</v>
      </c>
      <c r="B13" s="5" t="s">
        <v>67</v>
      </c>
      <c r="C13" s="72"/>
    </row>
    <row r="14" spans="1:3">
      <c r="A14" s="11" t="s">
        <v>471</v>
      </c>
      <c r="B14" s="5" t="s">
        <v>67</v>
      </c>
      <c r="C14" s="72"/>
    </row>
    <row r="15" spans="1:3">
      <c r="A15" s="11" t="s">
        <v>472</v>
      </c>
      <c r="B15" s="5" t="s">
        <v>67</v>
      </c>
      <c r="C15" s="72"/>
    </row>
    <row r="16" spans="1:3">
      <c r="A16" s="11" t="s">
        <v>473</v>
      </c>
      <c r="B16" s="5" t="s">
        <v>67</v>
      </c>
      <c r="C16" s="72"/>
    </row>
    <row r="17" spans="1:3">
      <c r="A17" s="11" t="s">
        <v>474</v>
      </c>
      <c r="B17" s="5" t="s">
        <v>67</v>
      </c>
      <c r="C17" s="72"/>
    </row>
    <row r="18" spans="1:3" ht="25.5">
      <c r="A18" s="9" t="s">
        <v>307</v>
      </c>
      <c r="B18" s="7" t="s">
        <v>67</v>
      </c>
      <c r="C18" s="72"/>
    </row>
    <row r="19" spans="1:3">
      <c r="A19" s="11" t="s">
        <v>465</v>
      </c>
      <c r="B19" s="5" t="s">
        <v>68</v>
      </c>
      <c r="C19" s="72"/>
    </row>
    <row r="20" spans="1:3">
      <c r="A20" s="11" t="s">
        <v>466</v>
      </c>
      <c r="B20" s="5" t="s">
        <v>68</v>
      </c>
      <c r="C20" s="72"/>
    </row>
    <row r="21" spans="1:3">
      <c r="A21" s="11" t="s">
        <v>467</v>
      </c>
      <c r="B21" s="5" t="s">
        <v>68</v>
      </c>
      <c r="C21" s="72"/>
    </row>
    <row r="22" spans="1:3">
      <c r="A22" s="11" t="s">
        <v>468</v>
      </c>
      <c r="B22" s="5" t="s">
        <v>68</v>
      </c>
      <c r="C22" s="72"/>
    </row>
    <row r="23" spans="1:3">
      <c r="A23" s="11" t="s">
        <v>469</v>
      </c>
      <c r="B23" s="5" t="s">
        <v>68</v>
      </c>
      <c r="C23" s="72"/>
    </row>
    <row r="24" spans="1:3">
      <c r="A24" s="11" t="s">
        <v>470</v>
      </c>
      <c r="B24" s="5" t="s">
        <v>68</v>
      </c>
      <c r="C24" s="72"/>
    </row>
    <row r="25" spans="1:3">
      <c r="A25" s="11" t="s">
        <v>471</v>
      </c>
      <c r="B25" s="5" t="s">
        <v>68</v>
      </c>
      <c r="C25" s="72"/>
    </row>
    <row r="26" spans="1:3">
      <c r="A26" s="11" t="s">
        <v>472</v>
      </c>
      <c r="B26" s="5" t="s">
        <v>68</v>
      </c>
      <c r="C26" s="72"/>
    </row>
    <row r="27" spans="1:3">
      <c r="A27" s="11" t="s">
        <v>473</v>
      </c>
      <c r="B27" s="5" t="s">
        <v>68</v>
      </c>
      <c r="C27" s="72"/>
    </row>
    <row r="28" spans="1:3">
      <c r="A28" s="11" t="s">
        <v>474</v>
      </c>
      <c r="B28" s="5" t="s">
        <v>68</v>
      </c>
      <c r="C28" s="72"/>
    </row>
    <row r="29" spans="1:3" ht="25.5">
      <c r="A29" s="9" t="s">
        <v>308</v>
      </c>
      <c r="B29" s="7" t="s">
        <v>68</v>
      </c>
      <c r="C29" s="72"/>
    </row>
    <row r="30" spans="1:3">
      <c r="A30" s="11" t="s">
        <v>465</v>
      </c>
      <c r="B30" s="5" t="s">
        <v>69</v>
      </c>
      <c r="C30" s="72"/>
    </row>
    <row r="31" spans="1:3">
      <c r="A31" s="11" t="s">
        <v>466</v>
      </c>
      <c r="B31" s="5" t="s">
        <v>69</v>
      </c>
      <c r="C31" s="72"/>
    </row>
    <row r="32" spans="1:3">
      <c r="A32" s="11" t="s">
        <v>467</v>
      </c>
      <c r="B32" s="5" t="s">
        <v>69</v>
      </c>
      <c r="C32" s="72"/>
    </row>
    <row r="33" spans="1:3">
      <c r="A33" s="11" t="s">
        <v>468</v>
      </c>
      <c r="B33" s="5" t="s">
        <v>69</v>
      </c>
      <c r="C33" s="72"/>
    </row>
    <row r="34" spans="1:3">
      <c r="A34" s="11" t="s">
        <v>469</v>
      </c>
      <c r="B34" s="5" t="s">
        <v>69</v>
      </c>
      <c r="C34" s="72"/>
    </row>
    <row r="35" spans="1:3">
      <c r="A35" s="11" t="s">
        <v>470</v>
      </c>
      <c r="B35" s="5" t="s">
        <v>69</v>
      </c>
      <c r="C35" s="72"/>
    </row>
    <row r="36" spans="1:3">
      <c r="A36" s="11" t="s">
        <v>471</v>
      </c>
      <c r="B36" s="5" t="s">
        <v>69</v>
      </c>
      <c r="C36" s="72"/>
    </row>
    <row r="37" spans="1:3">
      <c r="A37" s="11" t="s">
        <v>472</v>
      </c>
      <c r="B37" s="5" t="s">
        <v>69</v>
      </c>
      <c r="C37" s="72">
        <v>122826541</v>
      </c>
    </row>
    <row r="38" spans="1:3">
      <c r="A38" s="11" t="s">
        <v>473</v>
      </c>
      <c r="B38" s="5" t="s">
        <v>69</v>
      </c>
      <c r="C38" s="72"/>
    </row>
    <row r="39" spans="1:3">
      <c r="A39" s="11" t="s">
        <v>474</v>
      </c>
      <c r="B39" s="5" t="s">
        <v>69</v>
      </c>
      <c r="C39" s="72"/>
    </row>
    <row r="40" spans="1:3">
      <c r="A40" s="9" t="s">
        <v>309</v>
      </c>
      <c r="B40" s="7" t="s">
        <v>69</v>
      </c>
      <c r="C40" s="72">
        <f>SUM(C30:C39)</f>
        <v>122826541</v>
      </c>
    </row>
    <row r="41" spans="1:3">
      <c r="A41" s="11" t="s">
        <v>475</v>
      </c>
      <c r="B41" s="4" t="s">
        <v>71</v>
      </c>
      <c r="C41" s="72"/>
    </row>
    <row r="42" spans="1:3">
      <c r="A42" s="11" t="s">
        <v>476</v>
      </c>
      <c r="B42" s="4" t="s">
        <v>71</v>
      </c>
      <c r="C42" s="72"/>
    </row>
    <row r="43" spans="1:3">
      <c r="A43" s="11" t="s">
        <v>477</v>
      </c>
      <c r="B43" s="4" t="s">
        <v>71</v>
      </c>
      <c r="C43" s="72"/>
    </row>
    <row r="44" spans="1:3">
      <c r="A44" s="4" t="s">
        <v>478</v>
      </c>
      <c r="B44" s="4" t="s">
        <v>71</v>
      </c>
      <c r="C44" s="72"/>
    </row>
    <row r="45" spans="1:3">
      <c r="A45" s="4" t="s">
        <v>479</v>
      </c>
      <c r="B45" s="4" t="s">
        <v>71</v>
      </c>
      <c r="C45" s="72"/>
    </row>
    <row r="46" spans="1:3">
      <c r="A46" s="4" t="s">
        <v>480</v>
      </c>
      <c r="B46" s="4" t="s">
        <v>71</v>
      </c>
      <c r="C46" s="72"/>
    </row>
    <row r="47" spans="1:3">
      <c r="A47" s="11" t="s">
        <v>481</v>
      </c>
      <c r="B47" s="4" t="s">
        <v>71</v>
      </c>
      <c r="C47" s="72"/>
    </row>
    <row r="48" spans="1:3">
      <c r="A48" s="11" t="s">
        <v>482</v>
      </c>
      <c r="B48" s="4" t="s">
        <v>71</v>
      </c>
      <c r="C48" s="72"/>
    </row>
    <row r="49" spans="1:3">
      <c r="A49" s="11" t="s">
        <v>483</v>
      </c>
      <c r="B49" s="4" t="s">
        <v>71</v>
      </c>
      <c r="C49" s="72"/>
    </row>
    <row r="50" spans="1:3">
      <c r="A50" s="11" t="s">
        <v>484</v>
      </c>
      <c r="B50" s="4" t="s">
        <v>71</v>
      </c>
      <c r="C50" s="72"/>
    </row>
    <row r="51" spans="1:3" ht="25.5">
      <c r="A51" s="9" t="s">
        <v>310</v>
      </c>
      <c r="B51" s="7" t="s">
        <v>71</v>
      </c>
      <c r="C51" s="72"/>
    </row>
    <row r="52" spans="1:3">
      <c r="A52" s="11" t="s">
        <v>475</v>
      </c>
      <c r="B52" s="4" t="s">
        <v>76</v>
      </c>
      <c r="C52" s="72"/>
    </row>
    <row r="53" spans="1:3">
      <c r="A53" s="11" t="s">
        <v>476</v>
      </c>
      <c r="B53" s="4" t="s">
        <v>76</v>
      </c>
      <c r="C53" s="72">
        <v>1493495</v>
      </c>
    </row>
    <row r="54" spans="1:3">
      <c r="A54" s="11" t="s">
        <v>477</v>
      </c>
      <c r="B54" s="4" t="s">
        <v>76</v>
      </c>
      <c r="C54" s="72"/>
    </row>
    <row r="55" spans="1:3">
      <c r="A55" s="4" t="s">
        <v>478</v>
      </c>
      <c r="B55" s="4" t="s">
        <v>76</v>
      </c>
      <c r="C55" s="72"/>
    </row>
    <row r="56" spans="1:3">
      <c r="A56" s="4" t="s">
        <v>479</v>
      </c>
      <c r="B56" s="4" t="s">
        <v>76</v>
      </c>
      <c r="C56" s="72"/>
    </row>
    <row r="57" spans="1:3">
      <c r="A57" s="4" t="s">
        <v>480</v>
      </c>
      <c r="B57" s="4" t="s">
        <v>76</v>
      </c>
      <c r="C57" s="72"/>
    </row>
    <row r="58" spans="1:3">
      <c r="A58" s="11" t="s">
        <v>481</v>
      </c>
      <c r="B58" s="4" t="s">
        <v>76</v>
      </c>
      <c r="C58" s="72"/>
    </row>
    <row r="59" spans="1:3">
      <c r="A59" s="11" t="s">
        <v>485</v>
      </c>
      <c r="B59" s="4" t="s">
        <v>76</v>
      </c>
      <c r="C59" s="72"/>
    </row>
    <row r="60" spans="1:3">
      <c r="A60" s="11" t="s">
        <v>483</v>
      </c>
      <c r="B60" s="4" t="s">
        <v>76</v>
      </c>
      <c r="C60" s="72"/>
    </row>
    <row r="61" spans="1:3">
      <c r="A61" s="11" t="s">
        <v>484</v>
      </c>
      <c r="B61" s="4" t="s">
        <v>76</v>
      </c>
      <c r="C61" s="72"/>
    </row>
    <row r="62" spans="1:3">
      <c r="A62" s="13" t="s">
        <v>311</v>
      </c>
      <c r="B62" s="7" t="s">
        <v>76</v>
      </c>
      <c r="C62" s="72">
        <f>SUM(C52:C61)</f>
        <v>1493495</v>
      </c>
    </row>
    <row r="63" spans="1:3">
      <c r="A63" s="11" t="s">
        <v>465</v>
      </c>
      <c r="B63" s="5" t="s">
        <v>104</v>
      </c>
      <c r="C63" s="72"/>
    </row>
    <row r="64" spans="1:3">
      <c r="A64" s="11" t="s">
        <v>466</v>
      </c>
      <c r="B64" s="5" t="s">
        <v>104</v>
      </c>
      <c r="C64" s="72"/>
    </row>
    <row r="65" spans="1:3">
      <c r="A65" s="11" t="s">
        <v>467</v>
      </c>
      <c r="B65" s="5" t="s">
        <v>104</v>
      </c>
      <c r="C65" s="72"/>
    </row>
    <row r="66" spans="1:3">
      <c r="A66" s="11" t="s">
        <v>468</v>
      </c>
      <c r="B66" s="5" t="s">
        <v>104</v>
      </c>
      <c r="C66" s="72"/>
    </row>
    <row r="67" spans="1:3">
      <c r="A67" s="11" t="s">
        <v>469</v>
      </c>
      <c r="B67" s="5" t="s">
        <v>104</v>
      </c>
      <c r="C67" s="72"/>
    </row>
    <row r="68" spans="1:3">
      <c r="A68" s="11" t="s">
        <v>470</v>
      </c>
      <c r="B68" s="5" t="s">
        <v>104</v>
      </c>
      <c r="C68" s="72"/>
    </row>
    <row r="69" spans="1:3">
      <c r="A69" s="11" t="s">
        <v>471</v>
      </c>
      <c r="B69" s="5" t="s">
        <v>104</v>
      </c>
      <c r="C69" s="72"/>
    </row>
    <row r="70" spans="1:3">
      <c r="A70" s="11" t="s">
        <v>472</v>
      </c>
      <c r="B70" s="5" t="s">
        <v>104</v>
      </c>
      <c r="C70" s="72"/>
    </row>
    <row r="71" spans="1:3">
      <c r="A71" s="11" t="s">
        <v>473</v>
      </c>
      <c r="B71" s="5" t="s">
        <v>104</v>
      </c>
      <c r="C71" s="72"/>
    </row>
    <row r="72" spans="1:3">
      <c r="A72" s="11" t="s">
        <v>474</v>
      </c>
      <c r="B72" s="5" t="s">
        <v>104</v>
      </c>
      <c r="C72" s="72"/>
    </row>
    <row r="73" spans="1:3" ht="25.5">
      <c r="A73" s="9" t="s">
        <v>320</v>
      </c>
      <c r="B73" s="7" t="s">
        <v>104</v>
      </c>
      <c r="C73" s="72"/>
    </row>
    <row r="74" spans="1:3">
      <c r="A74" s="11" t="s">
        <v>465</v>
      </c>
      <c r="B74" s="5" t="s">
        <v>105</v>
      </c>
      <c r="C74" s="72"/>
    </row>
    <row r="75" spans="1:3">
      <c r="A75" s="11" t="s">
        <v>466</v>
      </c>
      <c r="B75" s="5" t="s">
        <v>105</v>
      </c>
      <c r="C75" s="72"/>
    </row>
    <row r="76" spans="1:3">
      <c r="A76" s="11" t="s">
        <v>467</v>
      </c>
      <c r="B76" s="5" t="s">
        <v>105</v>
      </c>
      <c r="C76" s="72"/>
    </row>
    <row r="77" spans="1:3">
      <c r="A77" s="11" t="s">
        <v>468</v>
      </c>
      <c r="B77" s="5" t="s">
        <v>105</v>
      </c>
      <c r="C77" s="72"/>
    </row>
    <row r="78" spans="1:3">
      <c r="A78" s="11" t="s">
        <v>469</v>
      </c>
      <c r="B78" s="5" t="s">
        <v>105</v>
      </c>
      <c r="C78" s="72"/>
    </row>
    <row r="79" spans="1:3">
      <c r="A79" s="11" t="s">
        <v>470</v>
      </c>
      <c r="B79" s="5" t="s">
        <v>105</v>
      </c>
      <c r="C79" s="72"/>
    </row>
    <row r="80" spans="1:3">
      <c r="A80" s="11" t="s">
        <v>471</v>
      </c>
      <c r="B80" s="5" t="s">
        <v>105</v>
      </c>
      <c r="C80" s="72"/>
    </row>
    <row r="81" spans="1:3">
      <c r="A81" s="11" t="s">
        <v>472</v>
      </c>
      <c r="B81" s="5" t="s">
        <v>105</v>
      </c>
      <c r="C81" s="72"/>
    </row>
    <row r="82" spans="1:3">
      <c r="A82" s="11" t="s">
        <v>473</v>
      </c>
      <c r="B82" s="5" t="s">
        <v>105</v>
      </c>
      <c r="C82" s="72"/>
    </row>
    <row r="83" spans="1:3">
      <c r="A83" s="11" t="s">
        <v>474</v>
      </c>
      <c r="B83" s="5" t="s">
        <v>105</v>
      </c>
      <c r="C83" s="72"/>
    </row>
    <row r="84" spans="1:3" ht="25.5">
      <c r="A84" s="9" t="s">
        <v>319</v>
      </c>
      <c r="B84" s="7" t="s">
        <v>105</v>
      </c>
      <c r="C84" s="72"/>
    </row>
    <row r="85" spans="1:3">
      <c r="A85" s="11" t="s">
        <v>465</v>
      </c>
      <c r="B85" s="5" t="s">
        <v>106</v>
      </c>
      <c r="C85" s="72"/>
    </row>
    <row r="86" spans="1:3">
      <c r="A86" s="11" t="s">
        <v>466</v>
      </c>
      <c r="B86" s="5" t="s">
        <v>106</v>
      </c>
      <c r="C86" s="72"/>
    </row>
    <row r="87" spans="1:3">
      <c r="A87" s="11" t="s">
        <v>467</v>
      </c>
      <c r="B87" s="5" t="s">
        <v>106</v>
      </c>
      <c r="C87" s="72"/>
    </row>
    <row r="88" spans="1:3">
      <c r="A88" s="11" t="s">
        <v>468</v>
      </c>
      <c r="B88" s="5" t="s">
        <v>106</v>
      </c>
      <c r="C88" s="72"/>
    </row>
    <row r="89" spans="1:3">
      <c r="A89" s="11" t="s">
        <v>469</v>
      </c>
      <c r="B89" s="5" t="s">
        <v>106</v>
      </c>
      <c r="C89" s="72"/>
    </row>
    <row r="90" spans="1:3">
      <c r="A90" s="11" t="s">
        <v>470</v>
      </c>
      <c r="B90" s="5" t="s">
        <v>106</v>
      </c>
      <c r="C90" s="72"/>
    </row>
    <row r="91" spans="1:3">
      <c r="A91" s="11" t="s">
        <v>471</v>
      </c>
      <c r="B91" s="5" t="s">
        <v>106</v>
      </c>
      <c r="C91" s="72"/>
    </row>
    <row r="92" spans="1:3">
      <c r="A92" s="11" t="s">
        <v>472</v>
      </c>
      <c r="B92" s="5" t="s">
        <v>106</v>
      </c>
      <c r="C92" s="72"/>
    </row>
    <row r="93" spans="1:3">
      <c r="A93" s="11" t="s">
        <v>473</v>
      </c>
      <c r="B93" s="5" t="s">
        <v>106</v>
      </c>
      <c r="C93" s="72"/>
    </row>
    <row r="94" spans="1:3">
      <c r="A94" s="11" t="s">
        <v>474</v>
      </c>
      <c r="B94" s="5" t="s">
        <v>106</v>
      </c>
      <c r="C94" s="72"/>
    </row>
    <row r="95" spans="1:3">
      <c r="A95" s="9" t="s">
        <v>318</v>
      </c>
      <c r="B95" s="7" t="s">
        <v>106</v>
      </c>
      <c r="C95" s="72"/>
    </row>
    <row r="96" spans="1:3">
      <c r="A96" s="11" t="s">
        <v>475</v>
      </c>
      <c r="B96" s="4" t="s">
        <v>108</v>
      </c>
      <c r="C96" s="72"/>
    </row>
    <row r="97" spans="1:3">
      <c r="A97" s="11" t="s">
        <v>476</v>
      </c>
      <c r="B97" s="5" t="s">
        <v>108</v>
      </c>
      <c r="C97" s="72"/>
    </row>
    <row r="98" spans="1:3">
      <c r="A98" s="11" t="s">
        <v>477</v>
      </c>
      <c r="B98" s="4" t="s">
        <v>108</v>
      </c>
      <c r="C98" s="72"/>
    </row>
    <row r="99" spans="1:3">
      <c r="A99" s="4" t="s">
        <v>478</v>
      </c>
      <c r="B99" s="5" t="s">
        <v>108</v>
      </c>
      <c r="C99" s="72"/>
    </row>
    <row r="100" spans="1:3">
      <c r="A100" s="4" t="s">
        <v>479</v>
      </c>
      <c r="B100" s="4" t="s">
        <v>108</v>
      </c>
      <c r="C100" s="72"/>
    </row>
    <row r="101" spans="1:3">
      <c r="A101" s="4" t="s">
        <v>480</v>
      </c>
      <c r="B101" s="5" t="s">
        <v>108</v>
      </c>
      <c r="C101" s="72"/>
    </row>
    <row r="102" spans="1:3">
      <c r="A102" s="11" t="s">
        <v>481</v>
      </c>
      <c r="B102" s="4" t="s">
        <v>108</v>
      </c>
      <c r="C102" s="72"/>
    </row>
    <row r="103" spans="1:3">
      <c r="A103" s="11" t="s">
        <v>485</v>
      </c>
      <c r="B103" s="5" t="s">
        <v>108</v>
      </c>
      <c r="C103" s="72"/>
    </row>
    <row r="104" spans="1:3">
      <c r="A104" s="11" t="s">
        <v>483</v>
      </c>
      <c r="B104" s="4" t="s">
        <v>108</v>
      </c>
      <c r="C104" s="72"/>
    </row>
    <row r="105" spans="1:3">
      <c r="A105" s="11" t="s">
        <v>484</v>
      </c>
      <c r="B105" s="5" t="s">
        <v>108</v>
      </c>
      <c r="C105" s="72"/>
    </row>
    <row r="106" spans="1:3" ht="25.5">
      <c r="A106" s="9" t="s">
        <v>317</v>
      </c>
      <c r="B106" s="7" t="s">
        <v>108</v>
      </c>
      <c r="C106" s="72"/>
    </row>
    <row r="107" spans="1:3">
      <c r="A107" s="11" t="s">
        <v>475</v>
      </c>
      <c r="B107" s="4" t="s">
        <v>111</v>
      </c>
      <c r="C107" s="72"/>
    </row>
    <row r="108" spans="1:3">
      <c r="A108" s="11" t="s">
        <v>476</v>
      </c>
      <c r="B108" s="4" t="s">
        <v>111</v>
      </c>
      <c r="C108" s="72"/>
    </row>
    <row r="109" spans="1:3">
      <c r="A109" s="11" t="s">
        <v>477</v>
      </c>
      <c r="B109" s="4" t="s">
        <v>111</v>
      </c>
      <c r="C109" s="72"/>
    </row>
    <row r="110" spans="1:3">
      <c r="A110" s="4" t="s">
        <v>478</v>
      </c>
      <c r="B110" s="4" t="s">
        <v>111</v>
      </c>
      <c r="C110" s="72"/>
    </row>
    <row r="111" spans="1:3">
      <c r="A111" s="4" t="s">
        <v>479</v>
      </c>
      <c r="B111" s="4" t="s">
        <v>111</v>
      </c>
      <c r="C111" s="72"/>
    </row>
    <row r="112" spans="1:3">
      <c r="A112" s="4" t="s">
        <v>480</v>
      </c>
      <c r="B112" s="4" t="s">
        <v>111</v>
      </c>
      <c r="C112" s="72"/>
    </row>
    <row r="113" spans="1:3">
      <c r="A113" s="11" t="s">
        <v>481</v>
      </c>
      <c r="B113" s="4" t="s">
        <v>111</v>
      </c>
      <c r="C113" s="72"/>
    </row>
    <row r="114" spans="1:3">
      <c r="A114" s="11" t="s">
        <v>485</v>
      </c>
      <c r="B114" s="4" t="s">
        <v>111</v>
      </c>
      <c r="C114" s="72"/>
    </row>
    <row r="115" spans="1:3">
      <c r="A115" s="11" t="s">
        <v>483</v>
      </c>
      <c r="B115" s="4" t="s">
        <v>111</v>
      </c>
      <c r="C115" s="72"/>
    </row>
    <row r="116" spans="1:3">
      <c r="A116" s="11" t="s">
        <v>484</v>
      </c>
      <c r="B116" s="4" t="s">
        <v>111</v>
      </c>
      <c r="C116" s="72"/>
    </row>
    <row r="117" spans="1:3">
      <c r="A117" s="13" t="s">
        <v>351</v>
      </c>
      <c r="B117" s="7" t="s">
        <v>111</v>
      </c>
      <c r="C117" s="72">
        <f>SUM(C107:C116)</f>
        <v>0</v>
      </c>
    </row>
  </sheetData>
  <mergeCells count="3">
    <mergeCell ref="A3:C3"/>
    <mergeCell ref="A4:C4"/>
    <mergeCell ref="A1:C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5" fitToHeight="2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17"/>
  <sheetViews>
    <sheetView workbookViewId="0">
      <selection sqref="A1:C1"/>
    </sheetView>
  </sheetViews>
  <sheetFormatPr defaultRowHeight="15"/>
  <cols>
    <col min="1" max="1" width="82.5703125" customWidth="1"/>
    <col min="3" max="3" width="16.28515625" style="70" customWidth="1"/>
  </cols>
  <sheetData>
    <row r="1" spans="1:3" ht="15.75">
      <c r="A1" s="151" t="s">
        <v>628</v>
      </c>
      <c r="B1" s="151"/>
      <c r="C1" s="151"/>
    </row>
    <row r="2" spans="1:3" ht="15.75">
      <c r="A2" s="63"/>
    </row>
    <row r="3" spans="1:3" ht="27" customHeight="1">
      <c r="A3" s="147" t="s">
        <v>596</v>
      </c>
      <c r="B3" s="148"/>
      <c r="C3" s="148"/>
    </row>
    <row r="4" spans="1:3" ht="25.5" customHeight="1">
      <c r="A4" s="150" t="s">
        <v>605</v>
      </c>
      <c r="B4" s="148"/>
      <c r="C4" s="148"/>
    </row>
    <row r="5" spans="1:3" ht="15.75" customHeight="1">
      <c r="A5" s="43"/>
      <c r="B5" s="44"/>
      <c r="C5" s="95"/>
    </row>
    <row r="6" spans="1:3" ht="21" customHeight="1">
      <c r="A6" s="3" t="s">
        <v>528</v>
      </c>
    </row>
    <row r="7" spans="1:3" ht="25.5">
      <c r="A7" s="33" t="s">
        <v>518</v>
      </c>
      <c r="B7" s="2" t="s">
        <v>570</v>
      </c>
      <c r="C7" s="101" t="s">
        <v>544</v>
      </c>
    </row>
    <row r="8" spans="1:3">
      <c r="A8" s="11" t="s">
        <v>486</v>
      </c>
      <c r="B8" s="5" t="s">
        <v>165</v>
      </c>
      <c r="C8" s="72"/>
    </row>
    <row r="9" spans="1:3">
      <c r="A9" s="11" t="s">
        <v>495</v>
      </c>
      <c r="B9" s="5" t="s">
        <v>165</v>
      </c>
      <c r="C9" s="72"/>
    </row>
    <row r="10" spans="1:3" ht="30">
      <c r="A10" s="11" t="s">
        <v>496</v>
      </c>
      <c r="B10" s="5" t="s">
        <v>165</v>
      </c>
      <c r="C10" s="72"/>
    </row>
    <row r="11" spans="1:3">
      <c r="A11" s="11" t="s">
        <v>494</v>
      </c>
      <c r="B11" s="5" t="s">
        <v>165</v>
      </c>
      <c r="C11" s="72"/>
    </row>
    <row r="12" spans="1:3">
      <c r="A12" s="11" t="s">
        <v>493</v>
      </c>
      <c r="B12" s="5" t="s">
        <v>165</v>
      </c>
      <c r="C12" s="72"/>
    </row>
    <row r="13" spans="1:3">
      <c r="A13" s="11" t="s">
        <v>492</v>
      </c>
      <c r="B13" s="5" t="s">
        <v>165</v>
      </c>
      <c r="C13" s="72"/>
    </row>
    <row r="14" spans="1:3">
      <c r="A14" s="11" t="s">
        <v>487</v>
      </c>
      <c r="B14" s="5" t="s">
        <v>165</v>
      </c>
      <c r="C14" s="72"/>
    </row>
    <row r="15" spans="1:3">
      <c r="A15" s="11" t="s">
        <v>488</v>
      </c>
      <c r="B15" s="5" t="s">
        <v>165</v>
      </c>
      <c r="C15" s="72"/>
    </row>
    <row r="16" spans="1:3">
      <c r="A16" s="11" t="s">
        <v>489</v>
      </c>
      <c r="B16" s="5" t="s">
        <v>165</v>
      </c>
      <c r="C16" s="72"/>
    </row>
    <row r="17" spans="1:3">
      <c r="A17" s="11" t="s">
        <v>490</v>
      </c>
      <c r="B17" s="5" t="s">
        <v>165</v>
      </c>
      <c r="C17" s="72"/>
    </row>
    <row r="18" spans="1:3" ht="25.5">
      <c r="A18" s="6" t="s">
        <v>361</v>
      </c>
      <c r="B18" s="7" t="s">
        <v>165</v>
      </c>
      <c r="C18" s="72"/>
    </row>
    <row r="19" spans="1:3">
      <c r="A19" s="11" t="s">
        <v>486</v>
      </c>
      <c r="B19" s="5" t="s">
        <v>166</v>
      </c>
      <c r="C19" s="72"/>
    </row>
    <row r="20" spans="1:3">
      <c r="A20" s="11" t="s">
        <v>495</v>
      </c>
      <c r="B20" s="5" t="s">
        <v>166</v>
      </c>
      <c r="C20" s="72"/>
    </row>
    <row r="21" spans="1:3" ht="30">
      <c r="A21" s="11" t="s">
        <v>496</v>
      </c>
      <c r="B21" s="5" t="s">
        <v>166</v>
      </c>
      <c r="C21" s="72"/>
    </row>
    <row r="22" spans="1:3">
      <c r="A22" s="11" t="s">
        <v>494</v>
      </c>
      <c r="B22" s="5" t="s">
        <v>166</v>
      </c>
      <c r="C22" s="72"/>
    </row>
    <row r="23" spans="1:3">
      <c r="A23" s="11" t="s">
        <v>493</v>
      </c>
      <c r="B23" s="5" t="s">
        <v>166</v>
      </c>
      <c r="C23" s="72"/>
    </row>
    <row r="24" spans="1:3">
      <c r="A24" s="11" t="s">
        <v>492</v>
      </c>
      <c r="B24" s="5" t="s">
        <v>166</v>
      </c>
      <c r="C24" s="72"/>
    </row>
    <row r="25" spans="1:3">
      <c r="A25" s="11" t="s">
        <v>487</v>
      </c>
      <c r="B25" s="5" t="s">
        <v>166</v>
      </c>
      <c r="C25" s="72"/>
    </row>
    <row r="26" spans="1:3">
      <c r="A26" s="11" t="s">
        <v>488</v>
      </c>
      <c r="B26" s="5" t="s">
        <v>166</v>
      </c>
      <c r="C26" s="72"/>
    </row>
    <row r="27" spans="1:3">
      <c r="A27" s="11" t="s">
        <v>489</v>
      </c>
      <c r="B27" s="5" t="s">
        <v>166</v>
      </c>
      <c r="C27" s="72"/>
    </row>
    <row r="28" spans="1:3">
      <c r="A28" s="11" t="s">
        <v>490</v>
      </c>
      <c r="B28" s="5" t="s">
        <v>166</v>
      </c>
      <c r="C28" s="72"/>
    </row>
    <row r="29" spans="1:3" ht="25.5">
      <c r="A29" s="6" t="s">
        <v>418</v>
      </c>
      <c r="B29" s="7" t="s">
        <v>166</v>
      </c>
      <c r="C29" s="72"/>
    </row>
    <row r="30" spans="1:3">
      <c r="A30" s="11" t="s">
        <v>486</v>
      </c>
      <c r="B30" s="5" t="s">
        <v>167</v>
      </c>
      <c r="C30" s="72">
        <v>1061000</v>
      </c>
    </row>
    <row r="31" spans="1:3">
      <c r="A31" s="11" t="s">
        <v>495</v>
      </c>
      <c r="B31" s="5" t="s">
        <v>167</v>
      </c>
      <c r="C31" s="72"/>
    </row>
    <row r="32" spans="1:3" ht="30">
      <c r="A32" s="11" t="s">
        <v>496</v>
      </c>
      <c r="B32" s="5" t="s">
        <v>167</v>
      </c>
      <c r="C32" s="72">
        <v>3150000</v>
      </c>
    </row>
    <row r="33" spans="1:3">
      <c r="A33" s="11" t="s">
        <v>494</v>
      </c>
      <c r="B33" s="5" t="s">
        <v>167</v>
      </c>
      <c r="C33" s="72"/>
    </row>
    <row r="34" spans="1:3">
      <c r="A34" s="11" t="s">
        <v>493</v>
      </c>
      <c r="B34" s="5" t="s">
        <v>167</v>
      </c>
      <c r="C34" s="72">
        <v>12712345</v>
      </c>
    </row>
    <row r="35" spans="1:3">
      <c r="A35" s="11" t="s">
        <v>492</v>
      </c>
      <c r="B35" s="5" t="s">
        <v>167</v>
      </c>
      <c r="C35" s="72"/>
    </row>
    <row r="36" spans="1:3">
      <c r="A36" s="11" t="s">
        <v>487</v>
      </c>
      <c r="B36" s="5" t="s">
        <v>167</v>
      </c>
      <c r="C36" s="72"/>
    </row>
    <row r="37" spans="1:3">
      <c r="A37" s="11" t="s">
        <v>488</v>
      </c>
      <c r="B37" s="5" t="s">
        <v>167</v>
      </c>
      <c r="C37" s="72"/>
    </row>
    <row r="38" spans="1:3">
      <c r="A38" s="11" t="s">
        <v>489</v>
      </c>
      <c r="B38" s="5" t="s">
        <v>167</v>
      </c>
      <c r="C38" s="72"/>
    </row>
    <row r="39" spans="1:3">
      <c r="A39" s="11" t="s">
        <v>490</v>
      </c>
      <c r="B39" s="5" t="s">
        <v>167</v>
      </c>
      <c r="C39" s="72"/>
    </row>
    <row r="40" spans="1:3">
      <c r="A40" s="6" t="s">
        <v>417</v>
      </c>
      <c r="B40" s="7" t="s">
        <v>167</v>
      </c>
      <c r="C40" s="72">
        <f>SUM(C30:C39)</f>
        <v>16923345</v>
      </c>
    </row>
    <row r="41" spans="1:3">
      <c r="A41" s="11" t="s">
        <v>486</v>
      </c>
      <c r="B41" s="5" t="s">
        <v>173</v>
      </c>
      <c r="C41" s="72"/>
    </row>
    <row r="42" spans="1:3">
      <c r="A42" s="11" t="s">
        <v>495</v>
      </c>
      <c r="B42" s="5" t="s">
        <v>173</v>
      </c>
      <c r="C42" s="72"/>
    </row>
    <row r="43" spans="1:3" ht="30">
      <c r="A43" s="11" t="s">
        <v>496</v>
      </c>
      <c r="B43" s="5" t="s">
        <v>173</v>
      </c>
      <c r="C43" s="72"/>
    </row>
    <row r="44" spans="1:3">
      <c r="A44" s="11" t="s">
        <v>494</v>
      </c>
      <c r="B44" s="5" t="s">
        <v>173</v>
      </c>
      <c r="C44" s="72"/>
    </row>
    <row r="45" spans="1:3">
      <c r="A45" s="11" t="s">
        <v>493</v>
      </c>
      <c r="B45" s="5" t="s">
        <v>173</v>
      </c>
      <c r="C45" s="72"/>
    </row>
    <row r="46" spans="1:3">
      <c r="A46" s="11" t="s">
        <v>492</v>
      </c>
      <c r="B46" s="5" t="s">
        <v>173</v>
      </c>
      <c r="C46" s="72"/>
    </row>
    <row r="47" spans="1:3">
      <c r="A47" s="11" t="s">
        <v>487</v>
      </c>
      <c r="B47" s="5" t="s">
        <v>173</v>
      </c>
      <c r="C47" s="72"/>
    </row>
    <row r="48" spans="1:3">
      <c r="A48" s="11" t="s">
        <v>488</v>
      </c>
      <c r="B48" s="5" t="s">
        <v>173</v>
      </c>
      <c r="C48" s="72"/>
    </row>
    <row r="49" spans="1:3">
      <c r="A49" s="11" t="s">
        <v>489</v>
      </c>
      <c r="B49" s="5" t="s">
        <v>173</v>
      </c>
      <c r="C49" s="72"/>
    </row>
    <row r="50" spans="1:3">
      <c r="A50" s="11" t="s">
        <v>490</v>
      </c>
      <c r="B50" s="5" t="s">
        <v>173</v>
      </c>
      <c r="C50" s="72"/>
    </row>
    <row r="51" spans="1:3" ht="25.5">
      <c r="A51" s="6" t="s">
        <v>416</v>
      </c>
      <c r="B51" s="7" t="s">
        <v>173</v>
      </c>
      <c r="C51" s="72"/>
    </row>
    <row r="52" spans="1:3">
      <c r="A52" s="11" t="s">
        <v>491</v>
      </c>
      <c r="B52" s="5" t="s">
        <v>174</v>
      </c>
      <c r="C52" s="72"/>
    </row>
    <row r="53" spans="1:3">
      <c r="A53" s="11" t="s">
        <v>495</v>
      </c>
      <c r="B53" s="5" t="s">
        <v>174</v>
      </c>
      <c r="C53" s="72"/>
    </row>
    <row r="54" spans="1:3" ht="30">
      <c r="A54" s="11" t="s">
        <v>496</v>
      </c>
      <c r="B54" s="5" t="s">
        <v>174</v>
      </c>
      <c r="C54" s="72"/>
    </row>
    <row r="55" spans="1:3">
      <c r="A55" s="11" t="s">
        <v>494</v>
      </c>
      <c r="B55" s="5" t="s">
        <v>174</v>
      </c>
      <c r="C55" s="72"/>
    </row>
    <row r="56" spans="1:3">
      <c r="A56" s="11" t="s">
        <v>493</v>
      </c>
      <c r="B56" s="5" t="s">
        <v>174</v>
      </c>
      <c r="C56" s="72"/>
    </row>
    <row r="57" spans="1:3">
      <c r="A57" s="11" t="s">
        <v>492</v>
      </c>
      <c r="B57" s="5" t="s">
        <v>174</v>
      </c>
      <c r="C57" s="72"/>
    </row>
    <row r="58" spans="1:3">
      <c r="A58" s="11" t="s">
        <v>487</v>
      </c>
      <c r="B58" s="5" t="s">
        <v>174</v>
      </c>
      <c r="C58" s="72"/>
    </row>
    <row r="59" spans="1:3">
      <c r="A59" s="11" t="s">
        <v>488</v>
      </c>
      <c r="B59" s="5" t="s">
        <v>174</v>
      </c>
      <c r="C59" s="72"/>
    </row>
    <row r="60" spans="1:3">
      <c r="A60" s="11" t="s">
        <v>489</v>
      </c>
      <c r="B60" s="5" t="s">
        <v>174</v>
      </c>
      <c r="C60" s="72"/>
    </row>
    <row r="61" spans="1:3">
      <c r="A61" s="11" t="s">
        <v>490</v>
      </c>
      <c r="B61" s="5" t="s">
        <v>174</v>
      </c>
      <c r="C61" s="72"/>
    </row>
    <row r="62" spans="1:3" ht="25.5">
      <c r="A62" s="6" t="s">
        <v>419</v>
      </c>
      <c r="B62" s="7" t="s">
        <v>174</v>
      </c>
      <c r="C62" s="72"/>
    </row>
    <row r="63" spans="1:3">
      <c r="A63" s="11" t="s">
        <v>486</v>
      </c>
      <c r="B63" s="5" t="s">
        <v>175</v>
      </c>
      <c r="C63" s="72"/>
    </row>
    <row r="64" spans="1:3">
      <c r="A64" s="11" t="s">
        <v>495</v>
      </c>
      <c r="B64" s="5" t="s">
        <v>175</v>
      </c>
      <c r="C64" s="72">
        <v>8000000</v>
      </c>
    </row>
    <row r="65" spans="1:3" ht="30">
      <c r="A65" s="11" t="s">
        <v>496</v>
      </c>
      <c r="B65" s="5" t="s">
        <v>175</v>
      </c>
      <c r="C65" s="72">
        <v>173498487</v>
      </c>
    </row>
    <row r="66" spans="1:3">
      <c r="A66" s="11" t="s">
        <v>494</v>
      </c>
      <c r="B66" s="5" t="s">
        <v>175</v>
      </c>
      <c r="C66" s="72"/>
    </row>
    <row r="67" spans="1:3">
      <c r="A67" s="11" t="s">
        <v>493</v>
      </c>
      <c r="B67" s="5" t="s">
        <v>175</v>
      </c>
      <c r="C67" s="72"/>
    </row>
    <row r="68" spans="1:3">
      <c r="A68" s="11" t="s">
        <v>492</v>
      </c>
      <c r="B68" s="5" t="s">
        <v>175</v>
      </c>
      <c r="C68" s="72"/>
    </row>
    <row r="69" spans="1:3">
      <c r="A69" s="11" t="s">
        <v>487</v>
      </c>
      <c r="B69" s="5" t="s">
        <v>175</v>
      </c>
      <c r="C69" s="72"/>
    </row>
    <row r="70" spans="1:3">
      <c r="A70" s="11" t="s">
        <v>488</v>
      </c>
      <c r="B70" s="5" t="s">
        <v>175</v>
      </c>
      <c r="C70" s="72"/>
    </row>
    <row r="71" spans="1:3">
      <c r="A71" s="11" t="s">
        <v>489</v>
      </c>
      <c r="B71" s="5" t="s">
        <v>175</v>
      </c>
      <c r="C71" s="72"/>
    </row>
    <row r="72" spans="1:3">
      <c r="A72" s="11" t="s">
        <v>490</v>
      </c>
      <c r="B72" s="5" t="s">
        <v>175</v>
      </c>
      <c r="C72" s="72"/>
    </row>
    <row r="73" spans="1:3">
      <c r="A73" s="6" t="s">
        <v>366</v>
      </c>
      <c r="B73" s="7" t="s">
        <v>175</v>
      </c>
      <c r="C73" s="72">
        <f>SUM(C63:C72)</f>
        <v>181498487</v>
      </c>
    </row>
    <row r="74" spans="1:3">
      <c r="A74" s="11" t="s">
        <v>497</v>
      </c>
      <c r="B74" s="4" t="s">
        <v>225</v>
      </c>
      <c r="C74" s="72"/>
    </row>
    <row r="75" spans="1:3">
      <c r="A75" s="11" t="s">
        <v>498</v>
      </c>
      <c r="B75" s="4" t="s">
        <v>225</v>
      </c>
      <c r="C75" s="72"/>
    </row>
    <row r="76" spans="1:3">
      <c r="A76" s="11" t="s">
        <v>506</v>
      </c>
      <c r="B76" s="4" t="s">
        <v>225</v>
      </c>
      <c r="C76" s="72"/>
    </row>
    <row r="77" spans="1:3">
      <c r="A77" s="4" t="s">
        <v>505</v>
      </c>
      <c r="B77" s="4" t="s">
        <v>225</v>
      </c>
      <c r="C77" s="72"/>
    </row>
    <row r="78" spans="1:3">
      <c r="A78" s="4" t="s">
        <v>504</v>
      </c>
      <c r="B78" s="4" t="s">
        <v>225</v>
      </c>
      <c r="C78" s="72"/>
    </row>
    <row r="79" spans="1:3">
      <c r="A79" s="4" t="s">
        <v>503</v>
      </c>
      <c r="B79" s="4" t="s">
        <v>225</v>
      </c>
      <c r="C79" s="72"/>
    </row>
    <row r="80" spans="1:3">
      <c r="A80" s="11" t="s">
        <v>502</v>
      </c>
      <c r="B80" s="4" t="s">
        <v>225</v>
      </c>
      <c r="C80" s="72"/>
    </row>
    <row r="81" spans="1:3">
      <c r="A81" s="11" t="s">
        <v>507</v>
      </c>
      <c r="B81" s="4" t="s">
        <v>225</v>
      </c>
      <c r="C81" s="72"/>
    </row>
    <row r="82" spans="1:3">
      <c r="A82" s="11" t="s">
        <v>499</v>
      </c>
      <c r="B82" s="4" t="s">
        <v>225</v>
      </c>
      <c r="C82" s="72"/>
    </row>
    <row r="83" spans="1:3">
      <c r="A83" s="11" t="s">
        <v>500</v>
      </c>
      <c r="B83" s="4" t="s">
        <v>225</v>
      </c>
      <c r="C83" s="72"/>
    </row>
    <row r="84" spans="1:3" ht="25.5">
      <c r="A84" s="6" t="s">
        <v>435</v>
      </c>
      <c r="B84" s="7" t="s">
        <v>225</v>
      </c>
      <c r="C84" s="72"/>
    </row>
    <row r="85" spans="1:3">
      <c r="A85" s="11" t="s">
        <v>497</v>
      </c>
      <c r="B85" s="4" t="s">
        <v>226</v>
      </c>
      <c r="C85" s="72"/>
    </row>
    <row r="86" spans="1:3">
      <c r="A86" s="11" t="s">
        <v>498</v>
      </c>
      <c r="B86" s="4" t="s">
        <v>226</v>
      </c>
      <c r="C86" s="72"/>
    </row>
    <row r="87" spans="1:3">
      <c r="A87" s="11" t="s">
        <v>506</v>
      </c>
      <c r="B87" s="4" t="s">
        <v>226</v>
      </c>
      <c r="C87" s="72"/>
    </row>
    <row r="88" spans="1:3">
      <c r="A88" s="4" t="s">
        <v>505</v>
      </c>
      <c r="B88" s="4" t="s">
        <v>226</v>
      </c>
      <c r="C88" s="72"/>
    </row>
    <row r="89" spans="1:3">
      <c r="A89" s="4" t="s">
        <v>504</v>
      </c>
      <c r="B89" s="4" t="s">
        <v>226</v>
      </c>
      <c r="C89" s="72"/>
    </row>
    <row r="90" spans="1:3">
      <c r="A90" s="4" t="s">
        <v>503</v>
      </c>
      <c r="B90" s="4" t="s">
        <v>226</v>
      </c>
      <c r="C90" s="72"/>
    </row>
    <row r="91" spans="1:3">
      <c r="A91" s="11" t="s">
        <v>502</v>
      </c>
      <c r="B91" s="4" t="s">
        <v>226</v>
      </c>
      <c r="C91" s="72"/>
    </row>
    <row r="92" spans="1:3">
      <c r="A92" s="11" t="s">
        <v>501</v>
      </c>
      <c r="B92" s="4" t="s">
        <v>226</v>
      </c>
      <c r="C92" s="72"/>
    </row>
    <row r="93" spans="1:3">
      <c r="A93" s="11" t="s">
        <v>499</v>
      </c>
      <c r="B93" s="4" t="s">
        <v>226</v>
      </c>
      <c r="C93" s="72"/>
    </row>
    <row r="94" spans="1:3">
      <c r="A94" s="11" t="s">
        <v>500</v>
      </c>
      <c r="B94" s="4" t="s">
        <v>226</v>
      </c>
      <c r="C94" s="72"/>
    </row>
    <row r="95" spans="1:3">
      <c r="A95" s="13" t="s">
        <v>436</v>
      </c>
      <c r="B95" s="7" t="s">
        <v>226</v>
      </c>
      <c r="C95" s="72">
        <f>SUM(C85:C94)</f>
        <v>0</v>
      </c>
    </row>
    <row r="96" spans="1:3">
      <c r="A96" s="11" t="s">
        <v>497</v>
      </c>
      <c r="B96" s="4" t="s">
        <v>230</v>
      </c>
      <c r="C96" s="72"/>
    </row>
    <row r="97" spans="1:3">
      <c r="A97" s="11" t="s">
        <v>498</v>
      </c>
      <c r="B97" s="4" t="s">
        <v>230</v>
      </c>
      <c r="C97" s="72"/>
    </row>
    <row r="98" spans="1:3">
      <c r="A98" s="11" t="s">
        <v>506</v>
      </c>
      <c r="B98" s="4" t="s">
        <v>230</v>
      </c>
      <c r="C98" s="72"/>
    </row>
    <row r="99" spans="1:3">
      <c r="A99" s="4" t="s">
        <v>505</v>
      </c>
      <c r="B99" s="4" t="s">
        <v>230</v>
      </c>
      <c r="C99" s="72"/>
    </row>
    <row r="100" spans="1:3">
      <c r="A100" s="4" t="s">
        <v>504</v>
      </c>
      <c r="B100" s="4" t="s">
        <v>230</v>
      </c>
      <c r="C100" s="72"/>
    </row>
    <row r="101" spans="1:3">
      <c r="A101" s="4" t="s">
        <v>503</v>
      </c>
      <c r="B101" s="4" t="s">
        <v>230</v>
      </c>
      <c r="C101" s="72"/>
    </row>
    <row r="102" spans="1:3">
      <c r="A102" s="11" t="s">
        <v>502</v>
      </c>
      <c r="B102" s="4" t="s">
        <v>230</v>
      </c>
      <c r="C102" s="72"/>
    </row>
    <row r="103" spans="1:3">
      <c r="A103" s="11" t="s">
        <v>507</v>
      </c>
      <c r="B103" s="4" t="s">
        <v>230</v>
      </c>
      <c r="C103" s="72"/>
    </row>
    <row r="104" spans="1:3">
      <c r="A104" s="11" t="s">
        <v>499</v>
      </c>
      <c r="B104" s="4" t="s">
        <v>230</v>
      </c>
      <c r="C104" s="72"/>
    </row>
    <row r="105" spans="1:3">
      <c r="A105" s="11" t="s">
        <v>500</v>
      </c>
      <c r="B105" s="4" t="s">
        <v>230</v>
      </c>
      <c r="C105" s="72"/>
    </row>
    <row r="106" spans="1:3" ht="25.5">
      <c r="A106" s="6" t="s">
        <v>437</v>
      </c>
      <c r="B106" s="7" t="s">
        <v>230</v>
      </c>
      <c r="C106" s="72"/>
    </row>
    <row r="107" spans="1:3">
      <c r="A107" s="11" t="s">
        <v>497</v>
      </c>
      <c r="B107" s="4" t="s">
        <v>231</v>
      </c>
      <c r="C107" s="72"/>
    </row>
    <row r="108" spans="1:3">
      <c r="A108" s="11" t="s">
        <v>498</v>
      </c>
      <c r="B108" s="4" t="s">
        <v>231</v>
      </c>
      <c r="C108" s="72"/>
    </row>
    <row r="109" spans="1:3">
      <c r="A109" s="11" t="s">
        <v>506</v>
      </c>
      <c r="B109" s="4" t="s">
        <v>231</v>
      </c>
      <c r="C109" s="72"/>
    </row>
    <row r="110" spans="1:3">
      <c r="A110" s="4" t="s">
        <v>505</v>
      </c>
      <c r="B110" s="4" t="s">
        <v>231</v>
      </c>
      <c r="C110" s="72">
        <v>13575000</v>
      </c>
    </row>
    <row r="111" spans="1:3">
      <c r="A111" s="4" t="s">
        <v>504</v>
      </c>
      <c r="B111" s="4" t="s">
        <v>231</v>
      </c>
      <c r="C111" s="72"/>
    </row>
    <row r="112" spans="1:3">
      <c r="A112" s="4" t="s">
        <v>503</v>
      </c>
      <c r="B112" s="4" t="s">
        <v>231</v>
      </c>
      <c r="C112" s="72"/>
    </row>
    <row r="113" spans="1:3">
      <c r="A113" s="11" t="s">
        <v>502</v>
      </c>
      <c r="B113" s="4" t="s">
        <v>231</v>
      </c>
      <c r="C113" s="72"/>
    </row>
    <row r="114" spans="1:3">
      <c r="A114" s="11" t="s">
        <v>501</v>
      </c>
      <c r="B114" s="4" t="s">
        <v>231</v>
      </c>
      <c r="C114" s="72"/>
    </row>
    <row r="115" spans="1:3">
      <c r="A115" s="11" t="s">
        <v>499</v>
      </c>
      <c r="B115" s="4" t="s">
        <v>231</v>
      </c>
      <c r="C115" s="72"/>
    </row>
    <row r="116" spans="1:3">
      <c r="A116" s="11" t="s">
        <v>500</v>
      </c>
      <c r="B116" s="4" t="s">
        <v>231</v>
      </c>
      <c r="C116" s="72"/>
    </row>
    <row r="117" spans="1:3">
      <c r="A117" s="13" t="s">
        <v>438</v>
      </c>
      <c r="B117" s="7" t="s">
        <v>231</v>
      </c>
      <c r="C117" s="72">
        <f>SUM(C110:C116)</f>
        <v>13575000</v>
      </c>
    </row>
  </sheetData>
  <mergeCells count="3">
    <mergeCell ref="A3:C3"/>
    <mergeCell ref="A4:C4"/>
    <mergeCell ref="A1:C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7" fitToHeight="2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C37"/>
  <sheetViews>
    <sheetView tabSelected="1" workbookViewId="0">
      <selection sqref="A1:C1"/>
    </sheetView>
  </sheetViews>
  <sheetFormatPr defaultRowHeight="15"/>
  <cols>
    <col min="1" max="1" width="65" customWidth="1"/>
    <col min="3" max="3" width="16.85546875" style="70" customWidth="1"/>
  </cols>
  <sheetData>
    <row r="1" spans="1:3" ht="15.75">
      <c r="A1" s="151" t="s">
        <v>629</v>
      </c>
      <c r="B1" s="151"/>
      <c r="C1" s="151"/>
    </row>
    <row r="2" spans="1:3" ht="15.75">
      <c r="A2" s="63"/>
    </row>
    <row r="3" spans="1:3" ht="24" customHeight="1">
      <c r="A3" s="147" t="s">
        <v>596</v>
      </c>
      <c r="B3" s="148"/>
      <c r="C3" s="148"/>
    </row>
    <row r="4" spans="1:3" ht="26.25" customHeight="1">
      <c r="A4" s="150" t="s">
        <v>606</v>
      </c>
      <c r="B4" s="148"/>
      <c r="C4" s="148"/>
    </row>
    <row r="6" spans="1:3" ht="25.5">
      <c r="A6" s="33" t="s">
        <v>518</v>
      </c>
      <c r="B6" s="2" t="s">
        <v>570</v>
      </c>
      <c r="C6" s="98" t="s">
        <v>544</v>
      </c>
    </row>
    <row r="7" spans="1:3">
      <c r="A7" s="4" t="s">
        <v>420</v>
      </c>
      <c r="B7" s="4" t="s">
        <v>182</v>
      </c>
      <c r="C7" s="72">
        <v>12000000</v>
      </c>
    </row>
    <row r="8" spans="1:3">
      <c r="A8" s="4" t="s">
        <v>421</v>
      </c>
      <c r="B8" s="4" t="s">
        <v>182</v>
      </c>
      <c r="C8" s="72"/>
    </row>
    <row r="9" spans="1:3">
      <c r="A9" s="4" t="s">
        <v>422</v>
      </c>
      <c r="B9" s="4" t="s">
        <v>182</v>
      </c>
      <c r="C9" s="72">
        <v>12900000</v>
      </c>
    </row>
    <row r="10" spans="1:3">
      <c r="A10" s="4"/>
      <c r="B10" s="4"/>
      <c r="C10" s="72"/>
    </row>
    <row r="11" spans="1:3">
      <c r="A11" s="4" t="s">
        <v>423</v>
      </c>
      <c r="B11" s="4" t="s">
        <v>182</v>
      </c>
      <c r="C11" s="72">
        <v>800000</v>
      </c>
    </row>
    <row r="12" spans="1:3">
      <c r="A12" s="6" t="s">
        <v>371</v>
      </c>
      <c r="B12" s="7" t="s">
        <v>182</v>
      </c>
      <c r="C12" s="105">
        <f>SUM(C7:C11)</f>
        <v>25700000</v>
      </c>
    </row>
    <row r="13" spans="1:3">
      <c r="A13" s="11" t="s">
        <v>372</v>
      </c>
      <c r="B13" s="29" t="s">
        <v>183</v>
      </c>
      <c r="C13" s="73">
        <v>56500000</v>
      </c>
    </row>
    <row r="14" spans="1:3" ht="27">
      <c r="A14" s="64" t="s">
        <v>184</v>
      </c>
      <c r="B14" s="64" t="s">
        <v>183</v>
      </c>
      <c r="C14" s="73">
        <v>56500000</v>
      </c>
    </row>
    <row r="15" spans="1:3" ht="27">
      <c r="A15" s="64" t="s">
        <v>185</v>
      </c>
      <c r="B15" s="64" t="s">
        <v>183</v>
      </c>
      <c r="C15" s="73"/>
    </row>
    <row r="16" spans="1:3">
      <c r="A16" s="11" t="s">
        <v>374</v>
      </c>
      <c r="B16" s="29" t="s">
        <v>189</v>
      </c>
      <c r="C16" s="73">
        <v>9800000</v>
      </c>
    </row>
    <row r="17" spans="1:3" ht="27">
      <c r="A17" s="64" t="s">
        <v>190</v>
      </c>
      <c r="B17" s="64" t="s">
        <v>189</v>
      </c>
      <c r="C17" s="73"/>
    </row>
    <row r="18" spans="1:3" ht="27">
      <c r="A18" s="64" t="s">
        <v>191</v>
      </c>
      <c r="B18" s="64" t="s">
        <v>189</v>
      </c>
      <c r="C18" s="73">
        <v>9800000</v>
      </c>
    </row>
    <row r="19" spans="1:3">
      <c r="A19" s="64" t="s">
        <v>192</v>
      </c>
      <c r="B19" s="64" t="s">
        <v>189</v>
      </c>
      <c r="C19" s="73"/>
    </row>
    <row r="20" spans="1:3">
      <c r="A20" s="64" t="s">
        <v>193</v>
      </c>
      <c r="B20" s="64" t="s">
        <v>189</v>
      </c>
      <c r="C20" s="73"/>
    </row>
    <row r="21" spans="1:3">
      <c r="A21" s="11" t="s">
        <v>424</v>
      </c>
      <c r="B21" s="29" t="s">
        <v>194</v>
      </c>
      <c r="C21" s="73">
        <f>SUM(C22:C23)</f>
        <v>2400000</v>
      </c>
    </row>
    <row r="22" spans="1:3">
      <c r="A22" s="64" t="s">
        <v>195</v>
      </c>
      <c r="B22" s="64" t="s">
        <v>194</v>
      </c>
      <c r="C22" s="73">
        <v>1600000</v>
      </c>
    </row>
    <row r="23" spans="1:3">
      <c r="A23" s="64" t="s">
        <v>196</v>
      </c>
      <c r="B23" s="64" t="s">
        <v>194</v>
      </c>
      <c r="C23" s="73">
        <v>800000</v>
      </c>
    </row>
    <row r="24" spans="1:3">
      <c r="A24" s="13" t="s">
        <v>403</v>
      </c>
      <c r="B24" s="12" t="s">
        <v>197</v>
      </c>
      <c r="C24" s="106">
        <f>C13+C16+C21</f>
        <v>68700000</v>
      </c>
    </row>
    <row r="25" spans="1:3">
      <c r="A25" s="11" t="s">
        <v>425</v>
      </c>
      <c r="B25" s="11" t="s">
        <v>198</v>
      </c>
      <c r="C25" s="73"/>
    </row>
    <row r="26" spans="1:3">
      <c r="A26" s="11" t="s">
        <v>426</v>
      </c>
      <c r="B26" s="11" t="s">
        <v>198</v>
      </c>
      <c r="C26" s="73"/>
    </row>
    <row r="27" spans="1:3">
      <c r="A27" s="11" t="s">
        <v>427</v>
      </c>
      <c r="B27" s="11" t="s">
        <v>198</v>
      </c>
      <c r="C27" s="73"/>
    </row>
    <row r="28" spans="1:3">
      <c r="A28" s="11" t="s">
        <v>428</v>
      </c>
      <c r="B28" s="11" t="s">
        <v>198</v>
      </c>
      <c r="C28" s="73"/>
    </row>
    <row r="29" spans="1:3">
      <c r="A29" s="11" t="s">
        <v>429</v>
      </c>
      <c r="B29" s="11" t="s">
        <v>198</v>
      </c>
      <c r="C29" s="73"/>
    </row>
    <row r="30" spans="1:3">
      <c r="A30" s="11" t="s">
        <v>430</v>
      </c>
      <c r="B30" s="11" t="s">
        <v>198</v>
      </c>
      <c r="C30" s="73"/>
    </row>
    <row r="31" spans="1:3">
      <c r="A31" s="11" t="s">
        <v>431</v>
      </c>
      <c r="B31" s="11" t="s">
        <v>198</v>
      </c>
      <c r="C31" s="73"/>
    </row>
    <row r="32" spans="1:3">
      <c r="A32" s="11" t="s">
        <v>432</v>
      </c>
      <c r="B32" s="11" t="s">
        <v>198</v>
      </c>
      <c r="C32" s="73"/>
    </row>
    <row r="33" spans="1:3" ht="45">
      <c r="A33" s="11" t="s">
        <v>433</v>
      </c>
      <c r="B33" s="11" t="s">
        <v>198</v>
      </c>
      <c r="C33" s="73"/>
    </row>
    <row r="34" spans="1:3">
      <c r="A34" s="11" t="s">
        <v>593</v>
      </c>
      <c r="B34" s="11" t="s">
        <v>198</v>
      </c>
      <c r="C34" s="73">
        <v>700000</v>
      </c>
    </row>
    <row r="35" spans="1:3">
      <c r="A35" s="11" t="s">
        <v>434</v>
      </c>
      <c r="B35" s="11" t="s">
        <v>198</v>
      </c>
      <c r="C35" s="73">
        <v>400000</v>
      </c>
    </row>
    <row r="36" spans="1:3">
      <c r="A36" s="13" t="s">
        <v>376</v>
      </c>
      <c r="B36" s="12" t="s">
        <v>198</v>
      </c>
      <c r="C36" s="106">
        <f>SUM(C25:C35)</f>
        <v>1100000</v>
      </c>
    </row>
    <row r="37" spans="1:3">
      <c r="A37" s="66"/>
      <c r="B37" s="66"/>
      <c r="C37" s="107"/>
    </row>
  </sheetData>
  <mergeCells count="3">
    <mergeCell ref="A3:C3"/>
    <mergeCell ref="A4:C4"/>
    <mergeCell ref="A1:C1"/>
  </mergeCells>
  <phoneticPr fontId="30" type="noConversion"/>
  <pageMargins left="0.7" right="0.7" top="0.75" bottom="0.75" header="0.3" footer="0.3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21</vt:i4>
      </vt:variant>
    </vt:vector>
  </HeadingPairs>
  <TitlesOfParts>
    <vt:vector size="43" baseType="lpstr">
      <vt:lpstr>kiemelt ei</vt:lpstr>
      <vt:lpstr>kiadás önkormányzat</vt:lpstr>
      <vt:lpstr>kiadás Egészségház</vt:lpstr>
      <vt:lpstr>kiadás TGK</vt:lpstr>
      <vt:lpstr>kiadás Művelődési Ház</vt:lpstr>
      <vt:lpstr>kiadás Hivatal</vt:lpstr>
      <vt:lpstr>kiadás összesen</vt:lpstr>
      <vt:lpstr>bevétel önkormányzat</vt:lpstr>
      <vt:lpstr>bevétel Egészségház</vt:lpstr>
      <vt:lpstr>bevétel TGK</vt:lpstr>
      <vt:lpstr>bevétel Művelődési Ház</vt:lpstr>
      <vt:lpstr>bevétel Hivatal</vt:lpstr>
      <vt:lpstr>bevétel összesen</vt:lpstr>
      <vt:lpstr>beruházások felújítások</vt:lpstr>
      <vt:lpstr>tartalékok</vt:lpstr>
      <vt:lpstr>stabilitási 1</vt:lpstr>
      <vt:lpstr>EU projektek</vt:lpstr>
      <vt:lpstr>finanszírozás</vt:lpstr>
      <vt:lpstr>szociális kiadások</vt:lpstr>
      <vt:lpstr>átadott</vt:lpstr>
      <vt:lpstr>átvett</vt:lpstr>
      <vt:lpstr>helyi adók</vt:lpstr>
      <vt:lpstr>átadott!Nyomtatási_terület</vt:lpstr>
      <vt:lpstr>átvett!Nyomtatási_terület</vt:lpstr>
      <vt:lpstr>'beruházások felújítások'!Nyomtatási_terület</vt:lpstr>
      <vt:lpstr>'bevétel Egészségház'!Nyomtatási_terület</vt:lpstr>
      <vt:lpstr>'bevétel Hivatal'!Nyomtatási_terület</vt:lpstr>
      <vt:lpstr>'bevétel Művelődési Ház'!Nyomtatási_terület</vt:lpstr>
      <vt:lpstr>'bevétel önkormányzat'!Nyomtatási_terület</vt:lpstr>
      <vt:lpstr>'bevétel összesen'!Nyomtatási_terület</vt:lpstr>
      <vt:lpstr>'bevétel TGK'!Nyomtatási_terület</vt:lpstr>
      <vt:lpstr>'EU projektek'!Nyomtatási_terület</vt:lpstr>
      <vt:lpstr>finanszírozás!Nyomtatási_terület</vt:lpstr>
      <vt:lpstr>'kiadás Egészségház'!Nyomtatási_terület</vt:lpstr>
      <vt:lpstr>'kiadás Hivatal'!Nyomtatási_terület</vt:lpstr>
      <vt:lpstr>'kiadás Művelődési Ház'!Nyomtatási_terület</vt:lpstr>
      <vt:lpstr>'kiadás önkormányzat'!Nyomtatási_terület</vt:lpstr>
      <vt:lpstr>'kiadás összesen'!Nyomtatási_terület</vt:lpstr>
      <vt:lpstr>'kiadás TGK'!Nyomtatási_terület</vt:lpstr>
      <vt:lpstr>'kiemelt ei'!Nyomtatási_terület</vt:lpstr>
      <vt:lpstr>'stabilitási 1'!Nyomtatási_terület</vt:lpstr>
      <vt:lpstr>'szociális kiadások'!Nyomtatási_terület</vt:lpstr>
      <vt:lpstr>tartalékok!Nyomtatási_terület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Windows-felhasználó</cp:lastModifiedBy>
  <cp:lastPrinted>2017-02-02T14:12:12Z</cp:lastPrinted>
  <dcterms:created xsi:type="dcterms:W3CDTF">2014-01-03T21:48:14Z</dcterms:created>
  <dcterms:modified xsi:type="dcterms:W3CDTF">2017-09-29T09:08:02Z</dcterms:modified>
</cp:coreProperties>
</file>