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Somogysimonyi\rendeletek 2019\"/>
    </mc:Choice>
  </mc:AlternateContent>
  <xr:revisionPtr revIDLastSave="0" documentId="8_{F522633A-E57B-4DE4-8AC0-A03557924763}" xr6:coauthVersionLast="46" xr6:coauthVersionMax="46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6" l="1"/>
  <c r="O26" i="6"/>
  <c r="M26" i="6"/>
  <c r="I26" i="6"/>
  <c r="E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M22" i="6"/>
  <c r="M20" i="6"/>
  <c r="L20" i="6"/>
  <c r="L26" i="6" s="1"/>
  <c r="K20" i="6"/>
  <c r="K26" i="6" s="1"/>
  <c r="J20" i="6"/>
  <c r="J26" i="6" s="1"/>
  <c r="I20" i="6"/>
  <c r="H20" i="6"/>
  <c r="H26" i="6" s="1"/>
  <c r="G20" i="6"/>
  <c r="G26" i="6" s="1"/>
  <c r="F20" i="6"/>
  <c r="F26" i="6" s="1"/>
  <c r="E20" i="6"/>
  <c r="D20" i="6"/>
  <c r="D26" i="6" s="1"/>
  <c r="C20" i="6"/>
  <c r="C26" i="6" s="1"/>
  <c r="B20" i="6"/>
  <c r="N20" i="6" s="1"/>
  <c r="N26" i="6" s="1"/>
  <c r="O18" i="6"/>
  <c r="M17" i="6"/>
  <c r="L17" i="6"/>
  <c r="K17" i="6"/>
  <c r="J17" i="6"/>
  <c r="I17" i="6"/>
  <c r="H17" i="6"/>
  <c r="G17" i="6"/>
  <c r="F17" i="6"/>
  <c r="E17" i="6"/>
  <c r="D17" i="6"/>
  <c r="C17" i="6"/>
  <c r="B17" i="6"/>
  <c r="N17" i="6" s="1"/>
  <c r="M15" i="6"/>
  <c r="L15" i="6"/>
  <c r="K15" i="6"/>
  <c r="J15" i="6"/>
  <c r="I15" i="6"/>
  <c r="H15" i="6"/>
  <c r="G15" i="6"/>
  <c r="F15" i="6"/>
  <c r="E15" i="6"/>
  <c r="D15" i="6"/>
  <c r="C15" i="6"/>
  <c r="B15" i="6"/>
  <c r="N15" i="6" s="1"/>
  <c r="M14" i="6"/>
  <c r="L14" i="6"/>
  <c r="K14" i="6"/>
  <c r="J14" i="6"/>
  <c r="I14" i="6"/>
  <c r="H14" i="6"/>
  <c r="G14" i="6"/>
  <c r="F14" i="6"/>
  <c r="E14" i="6"/>
  <c r="D14" i="6"/>
  <c r="C14" i="6"/>
  <c r="B14" i="6"/>
  <c r="N14" i="6" s="1"/>
  <c r="M13" i="6"/>
  <c r="L13" i="6"/>
  <c r="L18" i="6" s="1"/>
  <c r="K13" i="6"/>
  <c r="J13" i="6"/>
  <c r="I13" i="6"/>
  <c r="H13" i="6"/>
  <c r="H18" i="6" s="1"/>
  <c r="G13" i="6"/>
  <c r="F13" i="6"/>
  <c r="E13" i="6"/>
  <c r="D13" i="6"/>
  <c r="D18" i="6" s="1"/>
  <c r="C13" i="6"/>
  <c r="B13" i="6"/>
  <c r="N13" i="6" s="1"/>
  <c r="M12" i="6"/>
  <c r="L12" i="6"/>
  <c r="K12" i="6"/>
  <c r="J12" i="6"/>
  <c r="I12" i="6"/>
  <c r="H12" i="6"/>
  <c r="G12" i="6"/>
  <c r="F12" i="6"/>
  <c r="E12" i="6"/>
  <c r="D12" i="6"/>
  <c r="C12" i="6"/>
  <c r="B12" i="6"/>
  <c r="N12" i="6" s="1"/>
  <c r="M11" i="6"/>
  <c r="L11" i="6"/>
  <c r="K11" i="6"/>
  <c r="J11" i="6"/>
  <c r="I11" i="6"/>
  <c r="H11" i="6"/>
  <c r="G11" i="6"/>
  <c r="F11" i="6"/>
  <c r="E11" i="6"/>
  <c r="D11" i="6"/>
  <c r="C11" i="6"/>
  <c r="B11" i="6"/>
  <c r="N11" i="6" s="1"/>
  <c r="M10" i="6"/>
  <c r="M18" i="6" s="1"/>
  <c r="L10" i="6"/>
  <c r="K10" i="6"/>
  <c r="K18" i="6" s="1"/>
  <c r="J10" i="6"/>
  <c r="J18" i="6" s="1"/>
  <c r="I10" i="6"/>
  <c r="I18" i="6" s="1"/>
  <c r="H10" i="6"/>
  <c r="G10" i="6"/>
  <c r="G18" i="6" s="1"/>
  <c r="F10" i="6"/>
  <c r="F18" i="6" s="1"/>
  <c r="E10" i="6"/>
  <c r="E18" i="6" s="1"/>
  <c r="D10" i="6"/>
  <c r="C10" i="6"/>
  <c r="C18" i="6" s="1"/>
  <c r="B10" i="6"/>
  <c r="N10" i="6" s="1"/>
  <c r="B26" i="6" l="1"/>
  <c r="B18" i="6"/>
  <c r="N18" i="6" s="1"/>
  <c r="F6" i="5" l="1"/>
  <c r="F10" i="5" s="1"/>
  <c r="E6" i="5"/>
  <c r="E10" i="5" s="1"/>
  <c r="D6" i="5"/>
  <c r="D10" i="5" s="1"/>
  <c r="D30" i="4" l="1"/>
  <c r="D23" i="4"/>
  <c r="D15" i="4"/>
  <c r="D12" i="4"/>
  <c r="D7" i="4"/>
  <c r="D24" i="4" s="1"/>
  <c r="D33" i="4" s="1"/>
  <c r="D29" i="3" l="1"/>
  <c r="D22" i="3"/>
  <c r="D13" i="3"/>
  <c r="D23" i="3" s="1"/>
  <c r="D32" i="3" s="1"/>
  <c r="D6" i="3"/>
  <c r="E69" i="2" l="1"/>
  <c r="E63" i="2"/>
  <c r="E57" i="2"/>
  <c r="E48" i="2"/>
  <c r="E45" i="2"/>
  <c r="E51" i="2" s="1"/>
  <c r="E35" i="2"/>
  <c r="E33" i="2"/>
  <c r="E24" i="2"/>
  <c r="E21" i="2"/>
  <c r="E15" i="2"/>
  <c r="E70" i="2" s="1"/>
  <c r="E9" i="2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<sst xmlns="http://schemas.openxmlformats.org/spreadsheetml/2006/main" count="662" uniqueCount="568">
  <si>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</si>
  <si>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</si>
  <si>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</si>
  <si>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</si>
  <si>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</si>
  <si>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</si>
  <si>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</si>
  <si>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</si>
  <si>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</si>
  <si>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</si>
  <si>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</si>
  <si>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</si>
  <si>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</si>
  <si>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</si>
  <si>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</si>
  <si>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</si>
  <si>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</si>
  <si>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</si>
  <si>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</si>
  <si>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</si>
  <si>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</si>
  <si>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</si>
  <si>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</si>
  <si>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</si>
  <si>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</si>
  <si>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</si>
  <si>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</si>
  <si>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</si>
  <si>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</si>
  <si>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</si>
  <si>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</si>
  <si>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</si>
  <si>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</si>
  <si>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</si>
  <si>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</si>
  <si>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</si>
  <si>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</si>
  <si>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</si>
  <si>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</si>
  <si>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</si>
  <si>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</si>
  <si>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</si>
  <si>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</si>
  <si>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</si>
  <si>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</si>
  <si>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</si>
  <si>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</si>
  <si>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</si>
  <si>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</si>
  <si>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</si>
  <si>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</si>
  <si>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</si>
  <si>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</si>
  <si>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</si>
  <si>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</si>
  <si>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</si>
  <si>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</si>
  <si>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</si>
  <si>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</si>
  <si>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</si>
  <si>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</si>
  <si>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</si>
  <si>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</si>
  <si>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</si>
  <si>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</si>
  <si>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</si>
  <si>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</si>
  <si>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</si>
  <si>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</si>
  <si>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</si>
  <si>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</si>
  <si>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</si>
  <si>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</si>
  <si>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</si>
  <si>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</si>
  <si>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</si>
  <si>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</si>
  <si>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</si>
  <si>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</si>
  <si>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</si>
  <si>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</si>
  <si>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</si>
  <si>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</si>
  <si>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</si>
  <si>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</si>
  <si>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</si>
  <si>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</si>
  <si>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</si>
  <si>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</si>
  <si>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</si>
  <si>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</si>
  <si>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</si>
  <si>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</si>
  <si>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</si>
  <si>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</si>
  <si>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</si>
  <si>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</si>
  <si>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</si>
  <si>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</si>
  <si>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</si>
  <si>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</si>
  <si>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</si>
  <si>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</si>
  <si>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</si>
  <si>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</si>
  <si>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</si>
  <si>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</si>
  <si>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</si>
  <si>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</si>
  <si>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</si>
  <si>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</si>
  <si>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</si>
  <si>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</si>
  <si>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</si>
  <si>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</si>
  <si>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</si>
  <si>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</si>
  <si>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</si>
  <si>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</si>
  <si>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</si>
  <si>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</si>
  <si>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</si>
  <si>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</si>
  <si>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</si>
  <si>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</si>
  <si>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</si>
  <si>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</si>
  <si>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</si>
  <si>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</si>
  <si>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</si>
  <si>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</si>
  <si>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</si>
  <si>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</si>
  <si>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</si>
  <si>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</si>
  <si>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</si>
  <si>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</si>
  <si>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</si>
  <si>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</si>
  <si>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</si>
  <si>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</si>
  <si>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</si>
  <si>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</si>
  <si>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</si>
  <si>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</si>
  <si>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</si>
  <si>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</si>
  <si>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</si>
  <si>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</si>
  <si>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</si>
  <si>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</si>
  <si>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</si>
  <si>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</si>
  <si>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</si>
  <si>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</si>
  <si>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</si>
  <si>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</si>
  <si>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</si>
  <si>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</si>
  <si>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</si>
  <si>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</si>
  <si>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</si>
  <si>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</si>
  <si>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</si>
  <si>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</si>
  <si>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</si>
  <si>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</si>
  <si>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</si>
  <si>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</si>
  <si>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</si>
  <si>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</si>
  <si>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</si>
  <si>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</si>
  <si>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</si>
  <si>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</si>
  <si>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</si>
  <si>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</si>
  <si>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</si>
  <si>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</si>
  <si>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</si>
  <si>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</si>
  <si>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</si>
  <si>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</si>
  <si>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</si>
  <si>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</si>
  <si>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</si>
  <si>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</si>
  <si>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</si>
  <si>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</si>
  <si>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</si>
  <si>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</si>
  <si>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</si>
  <si>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</si>
  <si>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</si>
  <si>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</si>
  <si>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</si>
  <si>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</si>
  <si>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</si>
  <si>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</si>
  <si>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</si>
  <si>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</si>
  <si>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</si>
  <si>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</si>
  <si>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</si>
  <si>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</si>
  <si>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</si>
  <si>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</si>
  <si>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</si>
  <si>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</si>
  <si>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</si>
  <si>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</si>
  <si>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</si>
  <si>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</si>
  <si>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</si>
  <si>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</si>
  <si>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</si>
  <si>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</si>
  <si>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</si>
  <si>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</si>
  <si>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</si>
  <si>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</si>
  <si>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</si>
  <si>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</si>
  <si>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</si>
  <si>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</si>
  <si>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</si>
  <si>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</si>
  <si>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</si>
  <si>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</si>
  <si>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</si>
  <si>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</si>
  <si>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</si>
  <si>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</si>
  <si>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</si>
  <si>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</si>
  <si>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</si>
  <si>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</si>
  <si>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</si>
  <si>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</si>
  <si>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</si>
  <si>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</si>
  <si>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</si>
  <si>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</si>
  <si>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</si>
  <si>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</si>
  <si>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</si>
  <si>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</si>
  <si>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</si>
  <si>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</si>
  <si>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</si>
  <si>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</si>
  <si>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</si>
  <si>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</si>
  <si>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</si>
  <si>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</si>
  <si>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</si>
  <si>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</si>
  <si>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</si>
  <si>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</si>
  <si>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</si>
  <si>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</si>
  <si>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</si>
  <si>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</si>
  <si>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</si>
  <si>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</si>
  <si>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</si>
  <si>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</si>
  <si>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</si>
  <si>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</si>
  <si>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</si>
  <si>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</si>
  <si>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</si>
  <si>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</si>
  <si>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</si>
  <si>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</si>
  <si>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</si>
  <si>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</si>
  <si>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</si>
  <si>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</si>
  <si>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</si>
  <si>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</si>
  <si>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</si>
  <si>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</si>
  <si>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</si>
  <si>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</si>
  <si>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</si>
  <si>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</si>
  <si>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</si>
  <si>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</si>
  <si>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</si>
  <si>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</si>
  <si>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</si>
  <si>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</si>
  <si>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</si>
  <si>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</si>
  <si>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</si>
  <si>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</si>
  <si>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</si>
  <si>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</si>
  <si>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</si>
  <si>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</si>
  <si>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</si>
  <si>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</si>
  <si>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</si>
  <si>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</si>
  <si>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</si>
  <si>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</si>
  <si>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</si>
  <si>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</si>
  <si>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</si>
  <si>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</si>
  <si>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</si>
  <si>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</si>
  <si>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</si>
  <si>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</si>
  <si>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</si>
  <si>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</si>
  <si>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</si>
  <si>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</si>
  <si>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</si>
  <si>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</si>
  <si>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</si>
  <si>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</si>
  <si>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</si>
  <si>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</si>
  <si>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</si>
  <si>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</si>
  <si>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</si>
  <si>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</si>
  <si>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</si>
  <si>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</si>
  <si>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</si>
  <si>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</si>
  <si>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</si>
  <si>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</si>
  <si>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</si>
  <si>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</si>
  <si>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</si>
  <si>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</si>
  <si>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</si>
  <si>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</si>
  <si>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</si>
  <si>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</si>
  <si>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</si>
  <si>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</si>
  <si>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</si>
  <si>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</si>
  <si>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</si>
  <si>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</si>
  <si>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</si>
  <si>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</si>
  <si>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</si>
  <si>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</si>
  <si>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</si>
  <si>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</si>
  <si>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</si>
  <si>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</si>
  <si>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</si>
  <si>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</si>
  <si>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</si>
  <si>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</si>
  <si>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</si>
  <si>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</si>
  <si>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</si>
  <si>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</si>
  <si>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</si>
  <si>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</si>
  <si>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</si>
  <si>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</si>
  <si>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</si>
  <si>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</si>
  <si>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</si>
  <si>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</si>
  <si>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</si>
  <si>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</si>
  <si>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</si>
  <si>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</si>
  <si>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</si>
  <si>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</si>
  <si>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</si>
  <si>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</si>
  <si>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</si>
  <si>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</si>
  <si>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</si>
  <si>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</si>
  <si>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</si>
  <si>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</si>
  <si>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</si>
  <si>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</si>
  <si>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</si>
  <si>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</si>
  <si>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</si>
  <si>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</si>
  <si>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</si>
  <si>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</si>
  <si>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</si>
  <si>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</si>
  <si>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</si>
  <si>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</si>
  <si>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</si>
  <si>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</si>
  <si>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</si>
  <si>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</si>
  <si>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</si>
  <si>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</si>
  <si>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</si>
  <si>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</si>
  <si>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</si>
  <si>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</si>
  <si>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</si>
  <si>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</si>
  <si>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</si>
  <si>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</si>
  <si>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</si>
  <si>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</si>
  <si>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</si>
  <si>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</si>
  <si>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</si>
  <si>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</si>
  <si>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</si>
  <si>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</si>
  <si>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</si>
  <si>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</si>
  <si>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</si>
  <si>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</si>
  <si>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</si>
  <si>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</si>
  <si>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</si>
  <si>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</si>
  <si>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</si>
  <si>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</si>
  <si>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</si>
  <si>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</si>
  <si>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</si>
  <si>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</si>
  <si>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</si>
  <si>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</si>
  <si>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</si>
  <si>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</si>
  <si>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</si>
  <si>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</si>
  <si>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</si>
  <si>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</si>
  <si>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</si>
  <si>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</si>
  <si>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</si>
  <si>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</si>
  <si>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</si>
  <si>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</si>
  <si>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</si>
  <si>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</si>
  <si>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</si>
  <si>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</si>
  <si>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</si>
  <si>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</si>
  <si>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</si>
  <si>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</si>
  <si>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</si>
  <si>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</si>
  <si>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</si>
  <si>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</si>
  <si>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</si>
  <si>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</si>
  <si>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</si>
  <si>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</si>
  <si>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</si>
  <si>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</si>
  <si>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</si>
  <si>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</si>
  <si>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</si>
  <si>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</si>
  <si>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</si>
  <si>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</si>
  <si>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</si>
  <si>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</si>
  <si>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</si>
  <si>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</si>
  <si>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</si>
  <si>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</si>
  <si>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</si>
  <si>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</si>
  <si>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</si>
  <si>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</si>
  <si>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</si>
  <si>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</si>
  <si>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</si>
  <si>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</si>
  <si>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</si>
  <si>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</si>
  <si>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</si>
  <si>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</si>
  <si>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</si>
  <si>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</si>
  <si>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</si>
  <si>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</si>
  <si>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</si>
  <si>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</si>
  <si>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</si>
  <si>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</si>
  <si>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</si>
  <si>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</si>
  <si>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</si>
  <si>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</si>
  <si>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</si>
  <si>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</si>
  <si>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</si>
  <si>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</si>
  <si>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</si>
  <si>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</si>
  <si>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</si>
  <si>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</si>
  <si>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</si>
  <si>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</si>
  <si>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</si>
  <si>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</si>
  <si>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</si>
  <si>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</si>
  <si>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</si>
  <si>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</si>
  <si>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</si>
  <si>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</si>
  <si>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</si>
  <si>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</si>
  <si>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</si>
  <si>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</si>
  <si>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</si>
  <si>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Könyvtár</t>
  </si>
  <si>
    <t>Falugondnok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</si>
  <si>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</si>
  <si>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</si>
  <si>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</si>
  <si>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</si>
  <si>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</si>
  <si>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</si>
  <si>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</si>
  <si>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</si>
  <si>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</si>
  <si>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</si>
  <si>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</si>
  <si>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</si>
  <si>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</si>
  <si>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</si>
  <si>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</si>
  <si>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</si>
  <si>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</si>
  <si>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</si>
  <si>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</si>
  <si>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</si>
  <si>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</si>
  <si>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</si>
  <si>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</si>
  <si>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</si>
  <si>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</si>
  <si>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</si>
  <si>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</si>
  <si>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</si>
  <si>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</si>
  <si>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</si>
  <si>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</si>
  <si>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</si>
  <si>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</si>
  <si>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</si>
  <si>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</si>
  <si>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</si>
  <si>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</si>
  <si>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</si>
  <si>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</si>
  <si>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az 3/2019. (IV.02.)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</si>
</sst>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view="pageLayout" topLeftCell="A35" zoomScaleNormal="100" zoomScaleSheetLayoutView="100" workbookViewId="0">
      <selection activeCell="E46" sqref="E46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07" t="s">
        <v>0</v>
      </c>
      <c r="C1" s="107"/>
      <c r="D1" s="107"/>
      <c r="E1" s="107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5989262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36000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6125262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3944160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3944160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10069422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1662972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37000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1200000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1237000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120000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25000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145000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600000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100000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650000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1350000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750000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4935908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5685908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8417908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2515000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2515000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629200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629200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2000000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540000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2540000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500000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135000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635000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26469502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3/2019. (IV.02.) önkormányzati rendelethez
Az önkormányzat 2019.évi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CC2C-6CE4-4639-A296-4EA493E0158E}">
  <dimension ref="B1:F70"/>
  <sheetViews>
    <sheetView view="pageLayout" zoomScaleNormal="100" workbookViewId="0">
      <selection activeCell="C7" sqref="C7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4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08" t="s">
        <v>0</v>
      </c>
      <c r="C1" s="109"/>
      <c r="D1" s="109"/>
      <c r="E1" s="110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6" x14ac:dyDescent="0.25">
      <c r="B3" s="33" t="s">
        <v>4</v>
      </c>
      <c r="C3" s="34" t="s">
        <v>250</v>
      </c>
      <c r="D3" s="2" t="s">
        <v>251</v>
      </c>
      <c r="E3" s="17">
        <v>7640152</v>
      </c>
      <c r="F3" s="31"/>
    </row>
    <row r="4" spans="2:6" s="35" customFormat="1" ht="31.2" x14ac:dyDescent="0.25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254</v>
      </c>
      <c r="D5" s="2" t="s">
        <v>255</v>
      </c>
      <c r="E5" s="17">
        <v>5613800</v>
      </c>
      <c r="F5" s="31"/>
    </row>
    <row r="6" spans="2:6" ht="31.2" x14ac:dyDescent="0.25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2" x14ac:dyDescent="0.25">
      <c r="B7" s="33" t="s">
        <v>16</v>
      </c>
      <c r="C7" s="34" t="s">
        <v>258</v>
      </c>
      <c r="D7" s="2" t="s">
        <v>259</v>
      </c>
      <c r="E7" s="17">
        <v>0</v>
      </c>
    </row>
    <row r="8" spans="2:6" ht="15.6" x14ac:dyDescent="0.25">
      <c r="B8" s="33" t="s">
        <v>19</v>
      </c>
      <c r="C8" s="34" t="s">
        <v>260</v>
      </c>
      <c r="D8" s="2" t="s">
        <v>261</v>
      </c>
      <c r="E8" s="17">
        <v>0</v>
      </c>
    </row>
    <row r="9" spans="2:6" ht="16.2" x14ac:dyDescent="0.25">
      <c r="B9" s="36" t="s">
        <v>22</v>
      </c>
      <c r="C9" s="37" t="s">
        <v>262</v>
      </c>
      <c r="D9" s="38" t="s">
        <v>263</v>
      </c>
      <c r="E9" s="22">
        <f>SUM(E3:E8)</f>
        <v>15053952</v>
      </c>
    </row>
    <row r="10" spans="2:6" ht="15.6" x14ac:dyDescent="0.25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2" x14ac:dyDescent="0.25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2" x14ac:dyDescent="0.25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2" x14ac:dyDescent="0.25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2" x14ac:dyDescent="0.25">
      <c r="B14" s="33" t="s">
        <v>37</v>
      </c>
      <c r="C14" s="34" t="s">
        <v>272</v>
      </c>
      <c r="D14" s="2" t="s">
        <v>273</v>
      </c>
      <c r="E14" s="17">
        <v>1165265</v>
      </c>
    </row>
    <row r="15" spans="2:6" ht="31.2" x14ac:dyDescent="0.25">
      <c r="B15" s="39" t="s">
        <v>40</v>
      </c>
      <c r="C15" s="40" t="s">
        <v>274</v>
      </c>
      <c r="D15" s="41" t="s">
        <v>275</v>
      </c>
      <c r="E15" s="26">
        <f>SUM(E9:E14)</f>
        <v>16219217</v>
      </c>
    </row>
    <row r="16" spans="2:6" ht="15.6" x14ac:dyDescent="0.25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27.6" x14ac:dyDescent="0.25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27.6" x14ac:dyDescent="0.25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27.6" x14ac:dyDescent="0.25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2" x14ac:dyDescent="0.25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2" x14ac:dyDescent="0.25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6" x14ac:dyDescent="0.25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6" x14ac:dyDescent="0.25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6.2" x14ac:dyDescent="0.25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6" x14ac:dyDescent="0.25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6" x14ac:dyDescent="0.25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6" x14ac:dyDescent="0.25">
      <c r="B27" s="33" t="s">
        <v>76</v>
      </c>
      <c r="C27" s="4" t="s">
        <v>298</v>
      </c>
      <c r="D27" s="2" t="s">
        <v>299</v>
      </c>
      <c r="E27" s="17">
        <v>545500</v>
      </c>
    </row>
    <row r="28" spans="2:6" ht="15.6" x14ac:dyDescent="0.25">
      <c r="B28" s="33" t="s">
        <v>79</v>
      </c>
      <c r="C28" s="4" t="s">
        <v>300</v>
      </c>
      <c r="D28" s="2" t="s">
        <v>301</v>
      </c>
      <c r="E28" s="17">
        <v>0</v>
      </c>
    </row>
    <row r="29" spans="2:6" ht="15.6" x14ac:dyDescent="0.25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6" x14ac:dyDescent="0.25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6" x14ac:dyDescent="0.25">
      <c r="B31" s="33" t="s">
        <v>88</v>
      </c>
      <c r="C31" s="4" t="s">
        <v>306</v>
      </c>
      <c r="D31" s="2" t="s">
        <v>307</v>
      </c>
      <c r="E31" s="17">
        <v>360000</v>
      </c>
    </row>
    <row r="32" spans="2:6" ht="15.6" x14ac:dyDescent="0.25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6.2" x14ac:dyDescent="0.25">
      <c r="B33" s="36" t="s">
        <v>94</v>
      </c>
      <c r="C33" s="20" t="s">
        <v>310</v>
      </c>
      <c r="D33" s="38" t="s">
        <v>311</v>
      </c>
      <c r="E33" s="22">
        <f>SUM(E28:E32)</f>
        <v>360000</v>
      </c>
      <c r="F33" s="43"/>
    </row>
    <row r="34" spans="2:6" ht="15.6" x14ac:dyDescent="0.25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6" x14ac:dyDescent="0.25">
      <c r="B35" s="39" t="s">
        <v>100</v>
      </c>
      <c r="C35" s="24" t="s">
        <v>314</v>
      </c>
      <c r="D35" s="41" t="s">
        <v>315</v>
      </c>
      <c r="E35" s="26">
        <f>E24+E25+E26+E27+E33+E34</f>
        <v>905500</v>
      </c>
    </row>
    <row r="36" spans="2:6" ht="15.6" x14ac:dyDescent="0.25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6" x14ac:dyDescent="0.25">
      <c r="B37" s="33" t="s">
        <v>106</v>
      </c>
      <c r="C37" s="7" t="s">
        <v>318</v>
      </c>
      <c r="D37" s="2" t="s">
        <v>319</v>
      </c>
      <c r="E37" s="17">
        <v>660000</v>
      </c>
    </row>
    <row r="38" spans="2:6" ht="15.6" x14ac:dyDescent="0.25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6" x14ac:dyDescent="0.25">
      <c r="B39" s="33" t="s">
        <v>112</v>
      </c>
      <c r="C39" s="7" t="s">
        <v>322</v>
      </c>
      <c r="D39" s="2" t="s">
        <v>323</v>
      </c>
      <c r="E39" s="17">
        <v>0</v>
      </c>
    </row>
    <row r="40" spans="2:6" ht="15.6" x14ac:dyDescent="0.25">
      <c r="B40" s="33" t="s">
        <v>115</v>
      </c>
      <c r="C40" s="7" t="s">
        <v>324</v>
      </c>
      <c r="D40" s="2" t="s">
        <v>325</v>
      </c>
      <c r="E40" s="17">
        <v>0</v>
      </c>
    </row>
    <row r="41" spans="2:6" ht="15.6" x14ac:dyDescent="0.25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6" x14ac:dyDescent="0.25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6" x14ac:dyDescent="0.25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6" x14ac:dyDescent="0.25">
      <c r="B44" s="33">
        <v>42</v>
      </c>
      <c r="C44" s="7" t="s">
        <v>332</v>
      </c>
      <c r="D44" s="2" t="s">
        <v>333</v>
      </c>
      <c r="E44" s="17">
        <v>0</v>
      </c>
    </row>
    <row r="45" spans="2:6" ht="32.4" x14ac:dyDescent="0.25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6" x14ac:dyDescent="0.25">
      <c r="B46" s="33">
        <v>44</v>
      </c>
      <c r="C46" s="7" t="s">
        <v>336</v>
      </c>
      <c r="D46" s="2" t="s">
        <v>337</v>
      </c>
      <c r="E46" s="17">
        <v>0</v>
      </c>
    </row>
    <row r="47" spans="2:6" ht="15.6" x14ac:dyDescent="0.25">
      <c r="B47" s="33">
        <v>45</v>
      </c>
      <c r="C47" s="7" t="s">
        <v>338</v>
      </c>
      <c r="D47" s="2" t="s">
        <v>339</v>
      </c>
      <c r="E47" s="17">
        <v>0</v>
      </c>
    </row>
    <row r="48" spans="2:6" ht="16.2" x14ac:dyDescent="0.25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6" x14ac:dyDescent="0.25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6" x14ac:dyDescent="0.25">
      <c r="B50" s="33" t="s">
        <v>145</v>
      </c>
      <c r="C50" s="7" t="s">
        <v>344</v>
      </c>
      <c r="D50" s="2" t="s">
        <v>345</v>
      </c>
      <c r="E50" s="17">
        <v>74794</v>
      </c>
    </row>
    <row r="51" spans="2:5" ht="15.6" x14ac:dyDescent="0.25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734794</v>
      </c>
    </row>
    <row r="52" spans="2:5" ht="15.6" x14ac:dyDescent="0.25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6" x14ac:dyDescent="0.25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6" x14ac:dyDescent="0.25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6" x14ac:dyDescent="0.25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6" x14ac:dyDescent="0.25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6" x14ac:dyDescent="0.25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27.6" x14ac:dyDescent="0.25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27.6" x14ac:dyDescent="0.25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27.6" x14ac:dyDescent="0.25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27.6" x14ac:dyDescent="0.25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6" x14ac:dyDescent="0.25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6" x14ac:dyDescent="0.25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27.6" x14ac:dyDescent="0.25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27.6" x14ac:dyDescent="0.25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27.6" x14ac:dyDescent="0.25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27.6" x14ac:dyDescent="0.25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6" x14ac:dyDescent="0.25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6" x14ac:dyDescent="0.25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6" x14ac:dyDescent="0.25">
      <c r="B70" s="39" t="s">
        <v>396</v>
      </c>
      <c r="C70" s="28" t="s">
        <v>397</v>
      </c>
      <c r="D70" s="41" t="s">
        <v>398</v>
      </c>
      <c r="E70" s="26">
        <f>E15+E21+E35+E51+E57+E63+E69</f>
        <v>17859511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2. melléklet
az 3/2019. (IV.02.) önkormányzati rendelethez
Az önkormányzat és költségvetési szervének 2019.évi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46B-860A-47D1-82FC-61CC69833B68}">
  <dimension ref="A1:D33"/>
  <sheetViews>
    <sheetView view="pageLayout" zoomScaleNormal="100" workbookViewId="0">
      <selection activeCell="B27" sqref="B27"/>
    </sheetView>
  </sheetViews>
  <sheetFormatPr defaultRowHeight="15.6" x14ac:dyDescent="0.3"/>
  <cols>
    <col min="1" max="1" width="5.6640625" style="58" bestFit="1" customWidth="1"/>
    <col min="2" max="2" width="59.44140625" style="58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07" t="s">
        <v>0</v>
      </c>
      <c r="B1" s="111"/>
      <c r="C1" s="111"/>
      <c r="D1" s="111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2" x14ac:dyDescent="0.3">
      <c r="A3" s="33" t="s">
        <v>4</v>
      </c>
      <c r="B3" s="49" t="s">
        <v>399</v>
      </c>
      <c r="C3" s="50" t="s">
        <v>400</v>
      </c>
      <c r="D3" s="51"/>
    </row>
    <row r="4" spans="1:4" ht="31.2" x14ac:dyDescent="0.3">
      <c r="A4" s="33" t="s">
        <v>7</v>
      </c>
      <c r="B4" s="49" t="s">
        <v>401</v>
      </c>
      <c r="C4" s="50" t="s">
        <v>402</v>
      </c>
      <c r="D4" s="51"/>
    </row>
    <row r="5" spans="1:4" ht="31.2" x14ac:dyDescent="0.3">
      <c r="A5" s="33" t="s">
        <v>10</v>
      </c>
      <c r="B5" s="49" t="s">
        <v>403</v>
      </c>
      <c r="C5" s="50" t="s">
        <v>404</v>
      </c>
      <c r="D5" s="51"/>
    </row>
    <row r="6" spans="1:4" ht="32.4" x14ac:dyDescent="0.3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3">
      <c r="A7" s="33" t="s">
        <v>16</v>
      </c>
      <c r="B7" s="54" t="s">
        <v>407</v>
      </c>
      <c r="C7" s="50" t="s">
        <v>408</v>
      </c>
      <c r="D7" s="51"/>
    </row>
    <row r="8" spans="1:4" x14ac:dyDescent="0.3">
      <c r="A8" s="33" t="s">
        <v>19</v>
      </c>
      <c r="B8" s="49" t="s">
        <v>409</v>
      </c>
      <c r="C8" s="50" t="s">
        <v>410</v>
      </c>
      <c r="D8" s="51"/>
    </row>
    <row r="9" spans="1:4" x14ac:dyDescent="0.3">
      <c r="A9" s="33" t="s">
        <v>22</v>
      </c>
      <c r="B9" s="49" t="s">
        <v>411</v>
      </c>
      <c r="C9" s="50" t="s">
        <v>412</v>
      </c>
      <c r="D9" s="51"/>
    </row>
    <row r="10" spans="1:4" x14ac:dyDescent="0.3">
      <c r="A10" s="33" t="s">
        <v>25</v>
      </c>
      <c r="B10" s="49" t="s">
        <v>413</v>
      </c>
      <c r="C10" s="50" t="s">
        <v>414</v>
      </c>
      <c r="D10" s="51"/>
    </row>
    <row r="11" spans="1:4" x14ac:dyDescent="0.3">
      <c r="A11" s="33" t="s">
        <v>28</v>
      </c>
      <c r="B11" s="49" t="s">
        <v>415</v>
      </c>
      <c r="C11" s="50" t="s">
        <v>416</v>
      </c>
      <c r="D11" s="51"/>
    </row>
    <row r="12" spans="1:4" x14ac:dyDescent="0.3">
      <c r="A12" s="33">
        <v>10</v>
      </c>
      <c r="B12" s="49" t="s">
        <v>417</v>
      </c>
      <c r="C12" s="50" t="s">
        <v>418</v>
      </c>
      <c r="D12" s="51"/>
    </row>
    <row r="13" spans="1:4" ht="16.2" x14ac:dyDescent="0.3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3">
      <c r="A14" s="33">
        <v>12</v>
      </c>
      <c r="B14" s="30" t="s">
        <v>421</v>
      </c>
      <c r="C14" s="50" t="s">
        <v>422</v>
      </c>
      <c r="D14" s="51"/>
    </row>
    <row r="15" spans="1:4" x14ac:dyDescent="0.3">
      <c r="A15" s="33">
        <v>13</v>
      </c>
      <c r="B15" s="30" t="s">
        <v>423</v>
      </c>
      <c r="C15" s="50" t="s">
        <v>424</v>
      </c>
      <c r="D15" s="51">
        <v>602158</v>
      </c>
    </row>
    <row r="16" spans="1:4" x14ac:dyDescent="0.3">
      <c r="A16" s="33">
        <v>14</v>
      </c>
      <c r="B16" s="30" t="s">
        <v>425</v>
      </c>
      <c r="C16" s="50" t="s">
        <v>426</v>
      </c>
      <c r="D16" s="51"/>
    </row>
    <row r="17" spans="1:4" x14ac:dyDescent="0.3">
      <c r="A17" s="33">
        <v>15</v>
      </c>
      <c r="B17" s="30" t="s">
        <v>427</v>
      </c>
      <c r="C17" s="50" t="s">
        <v>428</v>
      </c>
      <c r="D17" s="51"/>
    </row>
    <row r="18" spans="1:4" x14ac:dyDescent="0.3">
      <c r="A18" s="33">
        <v>16</v>
      </c>
      <c r="B18" s="30" t="s">
        <v>429</v>
      </c>
      <c r="C18" s="50" t="s">
        <v>430</v>
      </c>
      <c r="D18" s="51"/>
    </row>
    <row r="19" spans="1:4" x14ac:dyDescent="0.3">
      <c r="A19" s="33">
        <v>17</v>
      </c>
      <c r="B19" s="30" t="s">
        <v>431</v>
      </c>
      <c r="C19" s="50" t="s">
        <v>432</v>
      </c>
      <c r="D19" s="51"/>
    </row>
    <row r="20" spans="1:4" x14ac:dyDescent="0.3">
      <c r="A20" s="33">
        <v>18</v>
      </c>
      <c r="B20" s="30" t="s">
        <v>433</v>
      </c>
      <c r="C20" s="50" t="s">
        <v>434</v>
      </c>
      <c r="D20" s="51"/>
    </row>
    <row r="21" spans="1:4" x14ac:dyDescent="0.3">
      <c r="A21" s="33">
        <v>19</v>
      </c>
      <c r="B21" s="30" t="s">
        <v>435</v>
      </c>
      <c r="C21" s="50" t="s">
        <v>436</v>
      </c>
      <c r="D21" s="51"/>
    </row>
    <row r="22" spans="1:4" ht="16.2" x14ac:dyDescent="0.3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ht="16.2" x14ac:dyDescent="0.3">
      <c r="A23" s="36">
        <v>21</v>
      </c>
      <c r="B23" s="56" t="s">
        <v>439</v>
      </c>
      <c r="C23" s="53" t="s">
        <v>440</v>
      </c>
      <c r="D23" s="22">
        <f>D6+D13+D14+D15+D16+D17+D18+D19+D22</f>
        <v>602158</v>
      </c>
    </row>
    <row r="24" spans="1:4" x14ac:dyDescent="0.3">
      <c r="A24" s="33">
        <v>22</v>
      </c>
      <c r="B24" s="30" t="s">
        <v>441</v>
      </c>
      <c r="C24" s="50" t="s">
        <v>442</v>
      </c>
      <c r="D24" s="51"/>
    </row>
    <row r="25" spans="1:4" x14ac:dyDescent="0.3">
      <c r="A25" s="33">
        <v>23</v>
      </c>
      <c r="B25" s="7" t="s">
        <v>443</v>
      </c>
      <c r="C25" s="50" t="s">
        <v>444</v>
      </c>
      <c r="D25" s="51"/>
    </row>
    <row r="26" spans="1:4" x14ac:dyDescent="0.3">
      <c r="A26" s="33">
        <v>24</v>
      </c>
      <c r="B26" s="30" t="s">
        <v>445</v>
      </c>
      <c r="C26" s="50" t="s">
        <v>446</v>
      </c>
      <c r="D26" s="51"/>
    </row>
    <row r="27" spans="1:4" ht="31.2" x14ac:dyDescent="0.3">
      <c r="A27" s="33">
        <v>25</v>
      </c>
      <c r="B27" s="7" t="s">
        <v>447</v>
      </c>
      <c r="C27" s="50" t="s">
        <v>448</v>
      </c>
      <c r="D27" s="51"/>
    </row>
    <row r="28" spans="1:4" x14ac:dyDescent="0.3">
      <c r="A28" s="33">
        <v>26</v>
      </c>
      <c r="B28" s="30" t="s">
        <v>449</v>
      </c>
      <c r="C28" s="50" t="s">
        <v>450</v>
      </c>
      <c r="D28" s="51"/>
    </row>
    <row r="29" spans="1:4" ht="16.2" x14ac:dyDescent="0.3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3">
      <c r="A30" s="33">
        <v>28</v>
      </c>
      <c r="B30" s="7" t="s">
        <v>453</v>
      </c>
      <c r="C30" s="50" t="s">
        <v>454</v>
      </c>
      <c r="D30" s="2"/>
    </row>
    <row r="31" spans="1:4" x14ac:dyDescent="0.3">
      <c r="A31" s="33">
        <v>29</v>
      </c>
      <c r="B31" s="7" t="s">
        <v>455</v>
      </c>
      <c r="C31" s="50" t="s">
        <v>456</v>
      </c>
      <c r="D31" s="2"/>
    </row>
    <row r="32" spans="1:4" x14ac:dyDescent="0.3">
      <c r="A32" s="39">
        <v>30</v>
      </c>
      <c r="B32" s="57" t="s">
        <v>457</v>
      </c>
      <c r="C32" s="15" t="s">
        <v>458</v>
      </c>
      <c r="D32" s="26">
        <f>D23+D29+D30+D31</f>
        <v>602158</v>
      </c>
    </row>
    <row r="33" spans="2:2" x14ac:dyDescent="0.3">
      <c r="B33" s="12"/>
    </row>
  </sheetData>
  <mergeCells count="1">
    <mergeCell ref="A1:D1"/>
  </mergeCells>
  <pageMargins left="0.7" right="0.7" top="0.98958333333333337" bottom="0.75" header="0.3" footer="0.3"/>
  <pageSetup paperSize="9" orientation="portrait" r:id="rId1"/>
  <headerFooter>
    <oddHeader>&amp;C 3. melléklet
az 3/2019. (IV.02.) önkormányzati rendelethez
Az önkormányzat 2019.évi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861B-F288-4C9F-B7F2-010D40895C6C}">
  <dimension ref="A2:D33"/>
  <sheetViews>
    <sheetView view="pageLayout" zoomScaleNormal="100" workbookViewId="0">
      <selection activeCell="B28" sqref="B28"/>
    </sheetView>
  </sheetViews>
  <sheetFormatPr defaultRowHeight="15.6" x14ac:dyDescent="0.3"/>
  <cols>
    <col min="1" max="1" width="5.6640625" style="59" bestFit="1" customWidth="1"/>
    <col min="2" max="2" width="58.109375" style="59" customWidth="1"/>
    <col min="3" max="3" width="9.33203125" style="10" customWidth="1"/>
    <col min="4" max="4" width="12.109375" style="10" customWidth="1"/>
    <col min="5" max="14" width="2.6640625" style="59" customWidth="1"/>
    <col min="15" max="224" width="9.109375" style="59"/>
    <col min="225" max="270" width="2.6640625" style="59" customWidth="1"/>
    <col min="271" max="480" width="9.109375" style="59"/>
    <col min="481" max="526" width="2.6640625" style="59" customWidth="1"/>
    <col min="527" max="736" width="9.109375" style="59"/>
    <col min="737" max="782" width="2.6640625" style="59" customWidth="1"/>
    <col min="783" max="992" width="9.109375" style="59"/>
    <col min="993" max="1038" width="2.6640625" style="59" customWidth="1"/>
    <col min="1039" max="1248" width="9.109375" style="59"/>
    <col min="1249" max="1294" width="2.6640625" style="59" customWidth="1"/>
    <col min="1295" max="1504" width="9.109375" style="59"/>
    <col min="1505" max="1550" width="2.6640625" style="59" customWidth="1"/>
    <col min="1551" max="1760" width="9.109375" style="59"/>
    <col min="1761" max="1806" width="2.6640625" style="59" customWidth="1"/>
    <col min="1807" max="2016" width="9.109375" style="59"/>
    <col min="2017" max="2062" width="2.6640625" style="59" customWidth="1"/>
    <col min="2063" max="2272" width="9.109375" style="59"/>
    <col min="2273" max="2318" width="2.6640625" style="59" customWidth="1"/>
    <col min="2319" max="2528" width="9.109375" style="59"/>
    <col min="2529" max="2574" width="2.6640625" style="59" customWidth="1"/>
    <col min="2575" max="2784" width="9.109375" style="59"/>
    <col min="2785" max="2830" width="2.6640625" style="59" customWidth="1"/>
    <col min="2831" max="3040" width="9.109375" style="59"/>
    <col min="3041" max="3086" width="2.6640625" style="59" customWidth="1"/>
    <col min="3087" max="3296" width="9.109375" style="59"/>
    <col min="3297" max="3342" width="2.6640625" style="59" customWidth="1"/>
    <col min="3343" max="3552" width="9.109375" style="59"/>
    <col min="3553" max="3598" width="2.6640625" style="59" customWidth="1"/>
    <col min="3599" max="3808" width="9.109375" style="59"/>
    <col min="3809" max="3854" width="2.6640625" style="59" customWidth="1"/>
    <col min="3855" max="4064" width="9.109375" style="59"/>
    <col min="4065" max="4110" width="2.6640625" style="59" customWidth="1"/>
    <col min="4111" max="4320" width="9.109375" style="59"/>
    <col min="4321" max="4366" width="2.6640625" style="59" customWidth="1"/>
    <col min="4367" max="4576" width="9.109375" style="59"/>
    <col min="4577" max="4622" width="2.6640625" style="59" customWidth="1"/>
    <col min="4623" max="4832" width="9.109375" style="59"/>
    <col min="4833" max="4878" width="2.6640625" style="59" customWidth="1"/>
    <col min="4879" max="5088" width="9.109375" style="59"/>
    <col min="5089" max="5134" width="2.6640625" style="59" customWidth="1"/>
    <col min="5135" max="5344" width="9.109375" style="59"/>
    <col min="5345" max="5390" width="2.6640625" style="59" customWidth="1"/>
    <col min="5391" max="5600" width="9.109375" style="59"/>
    <col min="5601" max="5646" width="2.6640625" style="59" customWidth="1"/>
    <col min="5647" max="5856" width="9.109375" style="59"/>
    <col min="5857" max="5902" width="2.6640625" style="59" customWidth="1"/>
    <col min="5903" max="6112" width="9.109375" style="59"/>
    <col min="6113" max="6158" width="2.6640625" style="59" customWidth="1"/>
    <col min="6159" max="6368" width="9.109375" style="59"/>
    <col min="6369" max="6414" width="2.6640625" style="59" customWidth="1"/>
    <col min="6415" max="6624" width="9.109375" style="59"/>
    <col min="6625" max="6670" width="2.6640625" style="59" customWidth="1"/>
    <col min="6671" max="6880" width="9.109375" style="59"/>
    <col min="6881" max="6926" width="2.6640625" style="59" customWidth="1"/>
    <col min="6927" max="7136" width="9.109375" style="59"/>
    <col min="7137" max="7182" width="2.6640625" style="59" customWidth="1"/>
    <col min="7183" max="7392" width="9.109375" style="59"/>
    <col min="7393" max="7438" width="2.6640625" style="59" customWidth="1"/>
    <col min="7439" max="7648" width="9.109375" style="59"/>
    <col min="7649" max="7694" width="2.6640625" style="59" customWidth="1"/>
    <col min="7695" max="7904" width="9.109375" style="59"/>
    <col min="7905" max="7950" width="2.6640625" style="59" customWidth="1"/>
    <col min="7951" max="8160" width="9.109375" style="59"/>
    <col min="8161" max="8206" width="2.6640625" style="59" customWidth="1"/>
    <col min="8207" max="8416" width="9.109375" style="59"/>
    <col min="8417" max="8462" width="2.6640625" style="59" customWidth="1"/>
    <col min="8463" max="8672" width="9.109375" style="59"/>
    <col min="8673" max="8718" width="2.6640625" style="59" customWidth="1"/>
    <col min="8719" max="8928" width="9.109375" style="59"/>
    <col min="8929" max="8974" width="2.6640625" style="59" customWidth="1"/>
    <col min="8975" max="9184" width="9.109375" style="59"/>
    <col min="9185" max="9230" width="2.6640625" style="59" customWidth="1"/>
    <col min="9231" max="9440" width="9.109375" style="59"/>
    <col min="9441" max="9486" width="2.6640625" style="59" customWidth="1"/>
    <col min="9487" max="9696" width="9.109375" style="59"/>
    <col min="9697" max="9742" width="2.6640625" style="59" customWidth="1"/>
    <col min="9743" max="9952" width="9.109375" style="59"/>
    <col min="9953" max="9998" width="2.6640625" style="59" customWidth="1"/>
    <col min="9999" max="10208" width="9.109375" style="59"/>
    <col min="10209" max="10254" width="2.6640625" style="59" customWidth="1"/>
    <col min="10255" max="10464" width="9.109375" style="59"/>
    <col min="10465" max="10510" width="2.6640625" style="59" customWidth="1"/>
    <col min="10511" max="10720" width="9.109375" style="59"/>
    <col min="10721" max="10766" width="2.6640625" style="59" customWidth="1"/>
    <col min="10767" max="10976" width="9.109375" style="59"/>
    <col min="10977" max="11022" width="2.6640625" style="59" customWidth="1"/>
    <col min="11023" max="11232" width="9.109375" style="59"/>
    <col min="11233" max="11278" width="2.6640625" style="59" customWidth="1"/>
    <col min="11279" max="11488" width="9.109375" style="59"/>
    <col min="11489" max="11534" width="2.6640625" style="59" customWidth="1"/>
    <col min="11535" max="11744" width="9.109375" style="59"/>
    <col min="11745" max="11790" width="2.6640625" style="59" customWidth="1"/>
    <col min="11791" max="12000" width="9.109375" style="59"/>
    <col min="12001" max="12046" width="2.6640625" style="59" customWidth="1"/>
    <col min="12047" max="12256" width="9.109375" style="59"/>
    <col min="12257" max="12302" width="2.6640625" style="59" customWidth="1"/>
    <col min="12303" max="12512" width="9.109375" style="59"/>
    <col min="12513" max="12558" width="2.6640625" style="59" customWidth="1"/>
    <col min="12559" max="12768" width="9.109375" style="59"/>
    <col min="12769" max="12814" width="2.6640625" style="59" customWidth="1"/>
    <col min="12815" max="13024" width="9.109375" style="59"/>
    <col min="13025" max="13070" width="2.6640625" style="59" customWidth="1"/>
    <col min="13071" max="13280" width="9.109375" style="59"/>
    <col min="13281" max="13326" width="2.6640625" style="59" customWidth="1"/>
    <col min="13327" max="13536" width="9.109375" style="59"/>
    <col min="13537" max="13582" width="2.6640625" style="59" customWidth="1"/>
    <col min="13583" max="13792" width="9.109375" style="59"/>
    <col min="13793" max="13838" width="2.6640625" style="59" customWidth="1"/>
    <col min="13839" max="14048" width="9.109375" style="59"/>
    <col min="14049" max="14094" width="2.6640625" style="59" customWidth="1"/>
    <col min="14095" max="14304" width="9.109375" style="59"/>
    <col min="14305" max="14350" width="2.6640625" style="59" customWidth="1"/>
    <col min="14351" max="14560" width="9.109375" style="59"/>
    <col min="14561" max="14606" width="2.6640625" style="59" customWidth="1"/>
    <col min="14607" max="14816" width="9.109375" style="59"/>
    <col min="14817" max="14862" width="2.6640625" style="59" customWidth="1"/>
    <col min="14863" max="15072" width="9.109375" style="59"/>
    <col min="15073" max="15118" width="2.6640625" style="59" customWidth="1"/>
    <col min="15119" max="15328" width="9.109375" style="59"/>
    <col min="15329" max="15374" width="2.6640625" style="59" customWidth="1"/>
    <col min="15375" max="15584" width="9.109375" style="59"/>
    <col min="15585" max="15630" width="2.6640625" style="59" customWidth="1"/>
    <col min="15631" max="15840" width="9.109375" style="59"/>
    <col min="15841" max="15886" width="2.6640625" style="59" customWidth="1"/>
    <col min="15887" max="16096" width="9.109375" style="59"/>
    <col min="16097" max="16142" width="2.6640625" style="59" customWidth="1"/>
    <col min="16143" max="16384" width="9.109375" style="59"/>
  </cols>
  <sheetData>
    <row r="2" spans="1:4" x14ac:dyDescent="0.3">
      <c r="A2" s="107" t="s">
        <v>0</v>
      </c>
      <c r="B2" s="107"/>
      <c r="C2" s="107"/>
      <c r="D2" s="107"/>
    </row>
    <row r="3" spans="1:4" ht="46.8" x14ac:dyDescent="0.3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3">
      <c r="A4" s="61" t="s">
        <v>4</v>
      </c>
      <c r="B4" s="62" t="s">
        <v>459</v>
      </c>
      <c r="C4" s="50" t="s">
        <v>460</v>
      </c>
      <c r="D4" s="17">
        <v>0</v>
      </c>
    </row>
    <row r="5" spans="1:4" ht="31.2" x14ac:dyDescent="0.3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3">
      <c r="A6" s="61" t="s">
        <v>10</v>
      </c>
      <c r="B6" s="62" t="s">
        <v>463</v>
      </c>
      <c r="C6" s="50" t="s">
        <v>464</v>
      </c>
      <c r="D6" s="17">
        <v>0</v>
      </c>
    </row>
    <row r="7" spans="1:4" ht="16.2" x14ac:dyDescent="0.3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3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3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3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3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ht="16.2" x14ac:dyDescent="0.3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3">
      <c r="A13" s="61" t="s">
        <v>31</v>
      </c>
      <c r="B13" s="68" t="s">
        <v>477</v>
      </c>
      <c r="C13" s="50" t="s">
        <v>478</v>
      </c>
      <c r="D13" s="17">
        <v>9212149</v>
      </c>
    </row>
    <row r="14" spans="1:4" s="67" customFormat="1" x14ac:dyDescent="0.3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ht="16.2" x14ac:dyDescent="0.35">
      <c r="A15" s="64" t="s">
        <v>37</v>
      </c>
      <c r="B15" s="69" t="s">
        <v>481</v>
      </c>
      <c r="C15" s="53" t="s">
        <v>482</v>
      </c>
      <c r="D15" s="22">
        <f>SUM(D13:D14)</f>
        <v>9212149</v>
      </c>
    </row>
    <row r="16" spans="1:4" s="67" customFormat="1" x14ac:dyDescent="0.3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3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3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3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3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3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3">
      <c r="A22" s="61">
        <v>19</v>
      </c>
      <c r="B22" s="71" t="s">
        <v>495</v>
      </c>
      <c r="C22" s="50" t="s">
        <v>496</v>
      </c>
      <c r="D22" s="17">
        <v>0</v>
      </c>
    </row>
    <row r="23" spans="1:4" ht="16.2" x14ac:dyDescent="0.3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ht="16.2" x14ac:dyDescent="0.35">
      <c r="A24" s="64">
        <v>21</v>
      </c>
      <c r="B24" s="72" t="s">
        <v>499</v>
      </c>
      <c r="C24" s="53" t="s">
        <v>500</v>
      </c>
      <c r="D24" s="22">
        <f>D7+D12+D15+D16+D17+D18+D19+D20+D23</f>
        <v>9212149</v>
      </c>
    </row>
    <row r="25" spans="1:4" x14ac:dyDescent="0.3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3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3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2" x14ac:dyDescent="0.3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3">
      <c r="A29" s="61">
        <v>26</v>
      </c>
      <c r="B29" s="70" t="s">
        <v>509</v>
      </c>
      <c r="C29" s="50" t="s">
        <v>510</v>
      </c>
      <c r="D29" s="17">
        <v>0</v>
      </c>
    </row>
    <row r="30" spans="1:4" ht="16.2" x14ac:dyDescent="0.3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3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3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3">
      <c r="A33" s="39">
        <v>30</v>
      </c>
      <c r="B33" s="57" t="s">
        <v>517</v>
      </c>
      <c r="C33" s="15" t="s">
        <v>518</v>
      </c>
      <c r="D33" s="26">
        <f>D24+D30+D31+D32</f>
        <v>9212149</v>
      </c>
    </row>
  </sheetData>
  <mergeCells count="1">
    <mergeCell ref="A2:D2"/>
  </mergeCells>
  <pageMargins left="0.7" right="0.7" top="0.9375" bottom="0.75" header="0.3" footer="0.3"/>
  <pageSetup paperSize="9" orientation="portrait" r:id="rId1"/>
  <headerFooter>
    <oddHeader>&amp;C 4. melléklet
az 3/2019. (IV.02.) önkormányzati rendelethez
Az önkormányzat 2019.évi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6DE1-0E2B-40F4-BF08-3CC919EFB1CA}">
  <dimension ref="A1:F10"/>
  <sheetViews>
    <sheetView view="pageLayout" zoomScaleNormal="100" workbookViewId="0">
      <selection activeCell="E18" sqref="E18"/>
    </sheetView>
  </sheetViews>
  <sheetFormatPr defaultRowHeight="14.4" x14ac:dyDescent="0.3"/>
  <cols>
    <col min="1" max="1" width="3.6640625" customWidth="1"/>
    <col min="2" max="2" width="9.33203125" style="76" customWidth="1"/>
    <col min="3" max="3" width="30.33203125" style="76" customWidth="1"/>
    <col min="4" max="6" width="12.6640625" style="76" customWidth="1"/>
  </cols>
  <sheetData>
    <row r="1" spans="1:6" ht="18.899999999999999" customHeight="1" x14ac:dyDescent="0.3">
      <c r="B1" s="75"/>
      <c r="C1" s="75"/>
      <c r="D1" s="75"/>
      <c r="E1" s="75"/>
      <c r="F1" s="75"/>
    </row>
    <row r="3" spans="1:6" x14ac:dyDescent="0.3">
      <c r="F3" s="77"/>
    </row>
    <row r="4" spans="1:6" x14ac:dyDescent="0.3">
      <c r="F4" s="77" t="s">
        <v>519</v>
      </c>
    </row>
    <row r="5" spans="1:6" ht="41.4" x14ac:dyDescent="0.3">
      <c r="A5" s="78"/>
      <c r="B5" s="113" t="s">
        <v>520</v>
      </c>
      <c r="C5" s="113"/>
      <c r="D5" s="79" t="s">
        <v>521</v>
      </c>
      <c r="E5" s="80" t="s">
        <v>522</v>
      </c>
      <c r="F5" s="80" t="s">
        <v>523</v>
      </c>
    </row>
    <row r="6" spans="1:6" ht="32.25" customHeight="1" x14ac:dyDescent="0.3">
      <c r="A6" s="81"/>
      <c r="B6" s="114" t="s">
        <v>524</v>
      </c>
      <c r="C6" s="114"/>
      <c r="D6" s="82">
        <f>SUM(E6:F6)</f>
        <v>4</v>
      </c>
      <c r="E6" s="83">
        <f>SUM(E7:E9)</f>
        <v>3</v>
      </c>
      <c r="F6" s="83">
        <f>SUM(F7:F9)</f>
        <v>1</v>
      </c>
    </row>
    <row r="7" spans="1:6" ht="26.25" customHeight="1" x14ac:dyDescent="0.3">
      <c r="B7" s="115" t="s">
        <v>525</v>
      </c>
      <c r="C7" s="116"/>
      <c r="D7" s="84">
        <v>2</v>
      </c>
      <c r="E7" s="84">
        <v>2</v>
      </c>
      <c r="F7" s="84">
        <v>0</v>
      </c>
    </row>
    <row r="8" spans="1:6" ht="26.25" customHeight="1" x14ac:dyDescent="0.3">
      <c r="B8" s="115" t="s">
        <v>526</v>
      </c>
      <c r="C8" s="116"/>
      <c r="D8" s="84">
        <v>1</v>
      </c>
      <c r="E8" s="84">
        <v>0</v>
      </c>
      <c r="F8" s="84">
        <v>1</v>
      </c>
    </row>
    <row r="9" spans="1:6" ht="26.25" customHeight="1" x14ac:dyDescent="0.3">
      <c r="B9" s="115" t="s">
        <v>527</v>
      </c>
      <c r="C9" s="116"/>
      <c r="D9" s="84">
        <v>1</v>
      </c>
      <c r="E9" s="84">
        <v>1</v>
      </c>
      <c r="F9" s="84">
        <v>0</v>
      </c>
    </row>
    <row r="10" spans="1:6" ht="26.25" customHeight="1" x14ac:dyDescent="0.3">
      <c r="B10" s="112" t="s">
        <v>528</v>
      </c>
      <c r="C10" s="112"/>
      <c r="D10" s="85">
        <f>SUM(D6)</f>
        <v>4</v>
      </c>
      <c r="E10" s="85">
        <f t="shared" ref="E10:F10" si="0">SUM(E6)</f>
        <v>3</v>
      </c>
      <c r="F10" s="85">
        <f t="shared" si="0"/>
        <v>1</v>
      </c>
    </row>
  </sheetData>
  <mergeCells count="6">
    <mergeCell ref="B10:C10"/>
    <mergeCell ref="B5:C5"/>
    <mergeCell ref="B6:C6"/>
    <mergeCell ref="B7:C7"/>
    <mergeCell ref="B8:C8"/>
    <mergeCell ref="B9:C9"/>
  </mergeCells>
  <pageMargins left="0.7" right="0.7" top="0.92708333333333337" bottom="0.75" header="0.3" footer="0.3"/>
  <pageSetup paperSize="9" orientation="portrait" r:id="rId1"/>
  <headerFooter>
    <oddHeader>&amp;C 5 .melléklet
az 3/2019. (IV.02.) önkormányzati rendelethez
Az önkormányzat és költségvetési szervének 2019.évi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4176-0B4A-4553-80F7-FAFF64351660}">
  <dimension ref="A1:U34"/>
  <sheetViews>
    <sheetView workbookViewId="0">
      <selection activeCell="J36" sqref="J36"/>
    </sheetView>
  </sheetViews>
  <sheetFormatPr defaultColWidth="9.109375" defaultRowHeight="15" customHeight="1" x14ac:dyDescent="0.3"/>
  <cols>
    <col min="1" max="1" width="20" style="86" bestFit="1" customWidth="1"/>
    <col min="2" max="2" width="8.6640625" style="86" customWidth="1"/>
    <col min="3" max="11" width="8.88671875" style="86" bestFit="1" customWidth="1"/>
    <col min="12" max="12" width="9.5546875" style="86" bestFit="1" customWidth="1"/>
    <col min="13" max="13" width="8.6640625" style="86" customWidth="1"/>
    <col min="14" max="14" width="10.88671875" style="86" customWidth="1"/>
    <col min="15" max="15" width="12.5546875" style="94" customWidth="1"/>
    <col min="16" max="16" width="10.88671875" style="87" bestFit="1" customWidth="1"/>
    <col min="17" max="20" width="9.109375" style="87"/>
    <col min="21" max="16384" width="9.109375" style="88"/>
  </cols>
  <sheetData>
    <row r="1" spans="1:21" ht="13.8" x14ac:dyDescent="0.3">
      <c r="O1" s="121" t="s">
        <v>529</v>
      </c>
      <c r="P1" s="122" t="s">
        <v>530</v>
      </c>
      <c r="Q1" s="122"/>
    </row>
    <row r="2" spans="1:21" ht="13.8" x14ac:dyDescent="0.3">
      <c r="O2" s="121"/>
      <c r="P2" s="122"/>
      <c r="Q2" s="122"/>
    </row>
    <row r="3" spans="1:21" ht="13.8" x14ac:dyDescent="0.3">
      <c r="A3" s="123" t="s">
        <v>531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1"/>
      <c r="P3" s="122"/>
      <c r="Q3" s="122"/>
    </row>
    <row r="4" spans="1:21" ht="13.8" x14ac:dyDescent="0.3">
      <c r="A4" s="123" t="s">
        <v>567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1"/>
      <c r="P4" s="122"/>
      <c r="Q4" s="122"/>
    </row>
    <row r="5" spans="1:21" ht="13.8" x14ac:dyDescent="0.3">
      <c r="A5" s="124" t="s">
        <v>532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1"/>
      <c r="P5" s="122"/>
      <c r="Q5" s="122"/>
    </row>
    <row r="6" spans="1:21" ht="13.8" x14ac:dyDescent="0.3">
      <c r="O6" s="121"/>
      <c r="P6" s="122"/>
      <c r="Q6" s="122"/>
    </row>
    <row r="7" spans="1:21" ht="13.8" x14ac:dyDescent="0.3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533</v>
      </c>
      <c r="O7" s="121"/>
      <c r="P7" s="122"/>
      <c r="Q7" s="122"/>
    </row>
    <row r="8" spans="1:21" ht="13.8" x14ac:dyDescent="0.3">
      <c r="A8" s="92" t="s">
        <v>534</v>
      </c>
      <c r="B8" s="92" t="s">
        <v>535</v>
      </c>
      <c r="C8" s="92" t="s">
        <v>536</v>
      </c>
      <c r="D8" s="92" t="s">
        <v>537</v>
      </c>
      <c r="E8" s="92" t="s">
        <v>538</v>
      </c>
      <c r="F8" s="92" t="s">
        <v>539</v>
      </c>
      <c r="G8" s="92" t="s">
        <v>540</v>
      </c>
      <c r="H8" s="92" t="s">
        <v>541</v>
      </c>
      <c r="I8" s="92" t="s">
        <v>542</v>
      </c>
      <c r="J8" s="92" t="s">
        <v>543</v>
      </c>
      <c r="K8" s="92" t="s">
        <v>544</v>
      </c>
      <c r="L8" s="92" t="s">
        <v>545</v>
      </c>
      <c r="M8" s="92" t="s">
        <v>546</v>
      </c>
      <c r="N8" s="93" t="s">
        <v>547</v>
      </c>
    </row>
    <row r="9" spans="1:21" ht="13.8" x14ac:dyDescent="0.3">
      <c r="A9" s="118" t="s">
        <v>548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</row>
    <row r="10" spans="1:21" ht="13.8" x14ac:dyDescent="0.3">
      <c r="A10" s="95" t="s">
        <v>549</v>
      </c>
      <c r="B10" s="96">
        <f t="shared" ref="B10:M10" si="0">B30*$O$10</f>
        <v>88175.28</v>
      </c>
      <c r="C10" s="96">
        <f t="shared" si="0"/>
        <v>58783.520000000004</v>
      </c>
      <c r="D10" s="96">
        <f t="shared" si="0"/>
        <v>58783.520000000004</v>
      </c>
      <c r="E10" s="96">
        <f t="shared" si="0"/>
        <v>58783.520000000004</v>
      </c>
      <c r="F10" s="96">
        <f t="shared" si="0"/>
        <v>58783.520000000004</v>
      </c>
      <c r="G10" s="96">
        <f t="shared" si="0"/>
        <v>58783.520000000004</v>
      </c>
      <c r="H10" s="96">
        <f t="shared" si="0"/>
        <v>58783.520000000004</v>
      </c>
      <c r="I10" s="96">
        <f t="shared" si="0"/>
        <v>58783.520000000004</v>
      </c>
      <c r="J10" s="96">
        <f t="shared" si="0"/>
        <v>58783.520000000004</v>
      </c>
      <c r="K10" s="96">
        <f t="shared" si="0"/>
        <v>58783.520000000004</v>
      </c>
      <c r="L10" s="96">
        <f t="shared" si="0"/>
        <v>58783.520000000004</v>
      </c>
      <c r="M10" s="96">
        <f t="shared" si="0"/>
        <v>58783.520000000004</v>
      </c>
      <c r="N10" s="96">
        <f>SUM(B10:M10)</f>
        <v>734794.00000000012</v>
      </c>
      <c r="O10" s="97">
        <v>734794</v>
      </c>
    </row>
    <row r="11" spans="1:21" ht="13.8" x14ac:dyDescent="0.3">
      <c r="A11" s="95" t="s">
        <v>550</v>
      </c>
      <c r="B11" s="96">
        <f t="shared" ref="B11:M11" si="1">B30*$O$11</f>
        <v>108660</v>
      </c>
      <c r="C11" s="96">
        <f t="shared" si="1"/>
        <v>72440</v>
      </c>
      <c r="D11" s="96">
        <f t="shared" si="1"/>
        <v>72440</v>
      </c>
      <c r="E11" s="96">
        <f t="shared" si="1"/>
        <v>72440</v>
      </c>
      <c r="F11" s="96">
        <f t="shared" si="1"/>
        <v>72440</v>
      </c>
      <c r="G11" s="96">
        <f t="shared" si="1"/>
        <v>72440</v>
      </c>
      <c r="H11" s="96">
        <f t="shared" si="1"/>
        <v>72440</v>
      </c>
      <c r="I11" s="96">
        <f t="shared" si="1"/>
        <v>72440</v>
      </c>
      <c r="J11" s="96">
        <f t="shared" si="1"/>
        <v>72440</v>
      </c>
      <c r="K11" s="96">
        <f t="shared" si="1"/>
        <v>72440</v>
      </c>
      <c r="L11" s="96">
        <f t="shared" si="1"/>
        <v>72440</v>
      </c>
      <c r="M11" s="96">
        <f t="shared" si="1"/>
        <v>72440</v>
      </c>
      <c r="N11" s="96">
        <f t="shared" ref="N11:N17" si="2">SUM(B11:M11)</f>
        <v>905500</v>
      </c>
      <c r="O11" s="97">
        <v>905500</v>
      </c>
    </row>
    <row r="12" spans="1:21" ht="26.4" x14ac:dyDescent="0.3">
      <c r="A12" s="98" t="s">
        <v>551</v>
      </c>
      <c r="B12" s="96">
        <f t="shared" ref="B12:M12" si="3">B30*$O$12</f>
        <v>139831.79999999999</v>
      </c>
      <c r="C12" s="96">
        <f t="shared" si="3"/>
        <v>93221.2</v>
      </c>
      <c r="D12" s="96">
        <f t="shared" si="3"/>
        <v>93221.2</v>
      </c>
      <c r="E12" s="96">
        <f t="shared" si="3"/>
        <v>93221.2</v>
      </c>
      <c r="F12" s="96">
        <f t="shared" si="3"/>
        <v>93221.2</v>
      </c>
      <c r="G12" s="96">
        <f t="shared" si="3"/>
        <v>93221.2</v>
      </c>
      <c r="H12" s="96">
        <f t="shared" si="3"/>
        <v>93221.2</v>
      </c>
      <c r="I12" s="96">
        <f t="shared" si="3"/>
        <v>93221.2</v>
      </c>
      <c r="J12" s="96">
        <f t="shared" si="3"/>
        <v>93221.2</v>
      </c>
      <c r="K12" s="96">
        <f t="shared" si="3"/>
        <v>93221.2</v>
      </c>
      <c r="L12" s="96">
        <f t="shared" si="3"/>
        <v>93221.2</v>
      </c>
      <c r="M12" s="96">
        <f t="shared" si="3"/>
        <v>93221.2</v>
      </c>
      <c r="N12" s="96">
        <f t="shared" si="2"/>
        <v>1165264.9999999998</v>
      </c>
      <c r="O12" s="97">
        <v>1165265</v>
      </c>
    </row>
    <row r="13" spans="1:21" ht="26.4" x14ac:dyDescent="0.3">
      <c r="A13" s="98" t="s">
        <v>552</v>
      </c>
      <c r="B13" s="96">
        <f t="shared" ref="B13:M13" si="4">B30*$O$13</f>
        <v>1806474.24</v>
      </c>
      <c r="C13" s="96">
        <f t="shared" si="4"/>
        <v>1204316.1599999999</v>
      </c>
      <c r="D13" s="96">
        <f t="shared" si="4"/>
        <v>1204316.1599999999</v>
      </c>
      <c r="E13" s="96">
        <f t="shared" si="4"/>
        <v>1204316.1599999999</v>
      </c>
      <c r="F13" s="96">
        <f t="shared" si="4"/>
        <v>1204316.1599999999</v>
      </c>
      <c r="G13" s="96">
        <f t="shared" si="4"/>
        <v>1204316.1599999999</v>
      </c>
      <c r="H13" s="96">
        <f t="shared" si="4"/>
        <v>1204316.1599999999</v>
      </c>
      <c r="I13" s="96">
        <f t="shared" si="4"/>
        <v>1204316.1599999999</v>
      </c>
      <c r="J13" s="96">
        <f t="shared" si="4"/>
        <v>1204316.1599999999</v>
      </c>
      <c r="K13" s="96">
        <f t="shared" si="4"/>
        <v>1204316.1599999999</v>
      </c>
      <c r="L13" s="96">
        <f t="shared" si="4"/>
        <v>1204316.1599999999</v>
      </c>
      <c r="M13" s="96">
        <f t="shared" si="4"/>
        <v>1204316.1599999999</v>
      </c>
      <c r="N13" s="96">
        <f t="shared" si="2"/>
        <v>15053952</v>
      </c>
      <c r="O13" s="97">
        <v>15053952</v>
      </c>
    </row>
    <row r="14" spans="1:21" ht="26.4" x14ac:dyDescent="0.3">
      <c r="A14" s="98" t="s">
        <v>553</v>
      </c>
      <c r="B14" s="96">
        <f t="shared" ref="B14:M14" si="5">B30*$O$14</f>
        <v>0</v>
      </c>
      <c r="C14" s="96">
        <f t="shared" si="5"/>
        <v>0</v>
      </c>
      <c r="D14" s="96">
        <f t="shared" si="5"/>
        <v>0</v>
      </c>
      <c r="E14" s="96">
        <f t="shared" si="5"/>
        <v>0</v>
      </c>
      <c r="F14" s="96">
        <f t="shared" si="5"/>
        <v>0</v>
      </c>
      <c r="G14" s="96">
        <f t="shared" si="5"/>
        <v>0</v>
      </c>
      <c r="H14" s="96">
        <f t="shared" si="5"/>
        <v>0</v>
      </c>
      <c r="I14" s="96">
        <f t="shared" si="5"/>
        <v>0</v>
      </c>
      <c r="J14" s="96">
        <f t="shared" si="5"/>
        <v>0</v>
      </c>
      <c r="K14" s="96">
        <f t="shared" si="5"/>
        <v>0</v>
      </c>
      <c r="L14" s="96">
        <f t="shared" si="5"/>
        <v>0</v>
      </c>
      <c r="M14" s="96">
        <f t="shared" si="5"/>
        <v>0</v>
      </c>
      <c r="N14" s="96">
        <f t="shared" si="2"/>
        <v>0</v>
      </c>
      <c r="O14" s="97">
        <v>0</v>
      </c>
    </row>
    <row r="15" spans="1:21" ht="13.8" x14ac:dyDescent="0.3">
      <c r="A15" s="95" t="s">
        <v>554</v>
      </c>
      <c r="B15" s="96">
        <f t="shared" ref="B15:M15" si="6">B30*$O$15</f>
        <v>0</v>
      </c>
      <c r="C15" s="96">
        <f t="shared" si="6"/>
        <v>0</v>
      </c>
      <c r="D15" s="96">
        <f t="shared" si="6"/>
        <v>0</v>
      </c>
      <c r="E15" s="96">
        <f t="shared" si="6"/>
        <v>0</v>
      </c>
      <c r="F15" s="96">
        <f t="shared" si="6"/>
        <v>0</v>
      </c>
      <c r="G15" s="96">
        <f t="shared" si="6"/>
        <v>0</v>
      </c>
      <c r="H15" s="96">
        <f t="shared" si="6"/>
        <v>0</v>
      </c>
      <c r="I15" s="96">
        <f t="shared" si="6"/>
        <v>0</v>
      </c>
      <c r="J15" s="96">
        <f t="shared" si="6"/>
        <v>0</v>
      </c>
      <c r="K15" s="96">
        <f t="shared" si="6"/>
        <v>0</v>
      </c>
      <c r="L15" s="96">
        <f t="shared" si="6"/>
        <v>0</v>
      </c>
      <c r="M15" s="96">
        <f t="shared" si="6"/>
        <v>0</v>
      </c>
      <c r="N15" s="96">
        <f t="shared" si="2"/>
        <v>0</v>
      </c>
      <c r="O15" s="97">
        <v>0</v>
      </c>
    </row>
    <row r="16" spans="1:21" ht="13.8" x14ac:dyDescent="0.3">
      <c r="A16" s="95" t="s">
        <v>555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17" t="s">
        <v>556</v>
      </c>
      <c r="Q16" s="117"/>
      <c r="R16" s="117"/>
      <c r="S16" s="117"/>
      <c r="T16" s="117"/>
      <c r="U16" s="117"/>
    </row>
    <row r="17" spans="1:21" ht="26.4" x14ac:dyDescent="0.3">
      <c r="A17" s="98" t="s">
        <v>557</v>
      </c>
      <c r="B17" s="96">
        <f t="shared" ref="B17:M17" si="7">B30*$O$17</f>
        <v>1105457.8799999999</v>
      </c>
      <c r="C17" s="96">
        <f t="shared" si="7"/>
        <v>736971.92</v>
      </c>
      <c r="D17" s="96">
        <f t="shared" si="7"/>
        <v>736971.92</v>
      </c>
      <c r="E17" s="96">
        <f t="shared" si="7"/>
        <v>736971.92</v>
      </c>
      <c r="F17" s="96">
        <f t="shared" si="7"/>
        <v>736971.92</v>
      </c>
      <c r="G17" s="96">
        <f t="shared" si="7"/>
        <v>736971.92</v>
      </c>
      <c r="H17" s="96">
        <f t="shared" si="7"/>
        <v>736971.92</v>
      </c>
      <c r="I17" s="96">
        <f t="shared" si="7"/>
        <v>736971.92</v>
      </c>
      <c r="J17" s="96">
        <f t="shared" si="7"/>
        <v>736971.92</v>
      </c>
      <c r="K17" s="96">
        <f t="shared" si="7"/>
        <v>736971.92</v>
      </c>
      <c r="L17" s="96">
        <f t="shared" si="7"/>
        <v>736971.92</v>
      </c>
      <c r="M17" s="96">
        <f t="shared" si="7"/>
        <v>736971.92</v>
      </c>
      <c r="N17" s="96">
        <f t="shared" si="2"/>
        <v>9212149</v>
      </c>
      <c r="O17" s="99">
        <v>9212149</v>
      </c>
    </row>
    <row r="18" spans="1:21" ht="13.8" x14ac:dyDescent="0.3">
      <c r="A18" s="100" t="s">
        <v>558</v>
      </c>
      <c r="B18" s="96">
        <f>SUM(B10:B17)</f>
        <v>3248599.1999999997</v>
      </c>
      <c r="C18" s="96">
        <f t="shared" ref="C18:M18" si="8">SUM(C10:C17)</f>
        <v>2165732.7999999998</v>
      </c>
      <c r="D18" s="96">
        <f t="shared" si="8"/>
        <v>2165732.7999999998</v>
      </c>
      <c r="E18" s="96">
        <f t="shared" si="8"/>
        <v>2165732.7999999998</v>
      </c>
      <c r="F18" s="96">
        <f t="shared" si="8"/>
        <v>2165732.7999999998</v>
      </c>
      <c r="G18" s="96">
        <f t="shared" si="8"/>
        <v>2165732.7999999998</v>
      </c>
      <c r="H18" s="96">
        <f t="shared" si="8"/>
        <v>2165732.7999999998</v>
      </c>
      <c r="I18" s="96">
        <f t="shared" si="8"/>
        <v>2165732.7999999998</v>
      </c>
      <c r="J18" s="96">
        <f t="shared" si="8"/>
        <v>2165732.7999999998</v>
      </c>
      <c r="K18" s="96">
        <f t="shared" si="8"/>
        <v>2165732.7999999998</v>
      </c>
      <c r="L18" s="96">
        <f t="shared" si="8"/>
        <v>2165732.7999999998</v>
      </c>
      <c r="M18" s="96">
        <f t="shared" si="8"/>
        <v>2165732.7999999998</v>
      </c>
      <c r="N18" s="101">
        <f>SUM(B18:M18)</f>
        <v>27071660.000000004</v>
      </c>
      <c r="O18" s="99">
        <f>SUM(O10:O17)</f>
        <v>27071660</v>
      </c>
    </row>
    <row r="19" spans="1:21" ht="13.8" x14ac:dyDescent="0.3">
      <c r="A19" s="118" t="s">
        <v>559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21" ht="13.8" x14ac:dyDescent="0.3">
      <c r="A20" s="95" t="s">
        <v>560</v>
      </c>
      <c r="B20" s="96">
        <f t="shared" ref="B20:M20" si="9">B30*$O$20</f>
        <v>2867599.1999999997</v>
      </c>
      <c r="C20" s="96">
        <f t="shared" si="9"/>
        <v>1911732.8</v>
      </c>
      <c r="D20" s="96">
        <f t="shared" si="9"/>
        <v>1911732.8</v>
      </c>
      <c r="E20" s="96">
        <f t="shared" si="9"/>
        <v>1911732.8</v>
      </c>
      <c r="F20" s="96">
        <f t="shared" si="9"/>
        <v>1911732.8</v>
      </c>
      <c r="G20" s="96">
        <f t="shared" si="9"/>
        <v>1911732.8</v>
      </c>
      <c r="H20" s="96">
        <f t="shared" si="9"/>
        <v>1911732.8</v>
      </c>
      <c r="I20" s="96">
        <f t="shared" si="9"/>
        <v>1911732.8</v>
      </c>
      <c r="J20" s="96">
        <f t="shared" si="9"/>
        <v>1911732.8</v>
      </c>
      <c r="K20" s="96">
        <f t="shared" si="9"/>
        <v>1911732.8</v>
      </c>
      <c r="L20" s="96">
        <f t="shared" si="9"/>
        <v>1911732.8</v>
      </c>
      <c r="M20" s="96">
        <f t="shared" si="9"/>
        <v>1911732.8</v>
      </c>
      <c r="N20" s="96">
        <f t="shared" ref="N20:N25" si="10">SUM(B20:M20)</f>
        <v>23896660.000000004</v>
      </c>
      <c r="O20" s="99">
        <v>23896660</v>
      </c>
    </row>
    <row r="21" spans="1:21" ht="13.8" x14ac:dyDescent="0.3">
      <c r="A21" s="95" t="s">
        <v>561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635000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635000</v>
      </c>
      <c r="O21" s="99">
        <v>635000</v>
      </c>
      <c r="P21" s="117" t="s">
        <v>556</v>
      </c>
      <c r="Q21" s="117"/>
      <c r="R21" s="117"/>
      <c r="S21" s="117"/>
      <c r="T21" s="117"/>
      <c r="U21" s="117"/>
    </row>
    <row r="22" spans="1:21" ht="13.8" x14ac:dyDescent="0.3">
      <c r="A22" s="95" t="s">
        <v>562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2540000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11">M31*$O$21</f>
        <v>0</v>
      </c>
      <c r="N22" s="96">
        <v>2540000</v>
      </c>
      <c r="O22" s="99">
        <v>2540000</v>
      </c>
      <c r="P22" s="117" t="s">
        <v>556</v>
      </c>
      <c r="Q22" s="117"/>
      <c r="R22" s="117"/>
      <c r="S22" s="117"/>
      <c r="T22" s="117"/>
      <c r="U22" s="117"/>
    </row>
    <row r="23" spans="1:21" ht="13.8" x14ac:dyDescent="0.3">
      <c r="A23" s="95" t="s">
        <v>563</v>
      </c>
      <c r="B23" s="96">
        <f t="shared" ref="B23:M23" si="12">B30*$O$23</f>
        <v>0</v>
      </c>
      <c r="C23" s="96">
        <f t="shared" si="12"/>
        <v>0</v>
      </c>
      <c r="D23" s="96">
        <f t="shared" si="12"/>
        <v>0</v>
      </c>
      <c r="E23" s="96">
        <f t="shared" si="12"/>
        <v>0</v>
      </c>
      <c r="F23" s="96">
        <f t="shared" si="12"/>
        <v>0</v>
      </c>
      <c r="G23" s="96">
        <f t="shared" si="12"/>
        <v>0</v>
      </c>
      <c r="H23" s="96">
        <f t="shared" si="12"/>
        <v>0</v>
      </c>
      <c r="I23" s="96">
        <f t="shared" si="12"/>
        <v>0</v>
      </c>
      <c r="J23" s="96">
        <f t="shared" si="12"/>
        <v>0</v>
      </c>
      <c r="K23" s="96">
        <f t="shared" si="12"/>
        <v>0</v>
      </c>
      <c r="L23" s="96">
        <f t="shared" si="12"/>
        <v>0</v>
      </c>
      <c r="M23" s="96">
        <f t="shared" si="12"/>
        <v>0</v>
      </c>
      <c r="N23" s="96">
        <f t="shared" si="10"/>
        <v>0</v>
      </c>
      <c r="O23" s="99">
        <v>0</v>
      </c>
    </row>
    <row r="24" spans="1:21" ht="13.8" x14ac:dyDescent="0.3">
      <c r="A24" s="95" t="s">
        <v>564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10"/>
        <v>0</v>
      </c>
      <c r="O24" s="97">
        <v>0</v>
      </c>
    </row>
    <row r="25" spans="1:21" ht="13.8" x14ac:dyDescent="0.3">
      <c r="A25" s="95" t="s">
        <v>565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10"/>
        <v>0</v>
      </c>
      <c r="O25" s="97">
        <v>0</v>
      </c>
    </row>
    <row r="26" spans="1:21" ht="13.8" x14ac:dyDescent="0.3">
      <c r="A26" s="100" t="s">
        <v>566</v>
      </c>
      <c r="B26" s="96">
        <f>SUM(B20:B25)</f>
        <v>2867599.1999999997</v>
      </c>
      <c r="C26" s="96">
        <f t="shared" ref="C26:M26" si="13">SUM(C20:C24)</f>
        <v>1911732.8</v>
      </c>
      <c r="D26" s="96">
        <f t="shared" si="13"/>
        <v>1911732.8</v>
      </c>
      <c r="E26" s="96">
        <f>SUM(E20:E25)</f>
        <v>1911732.8</v>
      </c>
      <c r="F26" s="96">
        <f t="shared" si="13"/>
        <v>1911732.8</v>
      </c>
      <c r="G26" s="96">
        <f t="shared" si="13"/>
        <v>1911732.8</v>
      </c>
      <c r="H26" s="96">
        <f t="shared" si="13"/>
        <v>5086732.8</v>
      </c>
      <c r="I26" s="96">
        <f t="shared" si="13"/>
        <v>1911732.8</v>
      </c>
      <c r="J26" s="96">
        <f t="shared" si="13"/>
        <v>1911732.8</v>
      </c>
      <c r="K26" s="96">
        <f t="shared" si="13"/>
        <v>1911732.8</v>
      </c>
      <c r="L26" s="96">
        <f t="shared" si="13"/>
        <v>1911732.8</v>
      </c>
      <c r="M26" s="96">
        <f t="shared" si="13"/>
        <v>1911732.8</v>
      </c>
      <c r="N26" s="101">
        <f>SUM(N19:N25)</f>
        <v>27071660.000000004</v>
      </c>
      <c r="O26" s="97">
        <f>SUM(O20:O25)</f>
        <v>27071660</v>
      </c>
    </row>
    <row r="27" spans="1:21" s="103" customFormat="1" ht="13.8" x14ac:dyDescent="0.3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3.8" x14ac:dyDescent="0.3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3.8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3.8" x14ac:dyDescent="0.3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3.8" x14ac:dyDescent="0.3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3.8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3.8" x14ac:dyDescent="0.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3.8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2019-03-22T10:14:33Z</cp:lastPrinted>
  <dcterms:created xsi:type="dcterms:W3CDTF">2019-02-06T16:32:14Z</dcterms:created>
  <dcterms:modified xsi:type="dcterms:W3CDTF">2021-02-03T12:34:23Z</dcterms:modified>
</cp:coreProperties>
</file>