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95" windowHeight="8100" tabRatio="918" activeTab="0"/>
  </bookViews>
  <sheets>
    <sheet name="Főtábla" sheetId="1" r:id="rId1"/>
    <sheet name="Működési mérleg" sheetId="2" r:id="rId2"/>
    <sheet name="Felhalmozási mérleg" sheetId="3" r:id="rId3"/>
    <sheet name="Normatívák" sheetId="4" r:id="rId4"/>
    <sheet name="Felhalmozási kiadások" sheetId="5" r:id="rId5"/>
    <sheet name="Felújítások" sheetId="6" r:id="rId6"/>
    <sheet name="Önkorm. szak." sheetId="7" r:id="rId7"/>
    <sheet name="Önk.Hiv." sheetId="8" r:id="rId8"/>
    <sheet name="Óvoda" sheetId="9" r:id="rId9"/>
    <sheet name="Műv.Ház" sheetId="10" r:id="rId10"/>
    <sheet name="Műk.c.tám." sheetId="11" r:id="rId11"/>
  </sheets>
  <definedNames/>
  <calcPr fullCalcOnLoad="1"/>
</workbook>
</file>

<file path=xl/sharedStrings.xml><?xml version="1.0" encoding="utf-8"?>
<sst xmlns="http://schemas.openxmlformats.org/spreadsheetml/2006/main" count="1038" uniqueCount="476">
  <si>
    <t>Költségvetési szerv megnevezése</t>
  </si>
  <si>
    <t>04</t>
  </si>
  <si>
    <t>Feladat megnevezése</t>
  </si>
  <si>
    <t>Művelődési Ház Iskolai és községi Könyvtár</t>
  </si>
  <si>
    <t>Ezer forintban !</t>
  </si>
  <si>
    <t>Száma</t>
  </si>
  <si>
    <t>Előirányzat-csoport, kiemelt előirányzat megnevezése</t>
  </si>
  <si>
    <t>Előirányzat</t>
  </si>
  <si>
    <t>Bevételek</t>
  </si>
  <si>
    <t>1.</t>
  </si>
  <si>
    <t>I. Intézményi működési bevételek (1.1.+…+1.8.)</t>
  </si>
  <si>
    <t>1.1.</t>
  </si>
  <si>
    <t>Áru- és készletértékesítés</t>
  </si>
  <si>
    <t>1.2.</t>
  </si>
  <si>
    <t>Nyújtott szolgáltatások ellenértéke</t>
  </si>
  <si>
    <t>1.3.</t>
  </si>
  <si>
    <t>Bérleti díj</t>
  </si>
  <si>
    <t>1.4.</t>
  </si>
  <si>
    <t>Intézményi ellátási díjak</t>
  </si>
  <si>
    <t>1.5.</t>
  </si>
  <si>
    <t>Alkalmazottak térítése</t>
  </si>
  <si>
    <t>1.6.</t>
  </si>
  <si>
    <t>Általános forgalmi adó bevétel</t>
  </si>
  <si>
    <t>1.7.</t>
  </si>
  <si>
    <t>Osztalék, hozambevétel</t>
  </si>
  <si>
    <t>1.8.</t>
  </si>
  <si>
    <t>Kamatbevétel</t>
  </si>
  <si>
    <t>2.</t>
  </si>
  <si>
    <t>II. Véglegesen átvett pénzeszközök (2.1.+…+2.4.)</t>
  </si>
  <si>
    <t>2.1.</t>
  </si>
  <si>
    <t>Támogatásértékű működési bevételek</t>
  </si>
  <si>
    <t>2.2.</t>
  </si>
  <si>
    <t>Támogatásértékű felhalmozási bevételek</t>
  </si>
  <si>
    <t>2.3.</t>
  </si>
  <si>
    <t>EU-s forrásból származó bevételek</t>
  </si>
  <si>
    <t>2.4.</t>
  </si>
  <si>
    <t>Működési célú pénzeszközátvétel</t>
  </si>
  <si>
    <t>3.</t>
  </si>
  <si>
    <t>III. Felhalmozási célú egyéb bevételek</t>
  </si>
  <si>
    <t>4.</t>
  </si>
  <si>
    <t>IV. Kölcsön</t>
  </si>
  <si>
    <t>5.</t>
  </si>
  <si>
    <t>V. Pénzmaradvány, vállalk. tev. maradványa (5.1.+5.2.)</t>
  </si>
  <si>
    <t>5.1.</t>
  </si>
  <si>
    <t>Előző évi pénzmaradvány igénybevétele</t>
  </si>
  <si>
    <t>5.2.</t>
  </si>
  <si>
    <t>Előző évi vállalkozási maradvány igénybevétele</t>
  </si>
  <si>
    <t>6.</t>
  </si>
  <si>
    <t>VI. Önkormányzati támogatás</t>
  </si>
  <si>
    <t>7.</t>
  </si>
  <si>
    <t>BEVÉTELEK ÖSSZESEN (1+2+3+4+5+6)</t>
  </si>
  <si>
    <t>Kiadások</t>
  </si>
  <si>
    <r>
      <t xml:space="preserve">I. Működési költségvetés kiadásai </t>
    </r>
    <r>
      <rPr>
        <sz val="8"/>
        <rFont val="Times New Roman CE"/>
        <family val="0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</si>
  <si>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</si>
  <si>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</si>
  <si>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</si>
  <si>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</si>
  <si>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</si>
  <si>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</si>
  <si>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r>
      <t xml:space="preserve">II. Felhalmozási költségvetés kiadásai </t>
    </r>
    <r>
      <rPr>
        <sz val="8"/>
        <rFont val="Times New Roman CE"/>
        <family val="0"/>
      </rPr>
      <t>(2.1+…+2.4)</t>
    </r>
  </si>
  <si>
    <t>Intézményi beruházási kiadások</t>
  </si>
  <si>
    <t>Felújítások</t>
  </si>
  <si>
    <t>2.5.</t>
  </si>
  <si>
    <t>EU-s forrásból finanszírozott támogatással megvalósuló programok, projektek kiadásai</t>
  </si>
  <si>
    <t>2.7.</t>
  </si>
  <si>
    <t>Egyéb fejlesztési célú kiadások</t>
  </si>
  <si>
    <t>III. Kölcsön</t>
  </si>
  <si>
    <t>KIADÁSOK ÖSSZESEN: (1+2+3)</t>
  </si>
  <si>
    <t>Éves engedélyezett létszám előirányzat (fő)</t>
  </si>
  <si>
    <t>Közfoglalkoztatottak létszáma (fő)</t>
  </si>
  <si>
    <t>----------------------------</t>
  </si>
  <si>
    <t>-</t>
  </si>
  <si>
    <t>IV. Közhatalmi bevételek</t>
  </si>
  <si>
    <t>V. Kölcsön</t>
  </si>
  <si>
    <t>VI. Pénzmaradvány, vállalk. tev. maradványa (6.1.+6.2.)</t>
  </si>
  <si>
    <t>6.1.</t>
  </si>
  <si>
    <t>6.2.</t>
  </si>
  <si>
    <t>VII. Önkormányzati támogatás</t>
  </si>
  <si>
    <t>8.</t>
  </si>
  <si>
    <t>BEVÉTELEK ÖSSZESEN (1+2+3+4+5+6+7)</t>
  </si>
  <si>
    <t>Pátyolgató Óvoda</t>
  </si>
  <si>
    <t>megnevezése</t>
  </si>
  <si>
    <t>I. Önkormányzatok működési bevételei</t>
  </si>
  <si>
    <t>I/1. Önkormányzatok sajátos működési bevételei (2.1.+…+.2.6.)</t>
  </si>
  <si>
    <t>Helyi adók</t>
  </si>
  <si>
    <t>Illetékek</t>
  </si>
  <si>
    <t>Átengedett központi adók</t>
  </si>
  <si>
    <t>Bírságok, díjak, pótlékok</t>
  </si>
  <si>
    <t>Kezességvállalással kapcsolatos megtérülés</t>
  </si>
  <si>
    <t>2.6.</t>
  </si>
  <si>
    <t>Egyéb fizetési kötelezettségből származó bevételek</t>
  </si>
  <si>
    <t>I/2. Intézményi működési bevételek (3.1.+…+3.8.)</t>
  </si>
  <si>
    <t>3.1.</t>
  </si>
  <si>
    <t>3.2.</t>
  </si>
  <si>
    <t>3.3.</t>
  </si>
  <si>
    <t>3.4.</t>
  </si>
  <si>
    <t>3.5.</t>
  </si>
  <si>
    <t>3.6.</t>
  </si>
  <si>
    <t>3.7.</t>
  </si>
  <si>
    <t>Működési célú hozam- és kamatbevételek</t>
  </si>
  <si>
    <t>3.8.</t>
  </si>
  <si>
    <t>Egyéb működési célú bevétel</t>
  </si>
  <si>
    <t>II. Közhatalmi bevételek</t>
  </si>
  <si>
    <t>III. Támogatások,  kiegészítések (5.1.+…+5.8.)</t>
  </si>
  <si>
    <t>5.3.</t>
  </si>
  <si>
    <t>5.4.</t>
  </si>
  <si>
    <t>5.5.</t>
  </si>
  <si>
    <t>5.6.</t>
  </si>
  <si>
    <t>Címzett és céltámogatások</t>
  </si>
  <si>
    <t>5.7.</t>
  </si>
  <si>
    <t>Megyei önkormányzatok működésének támogatása</t>
  </si>
  <si>
    <t>IV. Támogatásértékű bevételek (6.1+6.2)</t>
  </si>
  <si>
    <t>Működési célú támogatásértékű bevétel (6.1.1.+…+6.1.5.)</t>
  </si>
  <si>
    <t>6.1.1.</t>
  </si>
  <si>
    <t>Társadalombiztosítás pénzügyi alapjából átvett pénzeszköz</t>
  </si>
  <si>
    <t>6.1.2.</t>
  </si>
  <si>
    <t>Helyi, nemzetiségi önkormányzattól átvett pénzeszköz</t>
  </si>
  <si>
    <t>6.1.3.</t>
  </si>
  <si>
    <t>Többcélú kist. társulástól, jogi szem. társulástól átvett pénzeszköz</t>
  </si>
  <si>
    <t>6.1.4.</t>
  </si>
  <si>
    <t>EU támogatás</t>
  </si>
  <si>
    <t>6.1.5.</t>
  </si>
  <si>
    <t>Egyéb működési célú támogatásértékű bevétel</t>
  </si>
  <si>
    <t>Felhalmozási célú támogatásértékű bevétel (6.2.1.+…+6.2.5.)</t>
  </si>
  <si>
    <t>6.2.1.</t>
  </si>
  <si>
    <t>6.2.2.</t>
  </si>
  <si>
    <t>6.2.3.</t>
  </si>
  <si>
    <t>Többcélú kistérségi társulástól, jogi személyiségű társulástól átvett pénzeszköz</t>
  </si>
  <si>
    <t>6.2.4.</t>
  </si>
  <si>
    <t>6.2.5.</t>
  </si>
  <si>
    <t>Egyéb felhalmozási célú támogatásértékű bevétel</t>
  </si>
  <si>
    <t>V. Felhalmozási célú bevételek (7.1.+…+.7.3.)</t>
  </si>
  <si>
    <t>7.1.</t>
  </si>
  <si>
    <t>Tárgyi eszközök és immateriális javak értékesítése (vagyonhasznosítás)</t>
  </si>
  <si>
    <t>7.2.</t>
  </si>
  <si>
    <t>Önkormányzatot megillető vagyoni értékű jog értékesítése, hasznosítása</t>
  </si>
  <si>
    <t>7.3.</t>
  </si>
  <si>
    <t>Pénzügyi befektetésekből származó bevétel</t>
  </si>
  <si>
    <t>VI. Átvett pénzeszközök (8.1.+8.2.)</t>
  </si>
  <si>
    <t>8.1.</t>
  </si>
  <si>
    <t>Működési célú pénzeszköz átvétel államháztartáson kívülről</t>
  </si>
  <si>
    <t>8.2.</t>
  </si>
  <si>
    <t>Felhalmozási célú pénzeszk. átvétel államháztartáson kívülről</t>
  </si>
  <si>
    <t>9.</t>
  </si>
  <si>
    <t>VII. Kölcsön (munkavállalónak adott kölcsön visszatérülése)</t>
  </si>
  <si>
    <t>10.</t>
  </si>
  <si>
    <t>KÖLTSÉGVETÉSI BEVÉTELEK ÖSSZESEN (2+3+4+5+6+7+8+9)</t>
  </si>
  <si>
    <t>11.</t>
  </si>
  <si>
    <t>VIII. Pénzmaradvány, vállalk. tev. maradványa (11.1.+11.2.)</t>
  </si>
  <si>
    <t>11.1.</t>
  </si>
  <si>
    <t>Előző évek működési célú pénzmaradványa, vállalkozási maradványa</t>
  </si>
  <si>
    <t>11.2.</t>
  </si>
  <si>
    <t>Előző évek felhalmozási célú pénzmaradványa, vállalkozási maradványa</t>
  </si>
  <si>
    <t>12.</t>
  </si>
  <si>
    <t>IX. Finanszírozási célú pénzügyi műv. bevételei (12.1.+.12.2.)</t>
  </si>
  <si>
    <t>12.1.</t>
  </si>
  <si>
    <t>Működési célú pénzügyi műveletek bevételei</t>
  </si>
  <si>
    <t>12.2.</t>
  </si>
  <si>
    <t>Felhalmozási célú pénzügyi műveletek bevételei</t>
  </si>
  <si>
    <t>13.</t>
  </si>
  <si>
    <t>BEVÉTELEK ÖSSZESEN (10+11+12)</t>
  </si>
  <si>
    <t xml:space="preserve"> - az 1.5-ből: - Lakosságnak juttatott támogatások</t>
  </si>
  <si>
    <t xml:space="preserve">   - Szociális, rászorultság jellegű ellátások</t>
  </si>
  <si>
    <t xml:space="preserve">   - Működési célú pénzmaradvány átadás</t>
  </si>
  <si>
    <t>1.9.</t>
  </si>
  <si>
    <t xml:space="preserve">   - Működési célú pénzeszköz átadás államháztartáson kívülre</t>
  </si>
  <si>
    <t>1.10.</t>
  </si>
  <si>
    <t xml:space="preserve">   - Működési célú támogatásértékű kiadás</t>
  </si>
  <si>
    <t>1.11.</t>
  </si>
  <si>
    <t xml:space="preserve">   - Garancia és kezességvállalásból származó kifizetés</t>
  </si>
  <si>
    <t>1.12.</t>
  </si>
  <si>
    <t xml:space="preserve">   - Kamatkiadások</t>
  </si>
  <si>
    <t>1.13.</t>
  </si>
  <si>
    <t xml:space="preserve">   - Pénzforgalom nélküli kiadások</t>
  </si>
  <si>
    <r>
      <t xml:space="preserve">II. Felhalmozási költségvetés kiadásai </t>
    </r>
    <r>
      <rPr>
        <sz val="8"/>
        <rFont val="Times New Roman CE"/>
        <family val="0"/>
      </rPr>
      <t>(2.1+…+2.7)</t>
    </r>
  </si>
  <si>
    <t>Lakástámogatás</t>
  </si>
  <si>
    <t>Lakásépítés</t>
  </si>
  <si>
    <t>EU-s forrásból finansz. támogatással megv. pr., projektek önk. hozzájárulásának kiadásai</t>
  </si>
  <si>
    <t>Egyéb felhalmozási célú kiadások</t>
  </si>
  <si>
    <t>2.8.</t>
  </si>
  <si>
    <t xml:space="preserve"> - a 2.7-ből: - Felhalmozási célú pénzmaradvány átadás</t>
  </si>
  <si>
    <t>2.9.</t>
  </si>
  <si>
    <t xml:space="preserve"> - Felhalmozási célú pénzeszközátadás államháztartáson kívülre</t>
  </si>
  <si>
    <t>2.10.</t>
  </si>
  <si>
    <t xml:space="preserve"> - Felhalmozási célú támogatásértékű kiadás</t>
  </si>
  <si>
    <t>2.11.</t>
  </si>
  <si>
    <t xml:space="preserve"> - Pénzügyi befektetések kiadásai</t>
  </si>
  <si>
    <t>III. Kölcsön (munkavállalónak adott kölcsön)</t>
  </si>
  <si>
    <r>
      <t xml:space="preserve">IV. Tartalékok </t>
    </r>
    <r>
      <rPr>
        <sz val="8"/>
        <rFont val="Times New Roman CE"/>
        <family val="0"/>
      </rPr>
      <t>(4.1.+4.2.)</t>
    </r>
  </si>
  <si>
    <t>4.1.</t>
  </si>
  <si>
    <t>Általános tartalék</t>
  </si>
  <si>
    <t>4.2.</t>
  </si>
  <si>
    <t>Céltartalék</t>
  </si>
  <si>
    <t>V. Költségvetési szervek finanszírozása</t>
  </si>
  <si>
    <t>KÖLTSÉGVETÉSI KIADÁSOK ÖSSZESEN (1+2+3+4+5)</t>
  </si>
  <si>
    <t>VI. Finanszírozási célú pénzügyi műveletek kiadásai (7.1+7.2.)</t>
  </si>
  <si>
    <t>7.1</t>
  </si>
  <si>
    <t>Működési célú pénzügyi műveletek kiadásai</t>
  </si>
  <si>
    <t>Felhalmozási célú pénzügyi műveletek kiadásai</t>
  </si>
  <si>
    <t>KIADÁSOK ÖSSZESEN: (6+7)</t>
  </si>
  <si>
    <t>Sor-
szám</t>
  </si>
  <si>
    <t>Bevételi jogcím</t>
  </si>
  <si>
    <t>I. Önkormányzat működési bevételei (2+3+4)</t>
  </si>
  <si>
    <t>Egyéb sajátos bevételek</t>
  </si>
  <si>
    <t xml:space="preserve">4. </t>
  </si>
  <si>
    <t xml:space="preserve">7. </t>
  </si>
  <si>
    <t xml:space="preserve">9. </t>
  </si>
  <si>
    <t>VII. Kölcsön (munkavállalónak adott kölcsön) visszatérülése</t>
  </si>
  <si>
    <t>KÖLTSÉGVETÉSI BEVÉTELEK ÖSSZESEN: (2+…+9)</t>
  </si>
  <si>
    <t>IX. Finanszírozási célú pénzügyi műveletek bevételei (10.1+10.2.)</t>
  </si>
  <si>
    <t>Működési célú pénzügyi műveletek bevételei (12.1.1.+…+.12.1.6.)</t>
  </si>
  <si>
    <t>12.1.1.</t>
  </si>
  <si>
    <t>Értékpapír kibocsátása, értékesítése</t>
  </si>
  <si>
    <t>12.1.2.</t>
  </si>
  <si>
    <t>Hitelek felvétele</t>
  </si>
  <si>
    <t>12.1.3.</t>
  </si>
  <si>
    <t>Kapott kölcsön, nyújtott kölcsön visszatérülése</t>
  </si>
  <si>
    <t>12.1.4.</t>
  </si>
  <si>
    <t>Forgatási célú belföldi, külföldi értékpapírok kibocsátása, értékesítése</t>
  </si>
  <si>
    <t>12.1.5.</t>
  </si>
  <si>
    <t>Betét visszavonásából származó bevétel</t>
  </si>
  <si>
    <t>12.1.6.</t>
  </si>
  <si>
    <t>Egyéb működési, finanszírozási célú bevétel</t>
  </si>
  <si>
    <t>Felhalmozási célú pénzügyi műveletek bevételei (12.2.1.+…+.12.2.7.)</t>
  </si>
  <si>
    <t>12.2.1.</t>
  </si>
  <si>
    <t>12.2.2.</t>
  </si>
  <si>
    <t>Rövid lejáratú hitelek felvétele</t>
  </si>
  <si>
    <t>12.2.3.</t>
  </si>
  <si>
    <t>Hosszú lejáratú hitelek felvétele</t>
  </si>
  <si>
    <t>12.2.4.</t>
  </si>
  <si>
    <t>12.2.5.</t>
  </si>
  <si>
    <t>Befektetési célú belföldi, külföldi értékpapírok kibocsátása, értékesítése</t>
  </si>
  <si>
    <t>12.2.6.</t>
  </si>
  <si>
    <t>12.2.7.</t>
  </si>
  <si>
    <t>Egyéb felhalmozási finanszírozási célú bevétel</t>
  </si>
  <si>
    <t>BEVÉTELEK ÖSSZESEN: (10+11+12)</t>
  </si>
  <si>
    <t>K I A D Á S O K</t>
  </si>
  <si>
    <t>Sor-szám</t>
  </si>
  <si>
    <t>Kiadási jogcímek</t>
  </si>
  <si>
    <t>KÖLTSÉGVETÉSI KIADÁSOK ÖSSZESEN (1+2+3+4)</t>
  </si>
  <si>
    <t>VI. Finanszírozási célú pénzügyi műveletek kiadásai (6.1+6.2.)</t>
  </si>
  <si>
    <t>Működési célú pénzügyi műveletek kiadásai (6.1.1.+…+6.1.8.)</t>
  </si>
  <si>
    <t>Értékpapír vásárlása, visszavásárlása</t>
  </si>
  <si>
    <t>Likviditási hitelek törlesztése</t>
  </si>
  <si>
    <t>Rövid lejáratú hitelek törlesztése</t>
  </si>
  <si>
    <t>Hosszú lejáratú hitelek törlesztése</t>
  </si>
  <si>
    <t>Kölcsön törlesztése, adott kölcsön</t>
  </si>
  <si>
    <t>6.1.6.</t>
  </si>
  <si>
    <t>Forgatási célú belföldi, külföldi értékpapírok vásárlása</t>
  </si>
  <si>
    <t>6.1.7.</t>
  </si>
  <si>
    <t>Betét elhelyezése</t>
  </si>
  <si>
    <t>6.1.8.</t>
  </si>
  <si>
    <t>Egyéb</t>
  </si>
  <si>
    <t>Felhalmozási célú pénzügyi műveletek kiadásai (6.2.1.+…+.6.2.8.)</t>
  </si>
  <si>
    <t>Hitelek törlesztése</t>
  </si>
  <si>
    <t>6.2.6.</t>
  </si>
  <si>
    <t>Befektetési célú belföldi, külföldi értékpapírok vásárlása</t>
  </si>
  <si>
    <t>6.2.7.</t>
  </si>
  <si>
    <t>6.2.8.</t>
  </si>
  <si>
    <t>Egyéb hitel, kölcsön kiadásai</t>
  </si>
  <si>
    <t xml:space="preserve"> KIADÁSOK ÖSSZESEN: (5+6)</t>
  </si>
  <si>
    <t>KÖLTSÉGVETÉSI BEVÉTELEK ÉS KIADÁSOK EGYENLEGE</t>
  </si>
  <si>
    <t>FINANSZÍROZÁSI CÉLÚ PÉNZÜGYI BEVÉTELEK ÉS KIADÁSOK EGYENLEGE</t>
  </si>
  <si>
    <t>Finanszírozási célú pénzügyi  műveletek bevételei (1. sz. mell. 1. sz. táblázat 12. sor)</t>
  </si>
  <si>
    <t>1.1.1.</t>
  </si>
  <si>
    <t>1.1-ből: Működési célú pénzügyi műveletek bevételei (1. mell. 1. sz. tábl. 12.1. sor)</t>
  </si>
  <si>
    <t>1.1.2.</t>
  </si>
  <si>
    <t>Finanszírozási célú pénzügyi műv. kiadásai (1. sz. mell .2. sz. táblázat 6. sor)</t>
  </si>
  <si>
    <t>1.2.1.</t>
  </si>
  <si>
    <t>1.2-ből: Működési célú pénzügyi műveletek kiadásai (1. mell 2. sz. táblázat 6.1. sor)</t>
  </si>
  <si>
    <t>1.2.2.</t>
  </si>
  <si>
    <t>Felhalmozási célú pénzügyi műveletek kiadásai (1. mell. 2. sz. tábl. 6.2. sor)</t>
  </si>
  <si>
    <t>I. Működési célú bevételek és kiadások mérlege
(Önkormányzati szinten)</t>
  </si>
  <si>
    <t xml:space="preserve"> Ezer forintban !</t>
  </si>
  <si>
    <t>Megnevezés</t>
  </si>
  <si>
    <t>Önkormányzatok sajátos működési bevételei</t>
  </si>
  <si>
    <t>Személyi juttatások</t>
  </si>
  <si>
    <t>Munkaadókat terhelő járulék</t>
  </si>
  <si>
    <t>Közhatalmi bevételek</t>
  </si>
  <si>
    <t>Dologi kiadások</t>
  </si>
  <si>
    <t>Támogatások, kiegészítések</t>
  </si>
  <si>
    <t>Támogatásértékű bevételek</t>
  </si>
  <si>
    <t>Tartalékok</t>
  </si>
  <si>
    <t>Működési célú kölcsön visszatérítése, igénybevétele</t>
  </si>
  <si>
    <t>Költségvetési bevételek összesen:</t>
  </si>
  <si>
    <t>Költségvetési kiadások összesen:</t>
  </si>
  <si>
    <t>14.</t>
  </si>
  <si>
    <t>Előző évi műk. célú pénzm. igénybev.</t>
  </si>
  <si>
    <t>15.</t>
  </si>
  <si>
    <t>Előző évi váll. maradv. igénybev.</t>
  </si>
  <si>
    <t>16.</t>
  </si>
  <si>
    <t>Rövid lejáratú hitelek tölresztése</t>
  </si>
  <si>
    <t>17.</t>
  </si>
  <si>
    <t>18.</t>
  </si>
  <si>
    <t>Kapott kölcsön, nyújtott kölcsön visszatér.</t>
  </si>
  <si>
    <t>19.</t>
  </si>
  <si>
    <t>Forgatási célú belf., külf. értékpapírok kibocsátása, értékesítése</t>
  </si>
  <si>
    <t>Befektetési célú belf., külf. értékpapírok vásárlása</t>
  </si>
  <si>
    <t>20.</t>
  </si>
  <si>
    <t>21.</t>
  </si>
  <si>
    <t>Egyéb működési finanszírozási célú bevétel</t>
  </si>
  <si>
    <t>22.</t>
  </si>
  <si>
    <t xml:space="preserve">Egyéb </t>
  </si>
  <si>
    <t>23.</t>
  </si>
  <si>
    <t>24.</t>
  </si>
  <si>
    <t>25.</t>
  </si>
  <si>
    <t>Finanszírozási célú bevételek (16+…+24)</t>
  </si>
  <si>
    <t>Finanszírozási célú kiadások (14+…+24)</t>
  </si>
  <si>
    <t>26.</t>
  </si>
  <si>
    <t>BEVÉTELEK ÖSSZESEN (13+14+15+25)</t>
  </si>
  <si>
    <t>KIADÁSOK ÖSSZESEN (13+25)</t>
  </si>
  <si>
    <t>27.</t>
  </si>
  <si>
    <t>Költségvetési hiány:</t>
  </si>
  <si>
    <t>Költségvetési többlet:</t>
  </si>
  <si>
    <t>II. Felhalmozási célú bevételek és kiadások mérlege
(Önkormányzati szinten)</t>
  </si>
  <si>
    <t>Tárgyi eszközök, immateriális javak értékesítése</t>
  </si>
  <si>
    <t>Vagyoni értékű jogok értékesítése, hasznosítása</t>
  </si>
  <si>
    <t>Egyéb központi támogatás</t>
  </si>
  <si>
    <t>EU-s forrásból finansz. támogatással megv. progr., projektek kiadásai</t>
  </si>
  <si>
    <t>Központosított előirányzatokból támogatás</t>
  </si>
  <si>
    <t>EU-s forrásból finansz., önkormányzati hozzájáurlásának kiadásai</t>
  </si>
  <si>
    <t>Átvett pénzeszközök államháztartáson kívülről</t>
  </si>
  <si>
    <t>EU-s támogatásból származó forrás</t>
  </si>
  <si>
    <t>Előző évi felh. célú pénzm. igénybev.</t>
  </si>
  <si>
    <t>Befektetési célú belföldi, külföldi értékpapírok kibocsátása, érték.</t>
  </si>
  <si>
    <t>Finansírozási célú bev. (13+…+21)</t>
  </si>
  <si>
    <t>Finansírozási célú kiad. (12+...+21)</t>
  </si>
  <si>
    <t>BEVÉTELEK ÖSSZESEN (11+12+22)</t>
  </si>
  <si>
    <t>KIADÁSOK ÖSSZESEN (11+22)</t>
  </si>
  <si>
    <t>Jogcím</t>
  </si>
  <si>
    <t>Beruházás  megnevezése</t>
  </si>
  <si>
    <t>Kivitelezés kezdési és befejezési éve</t>
  </si>
  <si>
    <t>Felhasználás
2011. XII.31-ig</t>
  </si>
  <si>
    <t xml:space="preserve">
2012. év utáni szükséglet
</t>
  </si>
  <si>
    <t>6=(2-4-5)</t>
  </si>
  <si>
    <t>ÖSSZESEN:</t>
  </si>
  <si>
    <t>Felújítás  megnevezése</t>
  </si>
  <si>
    <t>2012. év utáni szükséglet
(6=2 - 4 - 5)</t>
  </si>
  <si>
    <r>
      <t xml:space="preserve">Finanszírozási célú pénzügyi műveletek egyenlege </t>
    </r>
    <r>
      <rPr>
        <sz val="12"/>
        <rFont val="Times New Roman CE"/>
        <family val="1"/>
      </rPr>
      <t>(1.1 - 1.2) +/-</t>
    </r>
  </si>
  <si>
    <t xml:space="preserve"> - Felhalmozási célú pénzeszközátadás államháztartáson     kívülre</t>
  </si>
  <si>
    <r>
      <t xml:space="preserve">I/1. Önkormányzat sajátos működési bevételei </t>
    </r>
    <r>
      <rPr>
        <sz val="11"/>
        <rFont val="Times New Roman CE"/>
        <family val="1"/>
      </rPr>
      <t>(2.1+…+2.6)</t>
    </r>
  </si>
  <si>
    <r>
      <t xml:space="preserve">III. Támogatások, kiegészítések </t>
    </r>
    <r>
      <rPr>
        <sz val="11"/>
        <rFont val="Times New Roman CE"/>
        <family val="1"/>
      </rPr>
      <t>(5.1+…+5.8.)</t>
    </r>
  </si>
  <si>
    <r>
      <t xml:space="preserve">IV. Támogatásértékű bevételek </t>
    </r>
    <r>
      <rPr>
        <sz val="11"/>
        <rFont val="Times New Roman CE"/>
        <family val="1"/>
      </rPr>
      <t>(6.1+6.2)</t>
    </r>
  </si>
  <si>
    <r>
      <t xml:space="preserve">V. Felhalmozási célú bevételek </t>
    </r>
    <r>
      <rPr>
        <sz val="11"/>
        <rFont val="Times New Roman CE"/>
        <family val="1"/>
      </rPr>
      <t>(7.1+…+7.3)</t>
    </r>
  </si>
  <si>
    <r>
      <t xml:space="preserve">VI. Átvett pénzeszközök </t>
    </r>
    <r>
      <rPr>
        <sz val="11"/>
        <rFont val="Times New Roman CE"/>
        <family val="1"/>
      </rPr>
      <t>(8.1+8.2.)</t>
    </r>
  </si>
  <si>
    <r>
      <t xml:space="preserve">I. Működési költségvetés kiadásai </t>
    </r>
    <r>
      <rPr>
        <sz val="11"/>
        <rFont val="Times New Roman CE"/>
        <family val="1"/>
      </rPr>
      <t>(1.1+…+1.5.)</t>
    </r>
  </si>
  <si>
    <r>
      <t xml:space="preserve">II. Felhalmozási költségvetés kiadásai </t>
    </r>
    <r>
      <rPr>
        <sz val="11"/>
        <rFont val="Times New Roman CE"/>
        <family val="1"/>
      </rPr>
      <t>(2.1+…+2.7)</t>
    </r>
  </si>
  <si>
    <t xml:space="preserve">B E V É T E L E K </t>
  </si>
  <si>
    <t>(Önkormányzat összesen)</t>
  </si>
  <si>
    <r>
      <t xml:space="preserve">I. Működési költségvetés kiadásai </t>
    </r>
    <r>
      <rPr>
        <sz val="10"/>
        <rFont val="Times New Roman CE"/>
        <family val="0"/>
      </rPr>
      <t>(1.1+…+1.5.)</t>
    </r>
  </si>
  <si>
    <r>
      <t xml:space="preserve">II. Felhalmozási költségvetés kiadásai </t>
    </r>
    <r>
      <rPr>
        <sz val="10"/>
        <rFont val="Times New Roman CE"/>
        <family val="0"/>
      </rPr>
      <t>(2.1+…+2.4)</t>
    </r>
  </si>
  <si>
    <t xml:space="preserve"> </t>
  </si>
  <si>
    <t>2013. évi eredeti előirányzat</t>
  </si>
  <si>
    <t xml:space="preserve">Költségvetési szerv </t>
  </si>
  <si>
    <t>Önkormányzat egyéb szakfeladat</t>
  </si>
  <si>
    <t>e Ft</t>
  </si>
  <si>
    <t>Mindösszesen:</t>
  </si>
  <si>
    <t>Ellátottak pénzbeli juttatásai (önkormányzat kötelező feladata)</t>
  </si>
  <si>
    <t>Intézményi beruházási kiadások (önként vállalt feladat)</t>
  </si>
  <si>
    <t>Felújítások (önként vállalt feladat)</t>
  </si>
  <si>
    <t>Hosszú lejáratú hitelek törlesztése (önként válllalt feladat)</t>
  </si>
  <si>
    <t>EU támogatás ( pályázati forrás )</t>
  </si>
  <si>
    <t xml:space="preserve">Kapott kölcsön, nyújtott kölcsön visszatérülése  </t>
  </si>
  <si>
    <t>4.3</t>
  </si>
  <si>
    <t>Nettó költség</t>
  </si>
  <si>
    <t>ÁFA</t>
  </si>
  <si>
    <r>
      <t xml:space="preserve">IV. Tartalékok </t>
    </r>
    <r>
      <rPr>
        <sz val="11"/>
        <rFont val="Times New Roman CE"/>
        <family val="1"/>
      </rPr>
      <t>(4.1.+4.3.)</t>
    </r>
  </si>
  <si>
    <t>Lakástámogatás (önként vállalt feladat)</t>
  </si>
  <si>
    <t>Lakásépítés (önként vállalt feladat)</t>
  </si>
  <si>
    <t>Nettó  költség</t>
  </si>
  <si>
    <t>EU-s forrásból finanszírozott támogatással megvalósuló programok, projektek kiadásai (önként vállalt feladat)</t>
  </si>
  <si>
    <t>EU-s forrásból finanszírozott támogatással megvalósuló programok, projektek önkormányzati hozzájárulásának kiadásai (önként vállalt feladat)</t>
  </si>
  <si>
    <t xml:space="preserve">   Pénzügyi befektetésekből származó bevétel</t>
  </si>
  <si>
    <t xml:space="preserve">  7.3.</t>
  </si>
  <si>
    <t xml:space="preserve">    - ebből PVK eszközhasználati díj elszámolása</t>
  </si>
  <si>
    <t xml:space="preserve">   Felhalmozási célú pénzügyi műveletek bevételei (1. mell. 1. sz.         tábl. 12.2. sor)</t>
  </si>
  <si>
    <t>Átengedett központi adók (helyben maradó SZJA)</t>
  </si>
  <si>
    <t>Védőnők:</t>
  </si>
  <si>
    <t>Orvos asszisztens:</t>
  </si>
  <si>
    <t>Sportlétesítmény:</t>
  </si>
  <si>
    <t>Falugazdálkodás</t>
  </si>
  <si>
    <t>Összesen</t>
  </si>
  <si>
    <t>Részmunkaidő:</t>
  </si>
  <si>
    <t>SNI:</t>
  </si>
  <si>
    <t>Üzemeltetés:</t>
  </si>
  <si>
    <t>Üzemeltetés részmunkaidő:</t>
  </si>
  <si>
    <t xml:space="preserve">   Céltartalék (peres költségek)</t>
  </si>
  <si>
    <t xml:space="preserve">    4.3.</t>
  </si>
  <si>
    <t xml:space="preserve">Intézményi beruházási kiadások </t>
  </si>
  <si>
    <t xml:space="preserve">Felújítások </t>
  </si>
  <si>
    <t>Önként vállalt feladatok</t>
  </si>
  <si>
    <t>Kötelező feladatok</t>
  </si>
  <si>
    <t>Államigazgatási feladatok</t>
  </si>
  <si>
    <t>Az államháztartásról szóló 2011. évi CXCV. törvény 23. § (2) bekezdése alapján a kötelező, az önként vállalt valamint az államigazgatási feladatok szerinti bontában:</t>
  </si>
  <si>
    <t xml:space="preserve">Ellátottak pénzbeli juttatásai </t>
  </si>
  <si>
    <t>Bevételek mindösszesen</t>
  </si>
  <si>
    <t>Kiadások mindösszesen</t>
  </si>
  <si>
    <t>Óvodai nevelés:</t>
  </si>
  <si>
    <t>Intézményi finanszírozásból eredő korrekció</t>
  </si>
  <si>
    <t>Intézmény finanszírozásból eredő korrekció</t>
  </si>
  <si>
    <t>Költségvetési bevételek összesen</t>
  </si>
  <si>
    <t>Költségvetési kiadások összesen</t>
  </si>
  <si>
    <t>Pénzforgalom nélküli bevételek (pénzmaradvány)</t>
  </si>
  <si>
    <t>Finanszírozási célú pénzügyi műveletek egyenlege</t>
  </si>
  <si>
    <t>Költségvetési bevételek és kiadások egyenlege</t>
  </si>
  <si>
    <t>VIII. Pénforgalom nélküli bevételek (12.1.+12.2.)</t>
  </si>
  <si>
    <r>
      <t xml:space="preserve">                                                                                       (Önkormányzat összesen)                                           </t>
    </r>
    <r>
      <rPr>
        <b/>
        <i/>
        <sz val="8"/>
        <rFont val="Times New Roman CE"/>
        <family val="0"/>
      </rPr>
      <t xml:space="preserve"> ezer forintban</t>
    </r>
  </si>
  <si>
    <t>ezer forintban</t>
  </si>
  <si>
    <r>
      <t xml:space="preserve">                                                                                         Önkormányzati Hivatal                                                                 </t>
    </r>
    <r>
      <rPr>
        <i/>
        <sz val="9"/>
        <rFont val="Times New Roman CE"/>
        <family val="0"/>
      </rPr>
      <t xml:space="preserve"> ezer forintban</t>
    </r>
  </si>
  <si>
    <t>Az államháztartásról szóló 2011. évi CXCV. törvény 23. § (2) bekezdése alapján a kötelező, az önként vállalt valamint az államigazgatási feladatok szerinti bontásban:</t>
  </si>
  <si>
    <t>11 buszváró épület</t>
  </si>
  <si>
    <t>2014. évi előirányzat</t>
  </si>
  <si>
    <t xml:space="preserve">Iskola beruházás </t>
  </si>
  <si>
    <t>Zsámbéki kanyar buszöböl</t>
  </si>
  <si>
    <t>Iskola utca felújítás</t>
  </si>
  <si>
    <t>Utak karbantartása, felújítása</t>
  </si>
  <si>
    <t>Közvilágítás fejlesztése</t>
  </si>
  <si>
    <t>Napóra, köztéri bútorok létesítése</t>
  </si>
  <si>
    <t>Műfüves pálya világítás korszerűsítése</t>
  </si>
  <si>
    <t>Völgy utca csapadékvíz elvezetése</t>
  </si>
  <si>
    <t>677 hrsz. Telek vásárlása</t>
  </si>
  <si>
    <t>Sebességhatár figyelmeztető létesítése</t>
  </si>
  <si>
    <t>Hivatal nyílászáró csere</t>
  </si>
  <si>
    <t>1805 hrsz. Ingatlan vásárlása</t>
  </si>
  <si>
    <t>0145/4 hrsz. Ingatlan vásárlása</t>
  </si>
  <si>
    <t xml:space="preserve">Védőnőknél pelenkázóasztal </t>
  </si>
  <si>
    <t>Ügyfélszolgálat átalakítása</t>
  </si>
  <si>
    <t>Óvoda felújítások</t>
  </si>
  <si>
    <t>A 2014. évi normatív  hozzájárulások  alakulása jogcímenként</t>
  </si>
  <si>
    <t>4  fő 8 órás</t>
  </si>
  <si>
    <t>Kihangosítás</t>
  </si>
  <si>
    <t>Használtautó vásárlása a településőr részére</t>
  </si>
  <si>
    <t>Iskolának tárgyieszköz cseréje</t>
  </si>
  <si>
    <t>Sorszám</t>
  </si>
  <si>
    <t>Kiadási jogcím</t>
  </si>
  <si>
    <t>Kiadás összege</t>
  </si>
  <si>
    <t>Bursa Hungarica</t>
  </si>
  <si>
    <t>Szervezeti támogatások:</t>
  </si>
  <si>
    <t>Alapítvány Páty Fejlesztéséért</t>
  </si>
  <si>
    <t>Különböző Civil Szervezetek</t>
  </si>
  <si>
    <t>PVK Kft.</t>
  </si>
  <si>
    <t>Pátyi Sport Egyesület</t>
  </si>
  <si>
    <t xml:space="preserve">              ezer forintban!</t>
  </si>
  <si>
    <t>Szippantós tartálykocsi</t>
  </si>
  <si>
    <t>Diós emlékpark felújítása</t>
  </si>
  <si>
    <t>U.P.S.V.  Kft. Felszámolási eljárásának megindítása</t>
  </si>
  <si>
    <t>M.L.SZ. Élőfüves nagypála építése pályázat pályázati díja</t>
  </si>
  <si>
    <t>Páty Közság Alapítvány  céltámogatása</t>
  </si>
  <si>
    <t>Zöld Pixel Pályázat támogatása</t>
  </si>
  <si>
    <t>0147/4 hrsz. Ingatlan vásárlása</t>
  </si>
  <si>
    <t>Ezer forintban!</t>
  </si>
  <si>
    <t>Helyi önkormányzatok működésének általános támogatása</t>
  </si>
  <si>
    <t>Települési önkormányzatok egyes köznevelési feladatainak támogatása</t>
  </si>
  <si>
    <t>Települési önkormányzatok szociális gyermekjóléti és gyermekétkeztetési feladatainak támogatása</t>
  </si>
  <si>
    <t>Települési önkormányzat kulturális feladatainak támogatása</t>
  </si>
  <si>
    <t>Helyi önkormányzatok kegészítő támogatása</t>
  </si>
  <si>
    <t>Működési célú központosított előirányzatok</t>
  </si>
  <si>
    <t>Önkormányzatok működési támogatása</t>
  </si>
  <si>
    <t>Eszközhasználati díjjal szemben elszámolható felújítás</t>
  </si>
  <si>
    <t>Vákumos csatornarendszer kiváltás II. üteme</t>
  </si>
  <si>
    <t>Iskola parkoló</t>
  </si>
  <si>
    <t>Erkel utca és Levendula utca építési munkálatai</t>
  </si>
  <si>
    <t>2014. évi módosított előirányzat</t>
  </si>
  <si>
    <t xml:space="preserve">2014. évi módosított előirányzat </t>
  </si>
  <si>
    <t>25 fő köztisztviselő, 1 fő Polgármester</t>
  </si>
  <si>
    <t xml:space="preserve"> 1. melléklet a   17/2014. (IX.16.) önkormányzati rendelethez (alaprendelet 1. melléklete)</t>
  </si>
  <si>
    <t xml:space="preserve"> 2. melléklet a   17/2014. (IX.16.) önkormányzati rendelethez  (alaprendelet 2.1 melléklete)</t>
  </si>
  <si>
    <t>3.melléklet a 17/2014. (IX.16.) önk.rendelethez (alaprendelet 2.2. melléklete)</t>
  </si>
  <si>
    <t>4. melléklet a   17/2014. (IX.16.) önkormányzati rendelethez (alaprendelet 5. melléklete)</t>
  </si>
  <si>
    <t>5. melléklet a   17/2014. (IX.16.) önkormányzati rendelethez (alaprendelet 6. melléklete)</t>
  </si>
  <si>
    <t>6. melléklet a   17/2014. (IX.16.) önkormányzati rendelethez (alaprendelet 7. melléklete)</t>
  </si>
  <si>
    <t xml:space="preserve">                                                                          7. melléklet a   17/2014. (IX.16.) önkormányzati rendelethez (alaprendelet 10. melléklete)</t>
  </si>
  <si>
    <t xml:space="preserve">                                           8. melléklet a   17/2014. (IX.16.) önkormányzati rendelethez (alaprendelet 9. melléklete)</t>
  </si>
  <si>
    <t xml:space="preserve">                                                                              9. melléklet a   17/2014. (IX.16.) önkormányzati rendelethez (alaprendelet 11. melléklete)</t>
  </si>
  <si>
    <t xml:space="preserve">                                                                          10. melléklet a   17/2014. (IX.16.) önkormányzati rendelethez (alaprendelet 12. melléklete)</t>
  </si>
  <si>
    <t xml:space="preserve">                                                                             11. melléklet a   17/2014. (IX.16.) önkormányzati rendelethez (alaprendelet 13. melléklete)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</si>
</sst>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_-* #,##0\ _F_t_-;\-* #,##0\ _F_t_-;_-* &quot;-&quot;??\ _F_t_-;_-@_-"/>
    <numFmt numFmtId="166" formatCode="#,##0\ _F_t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[$€-2]\ #\ ##,000_);[Red]\([$€-2]\ #\ ##,000\)"/>
  </numFmts>
  <fonts count="10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b/>
      <i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1"/>
    </font>
    <font>
      <sz val="11"/>
      <name val="Times New Roman CE"/>
      <family val="1"/>
    </font>
    <font>
      <b/>
      <sz val="8"/>
      <name val="Times New Roman"/>
      <family val="1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Times New Roman CE"/>
      <family val="1"/>
    </font>
    <font>
      <i/>
      <sz val="8"/>
      <name val="Times New Roman CE"/>
      <family val="1"/>
    </font>
    <font>
      <b/>
      <i/>
      <sz val="8"/>
      <name val="Times New Roman"/>
      <family val="1"/>
    </font>
    <font>
      <b/>
      <sz val="8"/>
      <color indexed="10"/>
      <name val="Times New Roman"/>
      <family val="1"/>
    </font>
    <font>
      <b/>
      <sz val="12"/>
      <color indexed="10"/>
      <name val="Times New Roman CE"/>
      <family val="0"/>
    </font>
    <font>
      <b/>
      <sz val="11"/>
      <name val="Times New Roman CE"/>
      <family val="1"/>
    </font>
    <font>
      <b/>
      <i/>
      <sz val="11"/>
      <name val="Times New Roman CE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2"/>
      <color indexed="10"/>
      <name val="Times New Roman CE"/>
      <family val="1"/>
    </font>
    <font>
      <b/>
      <sz val="14"/>
      <name val="Times New Roman CE"/>
      <family val="1"/>
    </font>
    <font>
      <b/>
      <sz val="10"/>
      <name val="Times New Roman"/>
      <family val="1"/>
    </font>
    <font>
      <b/>
      <i/>
      <sz val="10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 CE"/>
      <family val="0"/>
    </font>
    <font>
      <i/>
      <sz val="8"/>
      <name val="Times New Roman"/>
      <family val="1"/>
    </font>
    <font>
      <i/>
      <sz val="9"/>
      <name val="Times New Roman CE"/>
      <family val="0"/>
    </font>
    <font>
      <i/>
      <sz val="10"/>
      <name val="Times New Roman"/>
      <family val="1"/>
    </font>
    <font>
      <i/>
      <sz val="12"/>
      <name val="Times New Roman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i/>
      <sz val="8"/>
      <color indexed="8"/>
      <name val="Times New Roman"/>
      <family val="1"/>
    </font>
    <font>
      <sz val="8"/>
      <color indexed="8"/>
      <name val="Calibri"/>
      <family val="2"/>
    </font>
    <font>
      <sz val="8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1"/>
      <color indexed="8"/>
      <name val="Calibri"/>
      <family val="2"/>
    </font>
    <font>
      <i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i/>
      <sz val="8"/>
      <color theme="1"/>
      <name val="Times New Roman"/>
      <family val="1"/>
    </font>
    <font>
      <sz val="8"/>
      <color theme="1"/>
      <name val="Calibri"/>
      <family val="2"/>
    </font>
    <font>
      <sz val="8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i/>
      <sz val="8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  <font>
      <i/>
      <sz val="10"/>
      <color theme="1"/>
      <name val="Times New Roman"/>
      <family val="1"/>
    </font>
    <font>
      <i/>
      <sz val="11"/>
      <color theme="1"/>
      <name val="Calibri"/>
      <family val="2"/>
    </font>
    <font>
      <i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lightHorizontal"/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3" fillId="20" borderId="1" applyNumberFormat="0" applyAlignment="0" applyProtection="0"/>
    <xf numFmtId="0" fontId="74" fillId="0" borderId="0" applyNumberFormat="0" applyFill="0" applyBorder="0" applyAlignment="0" applyProtection="0"/>
    <xf numFmtId="0" fontId="75" fillId="0" borderId="2" applyNumberFormat="0" applyFill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7" fillId="0" borderId="0" applyNumberFormat="0" applyFill="0" applyBorder="0" applyAlignment="0" applyProtection="0"/>
    <xf numFmtId="0" fontId="7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6" applyNumberFormat="0" applyFill="0" applyAlignment="0" applyProtection="0"/>
    <xf numFmtId="0" fontId="0" fillId="22" borderId="7" applyNumberFormat="0" applyFont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2" fillId="26" borderId="0" applyNumberFormat="0" applyBorder="0" applyAlignment="0" applyProtection="0"/>
    <xf numFmtId="0" fontId="72" fillId="27" borderId="0" applyNumberFormat="0" applyBorder="0" applyAlignment="0" applyProtection="0"/>
    <xf numFmtId="0" fontId="72" fillId="28" borderId="0" applyNumberFormat="0" applyBorder="0" applyAlignment="0" applyProtection="0"/>
    <xf numFmtId="0" fontId="82" fillId="29" borderId="0" applyNumberFormat="0" applyBorder="0" applyAlignment="0" applyProtection="0"/>
    <xf numFmtId="0" fontId="83" fillId="30" borderId="8" applyNumberFormat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2" fillId="0" borderId="0">
      <alignment/>
      <protection/>
    </xf>
    <xf numFmtId="0" fontId="8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7" fillId="31" borderId="0" applyNumberFormat="0" applyBorder="0" applyAlignment="0" applyProtection="0"/>
    <xf numFmtId="0" fontId="88" fillId="32" borderId="0" applyNumberFormat="0" applyBorder="0" applyAlignment="0" applyProtection="0"/>
    <xf numFmtId="0" fontId="89" fillId="30" borderId="1" applyNumberFormat="0" applyAlignment="0" applyProtection="0"/>
    <xf numFmtId="9" fontId="0" fillId="0" borderId="0" applyFont="0" applyFill="0" applyBorder="0" applyAlignment="0" applyProtection="0"/>
  </cellStyleXfs>
  <cellXfs count="660">
    <xf numFmtId="0" fontId="0" fillId="0" borderId="0" xfId="0" applyFont="1" applyAlignment="1">
      <alignment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3" fillId="0" borderId="0" xfId="0" applyNumberFormat="1" applyFont="1" applyFill="1" applyAlignment="1" applyProtection="1">
      <alignment vertical="center" wrapText="1"/>
      <protection locked="0"/>
    </xf>
    <xf numFmtId="0" fontId="4" fillId="0" borderId="0" xfId="0" applyFont="1" applyAlignment="1" applyProtection="1">
      <alignment horizontal="right" vertical="top"/>
      <protection locked="0"/>
    </xf>
    <xf numFmtId="164" fontId="2" fillId="0" borderId="0" xfId="0" applyNumberFormat="1" applyFont="1" applyFill="1" applyAlignment="1">
      <alignment vertical="center" wrapText="1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49" fontId="5" fillId="0" borderId="11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Alignment="1">
      <alignment vertical="center"/>
    </xf>
    <xf numFmtId="0" fontId="5" fillId="0" borderId="12" xfId="0" applyFont="1" applyFill="1" applyBorder="1" applyAlignment="1" applyProtection="1">
      <alignment vertical="center"/>
      <protection/>
    </xf>
    <xf numFmtId="0" fontId="5" fillId="0" borderId="13" xfId="0" applyFont="1" applyFill="1" applyBorder="1" applyAlignment="1" applyProtection="1">
      <alignment vertical="center"/>
      <protection/>
    </xf>
    <xf numFmtId="0" fontId="5" fillId="0" borderId="14" xfId="0" applyFont="1" applyFill="1" applyBorder="1" applyAlignment="1" applyProtection="1">
      <alignment horizontal="center" vertical="center"/>
      <protection locked="0"/>
    </xf>
    <xf numFmtId="49" fontId="5" fillId="0" borderId="15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horizontal="right"/>
      <protection/>
    </xf>
    <xf numFmtId="0" fontId="8" fillId="0" borderId="0" xfId="0" applyFont="1" applyFill="1" applyAlignment="1">
      <alignment vertical="center"/>
    </xf>
    <xf numFmtId="0" fontId="5" fillId="0" borderId="16" xfId="0" applyFont="1" applyFill="1" applyBorder="1" applyAlignment="1" applyProtection="1">
      <alignment horizontal="center" vertical="center" wrapText="1"/>
      <protection/>
    </xf>
    <xf numFmtId="0" fontId="5" fillId="0" borderId="17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vertical="center" wrapText="1"/>
    </xf>
    <xf numFmtId="0" fontId="9" fillId="0" borderId="18" xfId="0" applyFont="1" applyFill="1" applyBorder="1" applyAlignment="1" applyProtection="1">
      <alignment horizontal="center" vertical="center" wrapText="1"/>
      <protection/>
    </xf>
    <xf numFmtId="0" fontId="9" fillId="0" borderId="19" xfId="0" applyFont="1" applyFill="1" applyBorder="1" applyAlignment="1" applyProtection="1">
      <alignment horizontal="center" vertical="center" wrapText="1"/>
      <protection/>
    </xf>
    <xf numFmtId="0" fontId="9" fillId="0" borderId="2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center" vertical="center" wrapText="1"/>
    </xf>
    <xf numFmtId="0" fontId="5" fillId="0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horizontal="center" vertical="center" wrapText="1"/>
      <protection/>
    </xf>
    <xf numFmtId="164" fontId="5" fillId="0" borderId="23" xfId="0" applyNumberFormat="1" applyFont="1" applyFill="1" applyBorder="1" applyAlignment="1" applyProtection="1">
      <alignment horizontal="center" vertical="center" wrapText="1"/>
      <protection/>
    </xf>
    <xf numFmtId="0" fontId="10" fillId="0" borderId="19" xfId="0" applyFont="1" applyFill="1" applyBorder="1" applyAlignment="1" applyProtection="1">
      <alignment horizontal="center" vertical="center" wrapText="1"/>
      <protection/>
    </xf>
    <xf numFmtId="0" fontId="9" fillId="0" borderId="19" xfId="0" applyFont="1" applyFill="1" applyBorder="1" applyAlignment="1" applyProtection="1">
      <alignment horizontal="left" vertical="center" wrapText="1" indent="1"/>
      <protection/>
    </xf>
    <xf numFmtId="164" fontId="9" fillId="0" borderId="20" xfId="0" applyNumberFormat="1" applyFont="1" applyFill="1" applyBorder="1" applyAlignment="1" applyProtection="1">
      <alignment vertical="center" wrapText="1"/>
      <protection/>
    </xf>
    <xf numFmtId="0" fontId="11" fillId="0" borderId="0" xfId="0" applyFont="1" applyFill="1" applyAlignment="1">
      <alignment vertical="center" wrapText="1"/>
    </xf>
    <xf numFmtId="0" fontId="9" fillId="0" borderId="24" xfId="0" applyFont="1" applyFill="1" applyBorder="1" applyAlignment="1" applyProtection="1">
      <alignment horizontal="center" vertical="center" wrapText="1"/>
      <protection/>
    </xf>
    <xf numFmtId="49" fontId="12" fillId="0" borderId="25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56" applyFont="1" applyFill="1" applyBorder="1" applyAlignment="1" applyProtection="1">
      <alignment horizontal="left" vertical="center" wrapText="1" indent="1"/>
      <protection/>
    </xf>
    <xf numFmtId="164" fontId="12" fillId="0" borderId="11" xfId="0" applyNumberFormat="1" applyFont="1" applyFill="1" applyBorder="1" applyAlignment="1" applyProtection="1">
      <alignment vertical="center" wrapText="1"/>
      <protection locked="0"/>
    </xf>
    <xf numFmtId="0" fontId="9" fillId="0" borderId="26" xfId="0" applyFont="1" applyFill="1" applyBorder="1" applyAlignment="1" applyProtection="1">
      <alignment horizontal="center" vertical="center" wrapText="1"/>
      <protection/>
    </xf>
    <xf numFmtId="0" fontId="12" fillId="0" borderId="25" xfId="56" applyFont="1" applyFill="1" applyBorder="1" applyAlignment="1" applyProtection="1">
      <alignment horizontal="left" vertical="center" wrapText="1" indent="1"/>
      <protection/>
    </xf>
    <xf numFmtId="164" fontId="12" fillId="0" borderId="27" xfId="0" applyNumberFormat="1" applyFont="1" applyFill="1" applyBorder="1" applyAlignment="1" applyProtection="1">
      <alignment vertical="center" wrapText="1"/>
      <protection locked="0"/>
    </xf>
    <xf numFmtId="0" fontId="12" fillId="0" borderId="28" xfId="56" applyFont="1" applyFill="1" applyBorder="1" applyAlignment="1" applyProtection="1">
      <alignment horizontal="left" vertical="center" wrapText="1" indent="1"/>
      <protection/>
    </xf>
    <xf numFmtId="0" fontId="9" fillId="0" borderId="29" xfId="0" applyFont="1" applyFill="1" applyBorder="1" applyAlignment="1" applyProtection="1">
      <alignment horizontal="center" vertical="center" wrapText="1"/>
      <protection/>
    </xf>
    <xf numFmtId="164" fontId="12" fillId="0" borderId="30" xfId="0" applyNumberFormat="1" applyFont="1" applyFill="1" applyBorder="1" applyAlignment="1" applyProtection="1">
      <alignment vertical="center" wrapText="1"/>
      <protection locked="0"/>
    </xf>
    <xf numFmtId="0" fontId="13" fillId="0" borderId="0" xfId="0" applyFont="1" applyFill="1" applyAlignment="1">
      <alignment vertical="center" wrapText="1"/>
    </xf>
    <xf numFmtId="0" fontId="9" fillId="0" borderId="31" xfId="0" applyFont="1" applyFill="1" applyBorder="1" applyAlignment="1" applyProtection="1">
      <alignment horizontal="center" vertical="center" wrapText="1"/>
      <protection/>
    </xf>
    <xf numFmtId="49" fontId="12" fillId="0" borderId="32" xfId="0" applyNumberFormat="1" applyFont="1" applyFill="1" applyBorder="1" applyAlignment="1" applyProtection="1">
      <alignment horizontal="center" vertical="center" wrapText="1"/>
      <protection/>
    </xf>
    <xf numFmtId="164" fontId="12" fillId="0" borderId="33" xfId="0" applyNumberFormat="1" applyFont="1" applyFill="1" applyBorder="1" applyAlignment="1" applyProtection="1">
      <alignment vertical="center" wrapText="1"/>
      <protection locked="0"/>
    </xf>
    <xf numFmtId="0" fontId="12" fillId="0" borderId="34" xfId="56" applyFont="1" applyFill="1" applyBorder="1" applyAlignment="1" applyProtection="1">
      <alignment horizontal="left" vertical="center" wrapText="1" indent="1"/>
      <protection/>
    </xf>
    <xf numFmtId="0" fontId="9" fillId="0" borderId="18" xfId="0" applyFont="1" applyFill="1" applyBorder="1" applyAlignment="1" applyProtection="1">
      <alignment horizontal="center" vertical="center" wrapText="1"/>
      <protection/>
    </xf>
    <xf numFmtId="0" fontId="9" fillId="0" borderId="19" xfId="56" applyFont="1" applyFill="1" applyBorder="1" applyAlignment="1" applyProtection="1">
      <alignment horizontal="left" vertical="center" wrapText="1" indent="1"/>
      <protection/>
    </xf>
    <xf numFmtId="164" fontId="9" fillId="0" borderId="20" xfId="0" applyNumberFormat="1" applyFont="1" applyFill="1" applyBorder="1" applyAlignment="1" applyProtection="1">
      <alignment vertical="center" wrapText="1"/>
      <protection locked="0"/>
    </xf>
    <xf numFmtId="49" fontId="9" fillId="0" borderId="19" xfId="56" applyNumberFormat="1" applyFont="1" applyFill="1" applyBorder="1" applyAlignment="1" applyProtection="1">
      <alignment horizontal="left" vertical="center" wrapText="1" indent="1"/>
      <protection/>
    </xf>
    <xf numFmtId="164" fontId="9" fillId="0" borderId="35" xfId="0" applyNumberFormat="1" applyFont="1" applyFill="1" applyBorder="1" applyAlignment="1" applyProtection="1">
      <alignment vertical="center" wrapText="1"/>
      <protection/>
    </xf>
    <xf numFmtId="49" fontId="12" fillId="0" borderId="10" xfId="56" applyNumberFormat="1" applyFont="1" applyFill="1" applyBorder="1" applyAlignment="1" applyProtection="1">
      <alignment horizontal="left" vertical="center" wrapText="1" indent="1"/>
      <protection/>
    </xf>
    <xf numFmtId="0" fontId="12" fillId="0" borderId="10" xfId="56" applyFont="1" applyFill="1" applyBorder="1" applyAlignment="1" applyProtection="1">
      <alignment horizontal="left" vertical="center" wrapText="1" indent="1"/>
      <protection/>
    </xf>
    <xf numFmtId="164" fontId="9" fillId="0" borderId="36" xfId="0" applyNumberFormat="1" applyFont="1" applyFill="1" applyBorder="1" applyAlignment="1" applyProtection="1">
      <alignment vertical="center" wrapText="1"/>
      <protection locked="0"/>
    </xf>
    <xf numFmtId="0" fontId="9" fillId="0" borderId="37" xfId="0" applyFont="1" applyFill="1" applyBorder="1" applyAlignment="1" applyProtection="1">
      <alignment horizontal="center" vertical="center" wrapText="1"/>
      <protection/>
    </xf>
    <xf numFmtId="49" fontId="12" fillId="0" borderId="14" xfId="56" applyNumberFormat="1" applyFont="1" applyFill="1" applyBorder="1" applyAlignment="1" applyProtection="1">
      <alignment horizontal="left" vertical="center" wrapText="1" indent="1"/>
      <protection/>
    </xf>
    <xf numFmtId="0" fontId="12" fillId="0" borderId="38" xfId="56" applyFont="1" applyFill="1" applyBorder="1" applyAlignment="1" applyProtection="1">
      <alignment horizontal="left" vertical="center" wrapText="1" indent="1"/>
      <protection/>
    </xf>
    <xf numFmtId="164" fontId="9" fillId="0" borderId="39" xfId="0" applyNumberFormat="1" applyFont="1" applyFill="1" applyBorder="1" applyAlignment="1" applyProtection="1">
      <alignment vertical="center" wrapText="1"/>
      <protection locked="0"/>
    </xf>
    <xf numFmtId="0" fontId="14" fillId="0" borderId="18" xfId="0" applyFont="1" applyBorder="1" applyAlignment="1" applyProtection="1">
      <alignment horizontal="center" vertical="center" wrapText="1"/>
      <protection/>
    </xf>
    <xf numFmtId="0" fontId="15" fillId="0" borderId="19" xfId="0" applyFont="1" applyBorder="1" applyAlignment="1" applyProtection="1">
      <alignment horizontal="center" wrapText="1"/>
      <protection/>
    </xf>
    <xf numFmtId="0" fontId="16" fillId="0" borderId="40" xfId="0" applyFont="1" applyBorder="1" applyAlignment="1" applyProtection="1">
      <alignment horizontal="center" wrapText="1"/>
      <protection/>
    </xf>
    <xf numFmtId="0" fontId="17" fillId="0" borderId="40" xfId="0" applyFont="1" applyBorder="1" applyAlignment="1" applyProtection="1">
      <alignment horizontal="left" wrapText="1" indent="1"/>
      <protection/>
    </xf>
    <xf numFmtId="0" fontId="12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left" vertical="center" wrapText="1" indent="1"/>
      <protection/>
    </xf>
    <xf numFmtId="164" fontId="9" fillId="0" borderId="0" xfId="0" applyNumberFormat="1" applyFont="1" applyFill="1" applyBorder="1" applyAlignment="1" applyProtection="1">
      <alignment vertical="center" wrapText="1"/>
      <protection/>
    </xf>
    <xf numFmtId="0" fontId="12" fillId="0" borderId="0" xfId="0" applyFont="1" applyFill="1" applyAlignment="1" applyProtection="1">
      <alignment horizontal="left" vertical="center" wrapText="1"/>
      <protection/>
    </xf>
    <xf numFmtId="0" fontId="12" fillId="0" borderId="0" xfId="0" applyFont="1" applyFill="1" applyAlignment="1" applyProtection="1">
      <alignment vertical="center" wrapText="1"/>
      <protection/>
    </xf>
    <xf numFmtId="0" fontId="9" fillId="0" borderId="41" xfId="0" applyFont="1" applyFill="1" applyBorder="1" applyAlignment="1" applyProtection="1">
      <alignment horizontal="center" vertical="center" wrapText="1"/>
      <protection/>
    </xf>
    <xf numFmtId="0" fontId="9" fillId="0" borderId="42" xfId="0" applyFont="1" applyFill="1" applyBorder="1" applyAlignment="1" applyProtection="1">
      <alignment horizontal="center" vertical="center" wrapText="1"/>
      <protection/>
    </xf>
    <xf numFmtId="0" fontId="5" fillId="0" borderId="42" xfId="0" applyFont="1" applyFill="1" applyBorder="1" applyAlignment="1" applyProtection="1">
      <alignment horizontal="center" vertical="center" wrapText="1"/>
      <protection/>
    </xf>
    <xf numFmtId="164" fontId="9" fillId="0" borderId="35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56" applyFont="1" applyFill="1" applyBorder="1" applyAlignment="1" applyProtection="1">
      <alignment horizontal="left" vertical="center" wrapText="1" indent="1"/>
      <protection/>
    </xf>
    <xf numFmtId="0" fontId="9" fillId="0" borderId="19" xfId="56" applyFont="1" applyFill="1" applyBorder="1" applyAlignment="1" applyProtection="1">
      <alignment vertical="center" wrapText="1"/>
      <protection/>
    </xf>
    <xf numFmtId="0" fontId="18" fillId="0" borderId="0" xfId="0" applyFont="1" applyFill="1" applyAlignment="1">
      <alignment vertical="center" wrapText="1"/>
    </xf>
    <xf numFmtId="0" fontId="9" fillId="0" borderId="43" xfId="0" applyFont="1" applyFill="1" applyBorder="1" applyAlignment="1" applyProtection="1">
      <alignment horizontal="center" vertical="center" wrapText="1"/>
      <protection/>
    </xf>
    <xf numFmtId="49" fontId="12" fillId="0" borderId="34" xfId="56" applyNumberFormat="1" applyFont="1" applyFill="1" applyBorder="1" applyAlignment="1" applyProtection="1">
      <alignment horizontal="left" vertical="center" wrapText="1" indent="1"/>
      <protection/>
    </xf>
    <xf numFmtId="164" fontId="12" fillId="0" borderId="44" xfId="0" applyNumberFormat="1" applyFont="1" applyFill="1" applyBorder="1" applyAlignment="1" applyProtection="1">
      <alignment vertical="center" wrapText="1"/>
      <protection locked="0"/>
    </xf>
    <xf numFmtId="0" fontId="9" fillId="0" borderId="26" xfId="0" applyFont="1" applyFill="1" applyBorder="1" applyAlignment="1" applyProtection="1">
      <alignment horizontal="center" vertical="center" wrapText="1"/>
      <protection/>
    </xf>
    <xf numFmtId="49" fontId="12" fillId="0" borderId="25" xfId="56" applyNumberFormat="1" applyFont="1" applyFill="1" applyBorder="1" applyAlignment="1" applyProtection="1">
      <alignment horizontal="left" vertical="center" wrapText="1" indent="1"/>
      <protection/>
    </xf>
    <xf numFmtId="0" fontId="12" fillId="0" borderId="19" xfId="0" applyFont="1" applyFill="1" applyBorder="1" applyAlignment="1" applyProtection="1">
      <alignment horizontal="center" vertical="center" wrapText="1"/>
      <protection/>
    </xf>
    <xf numFmtId="0" fontId="5" fillId="0" borderId="19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8" fillId="0" borderId="18" xfId="0" applyFont="1" applyFill="1" applyBorder="1" applyAlignment="1" applyProtection="1">
      <alignment horizontal="left" vertical="center"/>
      <protection/>
    </xf>
    <xf numFmtId="0" fontId="19" fillId="0" borderId="42" xfId="0" applyFont="1" applyFill="1" applyBorder="1" applyAlignment="1" applyProtection="1">
      <alignment vertical="center" wrapText="1"/>
      <protection/>
    </xf>
    <xf numFmtId="0" fontId="8" fillId="0" borderId="40" xfId="0" applyFont="1" applyFill="1" applyBorder="1" applyAlignment="1" applyProtection="1">
      <alignment vertical="center" wrapText="1"/>
      <protection/>
    </xf>
    <xf numFmtId="4" fontId="8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3" fontId="8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left" vertical="center" wrapText="1"/>
    </xf>
    <xf numFmtId="0" fontId="5" fillId="0" borderId="14" xfId="0" applyFont="1" applyFill="1" applyBorder="1" applyAlignment="1" applyProtection="1" quotePrefix="1">
      <alignment horizontal="center" vertical="center"/>
      <protection locked="0"/>
    </xf>
    <xf numFmtId="164" fontId="12" fillId="0" borderId="11" xfId="0" applyNumberFormat="1" applyFont="1" applyFill="1" applyBorder="1" applyAlignment="1" applyProtection="1">
      <alignment vertical="center" wrapText="1"/>
      <protection locked="0"/>
    </xf>
    <xf numFmtId="164" fontId="12" fillId="0" borderId="27" xfId="0" applyNumberFormat="1" applyFont="1" applyFill="1" applyBorder="1" applyAlignment="1" applyProtection="1">
      <alignment vertical="center" wrapText="1"/>
      <protection locked="0"/>
    </xf>
    <xf numFmtId="164" fontId="12" fillId="0" borderId="30" xfId="0" applyNumberFormat="1" applyFont="1" applyFill="1" applyBorder="1" applyAlignment="1" applyProtection="1">
      <alignment vertical="center" wrapText="1"/>
      <protection locked="0"/>
    </xf>
    <xf numFmtId="164" fontId="12" fillId="0" borderId="33" xfId="0" applyNumberFormat="1" applyFont="1" applyFill="1" applyBorder="1" applyAlignment="1" applyProtection="1">
      <alignment vertical="center" wrapText="1"/>
      <protection locked="0"/>
    </xf>
    <xf numFmtId="164" fontId="12" fillId="0" borderId="36" xfId="0" applyNumberFormat="1" applyFont="1" applyFill="1" applyBorder="1" applyAlignment="1" applyProtection="1">
      <alignment vertical="center" wrapText="1"/>
      <protection locked="0"/>
    </xf>
    <xf numFmtId="164" fontId="12" fillId="0" borderId="39" xfId="0" applyNumberFormat="1" applyFont="1" applyFill="1" applyBorder="1" applyAlignment="1" applyProtection="1">
      <alignment vertical="center" wrapText="1"/>
      <protection locked="0"/>
    </xf>
    <xf numFmtId="164" fontId="9" fillId="0" borderId="35" xfId="0" applyNumberFormat="1" applyFont="1" applyFill="1" applyBorder="1" applyAlignment="1" applyProtection="1">
      <alignment vertical="center" wrapText="1"/>
      <protection/>
    </xf>
    <xf numFmtId="164" fontId="9" fillId="0" borderId="20" xfId="0" applyNumberFormat="1" applyFont="1" applyFill="1" applyBorder="1" applyAlignment="1" applyProtection="1">
      <alignment vertical="center" wrapText="1"/>
      <protection/>
    </xf>
    <xf numFmtId="0" fontId="12" fillId="0" borderId="25" xfId="0" applyFont="1" applyFill="1" applyBorder="1" applyAlignment="1" applyProtection="1">
      <alignment horizontal="left" vertical="center" wrapText="1" indent="1"/>
      <protection/>
    </xf>
    <xf numFmtId="49" fontId="12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32" xfId="56" applyFont="1" applyFill="1" applyBorder="1" applyAlignment="1" applyProtection="1">
      <alignment horizontal="left" vertical="center" wrapText="1" indent="1"/>
      <protection/>
    </xf>
    <xf numFmtId="0" fontId="20" fillId="0" borderId="10" xfId="56" applyFont="1" applyFill="1" applyBorder="1" applyAlignment="1" applyProtection="1">
      <alignment horizontal="left" vertical="center" wrapText="1" indent="1"/>
      <protection/>
    </xf>
    <xf numFmtId="164" fontId="12" fillId="0" borderId="11" xfId="0" applyNumberFormat="1" applyFont="1" applyFill="1" applyBorder="1" applyAlignment="1" applyProtection="1">
      <alignment vertical="center" wrapText="1"/>
      <protection/>
    </xf>
    <xf numFmtId="0" fontId="12" fillId="0" borderId="25" xfId="56" applyFont="1" applyFill="1" applyBorder="1" applyAlignment="1" applyProtection="1">
      <alignment horizontal="left" vertical="center" wrapText="1" indent="2"/>
      <protection/>
    </xf>
    <xf numFmtId="0" fontId="20" fillId="0" borderId="25" xfId="56" applyFont="1" applyFill="1" applyBorder="1" applyAlignment="1" applyProtection="1">
      <alignment horizontal="left" vertical="center" wrapText="1" indent="1"/>
      <protection/>
    </xf>
    <xf numFmtId="164" fontId="12" fillId="0" borderId="27" xfId="0" applyNumberFormat="1" applyFont="1" applyFill="1" applyBorder="1" applyAlignment="1" applyProtection="1">
      <alignment vertical="center" wrapText="1"/>
      <protection/>
    </xf>
    <xf numFmtId="0" fontId="12" fillId="0" borderId="14" xfId="56" applyFont="1" applyFill="1" applyBorder="1" applyAlignment="1" applyProtection="1">
      <alignment horizontal="left" vertical="center" wrapText="1" indent="2"/>
      <protection/>
    </xf>
    <xf numFmtId="164" fontId="12" fillId="0" borderId="39" xfId="0" applyNumberFormat="1" applyFont="1" applyFill="1" applyBorder="1" applyAlignment="1" applyProtection="1">
      <alignment vertical="center" wrapText="1"/>
      <protection locked="0"/>
    </xf>
    <xf numFmtId="0" fontId="12" fillId="0" borderId="0" xfId="56" applyFont="1" applyFill="1" applyAlignment="1" applyProtection="1">
      <alignment horizontal="left" indent="1"/>
      <protection/>
    </xf>
    <xf numFmtId="0" fontId="9" fillId="0" borderId="43" xfId="0" applyFont="1" applyFill="1" applyBorder="1" applyAlignment="1" applyProtection="1">
      <alignment horizontal="center" vertical="center" wrapText="1"/>
      <protection/>
    </xf>
    <xf numFmtId="164" fontId="12" fillId="0" borderId="44" xfId="0" applyNumberFormat="1" applyFont="1" applyFill="1" applyBorder="1" applyAlignment="1" applyProtection="1">
      <alignment vertical="center" wrapText="1"/>
      <protection locked="0"/>
    </xf>
    <xf numFmtId="0" fontId="14" fillId="0" borderId="40" xfId="0" applyFont="1" applyBorder="1" applyAlignment="1" applyProtection="1">
      <alignment horizontal="left" wrapText="1" indent="1"/>
      <protection/>
    </xf>
    <xf numFmtId="164" fontId="9" fillId="0" borderId="35" xfId="0" applyNumberFormat="1" applyFont="1" applyFill="1" applyBorder="1" applyAlignment="1" applyProtection="1">
      <alignment vertical="center" wrapText="1"/>
      <protection locked="0"/>
    </xf>
    <xf numFmtId="0" fontId="9" fillId="0" borderId="45" xfId="0" applyFont="1" applyFill="1" applyBorder="1" applyAlignment="1" applyProtection="1">
      <alignment horizontal="center" vertical="center" wrapText="1"/>
      <protection/>
    </xf>
    <xf numFmtId="0" fontId="10" fillId="0" borderId="16" xfId="0" applyFont="1" applyFill="1" applyBorder="1" applyAlignment="1" applyProtection="1">
      <alignment horizontal="center" vertical="center" wrapText="1"/>
      <protection/>
    </xf>
    <xf numFmtId="0" fontId="21" fillId="0" borderId="46" xfId="0" applyFont="1" applyBorder="1" applyAlignment="1" applyProtection="1">
      <alignment horizontal="left" wrapText="1" indent="1"/>
      <protection/>
    </xf>
    <xf numFmtId="164" fontId="10" fillId="0" borderId="36" xfId="0" applyNumberFormat="1" applyFont="1" applyFill="1" applyBorder="1" applyAlignment="1" applyProtection="1">
      <alignment vertical="center" wrapText="1"/>
      <protection/>
    </xf>
    <xf numFmtId="0" fontId="22" fillId="0" borderId="43" xfId="0" applyFont="1" applyBorder="1" applyAlignment="1" applyProtection="1">
      <alignment horizontal="center" wrapText="1"/>
      <protection/>
    </xf>
    <xf numFmtId="49" fontId="12" fillId="0" borderId="16" xfId="56" applyNumberFormat="1" applyFont="1" applyFill="1" applyBorder="1" applyAlignment="1" applyProtection="1">
      <alignment horizontal="left" vertical="center" wrapText="1" indent="1"/>
      <protection/>
    </xf>
    <xf numFmtId="0" fontId="22" fillId="0" borderId="31" xfId="0" applyFont="1" applyBorder="1" applyAlignment="1" applyProtection="1">
      <alignment horizontal="center" wrapText="1"/>
      <protection/>
    </xf>
    <xf numFmtId="49" fontId="12" fillId="0" borderId="32" xfId="56" applyNumberFormat="1" applyFont="1" applyFill="1" applyBorder="1" applyAlignment="1" applyProtection="1">
      <alignment horizontal="left" vertical="center" wrapText="1" indent="1"/>
      <protection/>
    </xf>
    <xf numFmtId="0" fontId="12" fillId="0" borderId="32" xfId="0" applyFont="1" applyFill="1" applyBorder="1" applyAlignment="1" applyProtection="1">
      <alignment horizontal="left" vertical="center" wrapText="1" indent="1"/>
      <protection/>
    </xf>
    <xf numFmtId="0" fontId="12" fillId="0" borderId="25" xfId="56" applyFont="1" applyFill="1" applyBorder="1" applyAlignment="1" applyProtection="1">
      <alignment horizontal="left" indent="6"/>
      <protection/>
    </xf>
    <xf numFmtId="0" fontId="12" fillId="0" borderId="25" xfId="56" applyFont="1" applyFill="1" applyBorder="1" applyAlignment="1" applyProtection="1">
      <alignment horizontal="left" vertical="center" wrapText="1" indent="6"/>
      <protection/>
    </xf>
    <xf numFmtId="0" fontId="9" fillId="0" borderId="31" xfId="0" applyFont="1" applyFill="1" applyBorder="1" applyAlignment="1" applyProtection="1">
      <alignment horizontal="center" vertical="center" wrapText="1"/>
      <protection/>
    </xf>
    <xf numFmtId="0" fontId="12" fillId="0" borderId="32" xfId="56" applyFont="1" applyFill="1" applyBorder="1" applyAlignment="1" applyProtection="1">
      <alignment horizontal="left" vertical="center" wrapText="1" indent="6"/>
      <protection/>
    </xf>
    <xf numFmtId="16" fontId="0" fillId="0" borderId="0" xfId="0" applyNumberFormat="1" applyFill="1" applyAlignment="1">
      <alignment vertical="center" wrapText="1"/>
    </xf>
    <xf numFmtId="0" fontId="12" fillId="0" borderId="32" xfId="56" applyFont="1" applyFill="1" applyBorder="1" applyAlignment="1" applyProtection="1">
      <alignment horizontal="left" indent="6"/>
      <protection/>
    </xf>
    <xf numFmtId="49" fontId="12" fillId="0" borderId="19" xfId="56" applyNumberFormat="1" applyFont="1" applyFill="1" applyBorder="1" applyAlignment="1" applyProtection="1">
      <alignment horizontal="left" vertical="center" wrapText="1" indent="1"/>
      <protection/>
    </xf>
    <xf numFmtId="0" fontId="10" fillId="0" borderId="19" xfId="56" applyFont="1" applyFill="1" applyBorder="1" applyAlignment="1" applyProtection="1">
      <alignment horizontal="left" vertical="center" wrapText="1" indent="1"/>
      <protection/>
    </xf>
    <xf numFmtId="164" fontId="10" fillId="0" borderId="20" xfId="0" applyNumberFormat="1" applyFont="1" applyFill="1" applyBorder="1" applyAlignment="1" applyProtection="1">
      <alignment vertical="center" wrapText="1"/>
      <protection/>
    </xf>
    <xf numFmtId="0" fontId="2" fillId="0" borderId="0" xfId="56" applyFill="1">
      <alignment/>
      <protection/>
    </xf>
    <xf numFmtId="0" fontId="12" fillId="0" borderId="0" xfId="56" applyFont="1" applyFill="1">
      <alignment/>
      <protection/>
    </xf>
    <xf numFmtId="0" fontId="19" fillId="0" borderId="0" xfId="56" applyFont="1" applyFill="1">
      <alignment/>
      <protection/>
    </xf>
    <xf numFmtId="0" fontId="23" fillId="0" borderId="0" xfId="56" applyFont="1" applyFill="1">
      <alignment/>
      <protection/>
    </xf>
    <xf numFmtId="0" fontId="6" fillId="0" borderId="0" xfId="56" applyFont="1" applyFill="1">
      <alignment/>
      <protection/>
    </xf>
    <xf numFmtId="164" fontId="0" fillId="0" borderId="0" xfId="0" applyNumberFormat="1" applyFill="1" applyAlignment="1">
      <alignment vertical="center" wrapText="1"/>
    </xf>
    <xf numFmtId="164" fontId="6" fillId="0" borderId="0" xfId="0" applyNumberFormat="1" applyFont="1" applyFill="1" applyAlignment="1">
      <alignment horizontal="centerContinuous" vertical="center" wrapText="1"/>
    </xf>
    <xf numFmtId="164" fontId="0" fillId="0" borderId="0" xfId="0" applyNumberFormat="1" applyFill="1" applyAlignment="1">
      <alignment horizontal="centerContinuous" vertical="center"/>
    </xf>
    <xf numFmtId="164" fontId="0" fillId="0" borderId="0" xfId="0" applyNumberFormat="1" applyFill="1" applyAlignment="1">
      <alignment horizontal="center" vertical="center" wrapText="1"/>
    </xf>
    <xf numFmtId="164" fontId="5" fillId="0" borderId="18" xfId="0" applyNumberFormat="1" applyFont="1" applyFill="1" applyBorder="1" applyAlignment="1">
      <alignment horizontal="centerContinuous" vertical="center" wrapText="1"/>
    </xf>
    <xf numFmtId="164" fontId="5" fillId="0" borderId="19" xfId="0" applyNumberFormat="1" applyFont="1" applyFill="1" applyBorder="1" applyAlignment="1">
      <alignment horizontal="centerContinuous" vertical="center" wrapText="1"/>
    </xf>
    <xf numFmtId="164" fontId="5" fillId="0" borderId="20" xfId="0" applyNumberFormat="1" applyFont="1" applyFill="1" applyBorder="1" applyAlignment="1">
      <alignment horizontal="centerContinuous" vertical="center" wrapText="1"/>
    </xf>
    <xf numFmtId="164" fontId="5" fillId="0" borderId="18" xfId="0" applyNumberFormat="1" applyFont="1" applyFill="1" applyBorder="1" applyAlignment="1">
      <alignment horizontal="center" vertical="center" wrapText="1"/>
    </xf>
    <xf numFmtId="164" fontId="5" fillId="0" borderId="19" xfId="0" applyNumberFormat="1" applyFont="1" applyFill="1" applyBorder="1" applyAlignment="1">
      <alignment horizontal="center" vertical="center" wrapText="1"/>
    </xf>
    <xf numFmtId="164" fontId="5" fillId="0" borderId="20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Fill="1" applyAlignment="1">
      <alignment horizontal="center" vertical="center" wrapText="1"/>
    </xf>
    <xf numFmtId="164" fontId="9" fillId="0" borderId="47" xfId="0" applyNumberFormat="1" applyFont="1" applyFill="1" applyBorder="1" applyAlignment="1">
      <alignment horizontal="center" vertical="center" wrapText="1"/>
    </xf>
    <xf numFmtId="164" fontId="9" fillId="0" borderId="18" xfId="0" applyNumberFormat="1" applyFont="1" applyFill="1" applyBorder="1" applyAlignment="1">
      <alignment horizontal="center" vertical="center" wrapText="1"/>
    </xf>
    <xf numFmtId="164" fontId="9" fillId="0" borderId="19" xfId="0" applyNumberFormat="1" applyFont="1" applyFill="1" applyBorder="1" applyAlignment="1">
      <alignment horizontal="center" vertical="center" wrapText="1"/>
    </xf>
    <xf numFmtId="164" fontId="9" fillId="0" borderId="20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Fill="1" applyAlignment="1">
      <alignment horizontal="center" vertical="center" wrapText="1"/>
    </xf>
    <xf numFmtId="164" fontId="0" fillId="0" borderId="48" xfId="0" applyNumberFormat="1" applyFill="1" applyBorder="1" applyAlignment="1">
      <alignment horizontal="left" vertical="center" wrapText="1" indent="1"/>
    </xf>
    <xf numFmtId="164" fontId="0" fillId="0" borderId="49" xfId="0" applyNumberFormat="1" applyFill="1" applyBorder="1" applyAlignment="1">
      <alignment horizontal="left" vertical="center" wrapText="1" indent="1"/>
    </xf>
    <xf numFmtId="164" fontId="8" fillId="0" borderId="47" xfId="0" applyNumberFormat="1" applyFont="1" applyFill="1" applyBorder="1" applyAlignment="1">
      <alignment horizontal="left" vertical="center" wrapText="1" indent="1"/>
    </xf>
    <xf numFmtId="164" fontId="0" fillId="0" borderId="50" xfId="0" applyNumberFormat="1" applyFill="1" applyBorder="1" applyAlignment="1">
      <alignment horizontal="left" vertical="center" wrapText="1" indent="1"/>
    </xf>
    <xf numFmtId="164" fontId="23" fillId="0" borderId="0" xfId="0" applyNumberFormat="1" applyFont="1" applyFill="1" applyAlignment="1">
      <alignment vertical="center" wrapText="1"/>
    </xf>
    <xf numFmtId="164" fontId="8" fillId="0" borderId="48" xfId="0" applyNumberFormat="1" applyFont="1" applyFill="1" applyBorder="1" applyAlignment="1">
      <alignment horizontal="left" vertical="center" wrapText="1" indent="1"/>
    </xf>
    <xf numFmtId="164" fontId="9" fillId="0" borderId="51" xfId="0" applyNumberFormat="1" applyFont="1" applyFill="1" applyBorder="1" applyAlignment="1">
      <alignment horizontal="left" vertical="center" wrapText="1" indent="1"/>
    </xf>
    <xf numFmtId="164" fontId="9" fillId="0" borderId="38" xfId="0" applyNumberFormat="1" applyFont="1" applyFill="1" applyBorder="1" applyAlignment="1" applyProtection="1">
      <alignment horizontal="right" vertical="center" wrapText="1"/>
      <protection/>
    </xf>
    <xf numFmtId="164" fontId="18" fillId="0" borderId="0" xfId="0" applyNumberFormat="1" applyFont="1" applyFill="1" applyAlignment="1">
      <alignment textRotation="180" wrapText="1"/>
    </xf>
    <xf numFmtId="0" fontId="26" fillId="0" borderId="0" xfId="0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27" fillId="0" borderId="52" xfId="0" applyFont="1" applyFill="1" applyBorder="1" applyAlignment="1" applyProtection="1">
      <alignment horizontal="center" vertical="center" wrapText="1"/>
      <protection/>
    </xf>
    <xf numFmtId="0" fontId="14" fillId="0" borderId="18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Fill="1" applyAlignment="1">
      <alignment vertical="center"/>
    </xf>
    <xf numFmtId="0" fontId="0" fillId="0" borderId="0" xfId="0" applyFill="1" applyAlignment="1" applyProtection="1">
      <alignment vertical="center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7" fillId="0" borderId="0" xfId="0" applyNumberFormat="1" applyFont="1" applyFill="1" applyAlignment="1" applyProtection="1">
      <alignment horizontal="right" wrapText="1"/>
      <protection/>
    </xf>
    <xf numFmtId="164" fontId="5" fillId="0" borderId="18" xfId="0" applyNumberFormat="1" applyFont="1" applyFill="1" applyBorder="1" applyAlignment="1" applyProtection="1">
      <alignment horizontal="center" vertical="center" wrapText="1"/>
      <protection/>
    </xf>
    <xf numFmtId="164" fontId="5" fillId="0" borderId="19" xfId="0" applyNumberFormat="1" applyFont="1" applyFill="1" applyBorder="1" applyAlignment="1" applyProtection="1">
      <alignment horizontal="center" vertical="center" wrapText="1"/>
      <protection/>
    </xf>
    <xf numFmtId="164" fontId="5" fillId="0" borderId="20" xfId="0" applyNumberFormat="1" applyFont="1" applyFill="1" applyBorder="1" applyAlignment="1" applyProtection="1">
      <alignment horizontal="center" vertical="center" wrapText="1"/>
      <protection/>
    </xf>
    <xf numFmtId="164" fontId="9" fillId="0" borderId="51" xfId="0" applyNumberFormat="1" applyFont="1" applyFill="1" applyBorder="1" applyAlignment="1" applyProtection="1">
      <alignment horizontal="center" vertical="center" wrapText="1"/>
      <protection/>
    </xf>
    <xf numFmtId="164" fontId="9" fillId="0" borderId="38" xfId="0" applyNumberFormat="1" applyFont="1" applyFill="1" applyBorder="1" applyAlignment="1" applyProtection="1">
      <alignment horizontal="center" vertical="center" wrapText="1"/>
      <protection/>
    </xf>
    <xf numFmtId="164" fontId="9" fillId="0" borderId="52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>
      <alignment vertical="center" wrapText="1"/>
    </xf>
    <xf numFmtId="164" fontId="3" fillId="0" borderId="26" xfId="0" applyNumberFormat="1" applyFont="1" applyFill="1" applyBorder="1" applyAlignment="1" applyProtection="1">
      <alignment horizontal="left" vertical="center" wrapText="1" indent="1"/>
      <protection locked="0"/>
    </xf>
    <xf numFmtId="164" fontId="3" fillId="0" borderId="27" xfId="0" applyNumberFormat="1" applyFont="1" applyFill="1" applyBorder="1" applyAlignment="1" applyProtection="1">
      <alignment vertical="center" wrapText="1"/>
      <protection/>
    </xf>
    <xf numFmtId="164" fontId="3" fillId="0" borderId="31" xfId="0" applyNumberFormat="1" applyFont="1" applyFill="1" applyBorder="1" applyAlignment="1" applyProtection="1">
      <alignment horizontal="left" vertical="center" wrapText="1" indent="1"/>
      <protection locked="0"/>
    </xf>
    <xf numFmtId="164" fontId="3" fillId="0" borderId="33" xfId="0" applyNumberFormat="1" applyFont="1" applyFill="1" applyBorder="1" applyAlignment="1" applyProtection="1">
      <alignment vertical="center" wrapText="1"/>
      <protection/>
    </xf>
    <xf numFmtId="0" fontId="8" fillId="0" borderId="0" xfId="0" applyFont="1" applyFill="1" applyAlignment="1">
      <alignment horizontal="center" vertical="center" wrapText="1"/>
    </xf>
    <xf numFmtId="0" fontId="6" fillId="0" borderId="18" xfId="56" applyFont="1" applyFill="1" applyBorder="1" applyAlignment="1" applyProtection="1">
      <alignment horizontal="center" vertical="center" wrapText="1"/>
      <protection/>
    </xf>
    <xf numFmtId="0" fontId="6" fillId="0" borderId="19" xfId="56" applyFont="1" applyFill="1" applyBorder="1" applyAlignment="1" applyProtection="1">
      <alignment horizontal="center" vertical="center" wrapText="1"/>
      <protection/>
    </xf>
    <xf numFmtId="0" fontId="6" fillId="0" borderId="18" xfId="56" applyFont="1" applyFill="1" applyBorder="1" applyAlignment="1" applyProtection="1">
      <alignment horizontal="left" vertical="center" wrapText="1" indent="1"/>
      <protection/>
    </xf>
    <xf numFmtId="0" fontId="6" fillId="0" borderId="19" xfId="56" applyFont="1" applyFill="1" applyBorder="1" applyAlignment="1" applyProtection="1">
      <alignment horizontal="left" vertical="center" wrapText="1" indent="1"/>
      <protection/>
    </xf>
    <xf numFmtId="49" fontId="2" fillId="0" borderId="26" xfId="56" applyNumberFormat="1" applyFont="1" applyFill="1" applyBorder="1" applyAlignment="1" applyProtection="1">
      <alignment horizontal="left" vertical="center" wrapText="1" indent="1"/>
      <protection/>
    </xf>
    <xf numFmtId="0" fontId="2" fillId="0" borderId="25" xfId="56" applyFont="1" applyFill="1" applyBorder="1" applyAlignment="1" applyProtection="1">
      <alignment horizontal="left" vertical="center" wrapText="1" indent="1"/>
      <protection/>
    </xf>
    <xf numFmtId="49" fontId="2" fillId="0" borderId="24" xfId="56" applyNumberFormat="1" applyFont="1" applyFill="1" applyBorder="1" applyAlignment="1" applyProtection="1">
      <alignment horizontal="left" vertical="center" wrapText="1" indent="1"/>
      <protection/>
    </xf>
    <xf numFmtId="0" fontId="2" fillId="0" borderId="10" xfId="56" applyFont="1" applyFill="1" applyBorder="1" applyAlignment="1" applyProtection="1">
      <alignment horizontal="left" vertical="center" wrapText="1" indent="1"/>
      <protection/>
    </xf>
    <xf numFmtId="0" fontId="2" fillId="0" borderId="28" xfId="56" applyFont="1" applyFill="1" applyBorder="1" applyAlignment="1" applyProtection="1">
      <alignment horizontal="left" vertical="center" wrapText="1" indent="1"/>
      <protection/>
    </xf>
    <xf numFmtId="49" fontId="2" fillId="0" borderId="31" xfId="56" applyNumberFormat="1" applyFont="1" applyFill="1" applyBorder="1" applyAlignment="1" applyProtection="1">
      <alignment horizontal="left" vertical="center" wrapText="1" indent="1"/>
      <protection/>
    </xf>
    <xf numFmtId="49" fontId="2" fillId="0" borderId="37" xfId="56" applyNumberFormat="1" applyFont="1" applyFill="1" applyBorder="1" applyAlignment="1" applyProtection="1">
      <alignment horizontal="left" vertical="center" wrapText="1" indent="1"/>
      <protection/>
    </xf>
    <xf numFmtId="0" fontId="6" fillId="0" borderId="19" xfId="56" applyFont="1" applyFill="1" applyBorder="1" applyAlignment="1" applyProtection="1">
      <alignment vertical="center" wrapText="1"/>
      <protection/>
    </xf>
    <xf numFmtId="0" fontId="2" fillId="0" borderId="32" xfId="56" applyFont="1" applyFill="1" applyBorder="1" applyAlignment="1" applyProtection="1">
      <alignment horizontal="left" vertical="center" wrapText="1" indent="1"/>
      <protection/>
    </xf>
    <xf numFmtId="0" fontId="8" fillId="0" borderId="18" xfId="56" applyFont="1" applyFill="1" applyBorder="1" applyAlignment="1" applyProtection="1">
      <alignment horizontal="center" vertical="center" wrapText="1"/>
      <protection/>
    </xf>
    <xf numFmtId="0" fontId="8" fillId="0" borderId="19" xfId="56" applyFont="1" applyFill="1" applyBorder="1" applyAlignment="1" applyProtection="1">
      <alignment horizontal="center" vertical="center" wrapText="1"/>
      <protection/>
    </xf>
    <xf numFmtId="49" fontId="19" fillId="0" borderId="26" xfId="56" applyNumberFormat="1" applyFont="1" applyFill="1" applyBorder="1" applyAlignment="1" applyProtection="1">
      <alignment horizontal="left" vertical="center" wrapText="1" indent="1"/>
      <protection/>
    </xf>
    <xf numFmtId="0" fontId="19" fillId="0" borderId="25" xfId="56" applyFont="1" applyFill="1" applyBorder="1" applyAlignment="1" applyProtection="1">
      <alignment horizontal="left" vertical="center" wrapText="1" indent="1"/>
      <protection/>
    </xf>
    <xf numFmtId="49" fontId="19" fillId="0" borderId="24" xfId="56" applyNumberFormat="1" applyFont="1" applyFill="1" applyBorder="1" applyAlignment="1" applyProtection="1">
      <alignment horizontal="left" vertical="center" wrapText="1" indent="1"/>
      <protection/>
    </xf>
    <xf numFmtId="0" fontId="19" fillId="0" borderId="10" xfId="56" applyFont="1" applyFill="1" applyBorder="1" applyAlignment="1" applyProtection="1">
      <alignment horizontal="left" vertical="center" wrapText="1" indent="1"/>
      <protection/>
    </xf>
    <xf numFmtId="49" fontId="19" fillId="0" borderId="29" xfId="56" applyNumberFormat="1" applyFont="1" applyFill="1" applyBorder="1" applyAlignment="1" applyProtection="1">
      <alignment horizontal="left" vertical="center" wrapText="1" indent="1"/>
      <protection/>
    </xf>
    <xf numFmtId="0" fontId="19" fillId="0" borderId="28" xfId="56" applyFont="1" applyFill="1" applyBorder="1" applyAlignment="1" applyProtection="1">
      <alignment horizontal="left" vertical="center" wrapText="1" indent="1"/>
      <protection/>
    </xf>
    <xf numFmtId="49" fontId="19" fillId="0" borderId="51" xfId="56" applyNumberFormat="1" applyFont="1" applyFill="1" applyBorder="1" applyAlignment="1" applyProtection="1">
      <alignment horizontal="left" vertical="center" wrapText="1" indent="1"/>
      <protection/>
    </xf>
    <xf numFmtId="0" fontId="19" fillId="0" borderId="38" xfId="56" applyFont="1" applyFill="1" applyBorder="1" applyAlignment="1" applyProtection="1">
      <alignment horizontal="left" vertical="center" wrapText="1" indent="1"/>
      <protection/>
    </xf>
    <xf numFmtId="49" fontId="19" fillId="0" borderId="43" xfId="56" applyNumberFormat="1" applyFont="1" applyFill="1" applyBorder="1" applyAlignment="1" applyProtection="1">
      <alignment horizontal="left" vertical="center" wrapText="1" indent="1"/>
      <protection/>
    </xf>
    <xf numFmtId="0" fontId="19" fillId="0" borderId="34" xfId="56" applyFont="1" applyFill="1" applyBorder="1" applyAlignment="1" applyProtection="1">
      <alignment horizontal="left" vertical="center" wrapText="1" indent="1"/>
      <protection/>
    </xf>
    <xf numFmtId="49" fontId="19" fillId="0" borderId="31" xfId="56" applyNumberFormat="1" applyFont="1" applyFill="1" applyBorder="1" applyAlignment="1" applyProtection="1">
      <alignment horizontal="left" vertical="center" wrapText="1" indent="1"/>
      <protection/>
    </xf>
    <xf numFmtId="0" fontId="18" fillId="0" borderId="34" xfId="56" applyFont="1" applyFill="1" applyBorder="1" applyAlignment="1" applyProtection="1">
      <alignment horizontal="left" vertical="center" wrapText="1" indent="1"/>
      <protection/>
    </xf>
    <xf numFmtId="0" fontId="19" fillId="0" borderId="25" xfId="56" applyFont="1" applyFill="1" applyBorder="1" applyAlignment="1" applyProtection="1">
      <alignment horizontal="left" vertical="center" wrapText="1" indent="2"/>
      <protection/>
    </xf>
    <xf numFmtId="0" fontId="19" fillId="0" borderId="32" xfId="56" applyFont="1" applyFill="1" applyBorder="1" applyAlignment="1" applyProtection="1">
      <alignment horizontal="left" vertical="center" wrapText="1" indent="2"/>
      <protection/>
    </xf>
    <xf numFmtId="0" fontId="19" fillId="0" borderId="34" xfId="56" applyFont="1" applyFill="1" applyBorder="1" applyAlignment="1" applyProtection="1">
      <alignment horizontal="left" vertical="center" wrapText="1" indent="2"/>
      <protection/>
    </xf>
    <xf numFmtId="49" fontId="19" fillId="0" borderId="37" xfId="56" applyNumberFormat="1" applyFont="1" applyFill="1" applyBorder="1" applyAlignment="1" applyProtection="1">
      <alignment horizontal="left" vertical="center" wrapText="1" indent="1"/>
      <protection/>
    </xf>
    <xf numFmtId="0" fontId="24" fillId="0" borderId="18" xfId="56" applyFont="1" applyFill="1" applyBorder="1" applyAlignment="1" applyProtection="1">
      <alignment horizontal="center" vertical="center" wrapText="1"/>
      <protection/>
    </xf>
    <xf numFmtId="0" fontId="24" fillId="0" borderId="19" xfId="56" applyFont="1" applyFill="1" applyBorder="1" applyAlignment="1" applyProtection="1">
      <alignment horizontal="center" vertical="center" wrapText="1"/>
      <protection/>
    </xf>
    <xf numFmtId="0" fontId="24" fillId="0" borderId="45" xfId="56" applyFont="1" applyFill="1" applyBorder="1" applyAlignment="1" applyProtection="1">
      <alignment horizontal="left" vertical="center" wrapText="1" indent="1"/>
      <protection/>
    </xf>
    <xf numFmtId="0" fontId="24" fillId="0" borderId="16" xfId="56" applyFont="1" applyFill="1" applyBorder="1" applyAlignment="1" applyProtection="1">
      <alignment horizontal="left" vertical="center" wrapText="1" indent="1"/>
      <protection/>
    </xf>
    <xf numFmtId="0" fontId="24" fillId="0" borderId="18" xfId="56" applyFont="1" applyFill="1" applyBorder="1" applyAlignment="1" applyProtection="1">
      <alignment horizontal="left" vertical="center" wrapText="1" indent="1"/>
      <protection/>
    </xf>
    <xf numFmtId="0" fontId="24" fillId="0" borderId="19" xfId="56" applyFont="1" applyFill="1" applyBorder="1" applyAlignment="1" applyProtection="1">
      <alignment horizontal="left" vertical="center" wrapText="1" indent="1"/>
      <protection/>
    </xf>
    <xf numFmtId="0" fontId="25" fillId="0" borderId="19" xfId="56" applyFont="1" applyFill="1" applyBorder="1" applyAlignment="1" applyProtection="1">
      <alignment horizontal="left" vertical="center" wrapText="1" indent="1"/>
      <protection/>
    </xf>
    <xf numFmtId="49" fontId="24" fillId="0" borderId="18" xfId="56" applyNumberFormat="1" applyFont="1" applyFill="1" applyBorder="1" applyAlignment="1" applyProtection="1">
      <alignment horizontal="left" vertical="center" wrapText="1" indent="1"/>
      <protection/>
    </xf>
    <xf numFmtId="0" fontId="24" fillId="0" borderId="16" xfId="56" applyFont="1" applyFill="1" applyBorder="1" applyAlignment="1" applyProtection="1">
      <alignment vertical="center" wrapText="1"/>
      <protection/>
    </xf>
    <xf numFmtId="0" fontId="19" fillId="0" borderId="53" xfId="56" applyFont="1" applyFill="1" applyBorder="1" applyAlignment="1" applyProtection="1">
      <alignment horizontal="left" vertical="center" wrapText="1" indent="1"/>
      <protection/>
    </xf>
    <xf numFmtId="0" fontId="19" fillId="0" borderId="0" xfId="56" applyFont="1" applyFill="1" applyBorder="1" applyAlignment="1" applyProtection="1">
      <alignment horizontal="left" vertical="center" wrapText="1" indent="1"/>
      <protection/>
    </xf>
    <xf numFmtId="0" fontId="19" fillId="0" borderId="25" xfId="56" applyFont="1" applyFill="1" applyBorder="1" applyAlignment="1" applyProtection="1">
      <alignment horizontal="left" indent="6"/>
      <protection/>
    </xf>
    <xf numFmtId="0" fontId="19" fillId="0" borderId="25" xfId="56" applyFont="1" applyFill="1" applyBorder="1" applyAlignment="1" applyProtection="1">
      <alignment horizontal="left" vertical="center" wrapText="1" indent="6"/>
      <protection/>
    </xf>
    <xf numFmtId="0" fontId="19" fillId="0" borderId="32" xfId="56" applyFont="1" applyFill="1" applyBorder="1" applyAlignment="1" applyProtection="1">
      <alignment horizontal="left" vertical="center" wrapText="1" indent="6"/>
      <protection/>
    </xf>
    <xf numFmtId="0" fontId="19" fillId="0" borderId="14" xfId="56" applyFont="1" applyFill="1" applyBorder="1" applyAlignment="1" applyProtection="1">
      <alignment horizontal="left" vertical="center" wrapText="1" indent="6"/>
      <protection/>
    </xf>
    <xf numFmtId="0" fontId="24" fillId="0" borderId="19" xfId="56" applyFont="1" applyFill="1" applyBorder="1" applyAlignment="1" applyProtection="1">
      <alignment vertical="center" wrapText="1"/>
      <protection/>
    </xf>
    <xf numFmtId="0" fontId="19" fillId="0" borderId="25" xfId="56" applyFont="1" applyFill="1" applyBorder="1" applyAlignment="1" applyProtection="1">
      <alignment horizontal="left" wrapText="1" indent="6"/>
      <protection/>
    </xf>
    <xf numFmtId="0" fontId="19" fillId="0" borderId="0" xfId="0" applyFont="1" applyFill="1" applyAlignment="1">
      <alignment vertical="center" wrapText="1"/>
    </xf>
    <xf numFmtId="0" fontId="90" fillId="0" borderId="0" xfId="0" applyFont="1" applyFill="1" applyAlignment="1">
      <alignment vertical="center" wrapText="1"/>
    </xf>
    <xf numFmtId="49" fontId="5" fillId="0" borderId="54" xfId="0" applyNumberFormat="1" applyFont="1" applyFill="1" applyBorder="1" applyAlignment="1" applyProtection="1">
      <alignment horizontal="right" vertical="center"/>
      <protection locked="0"/>
    </xf>
    <xf numFmtId="164" fontId="19" fillId="0" borderId="55" xfId="0" applyNumberFormat="1" applyFont="1" applyFill="1" applyBorder="1" applyAlignment="1" applyProtection="1">
      <alignment vertical="center" wrapText="1"/>
      <protection locked="0"/>
    </xf>
    <xf numFmtId="0" fontId="6" fillId="0" borderId="25" xfId="0" applyFont="1" applyFill="1" applyBorder="1" applyAlignment="1">
      <alignment vertical="center"/>
    </xf>
    <xf numFmtId="0" fontId="8" fillId="0" borderId="25" xfId="0" applyFont="1" applyFill="1" applyBorder="1" applyAlignment="1">
      <alignment vertical="center"/>
    </xf>
    <xf numFmtId="0" fontId="0" fillId="0" borderId="25" xfId="0" applyFill="1" applyBorder="1" applyAlignment="1">
      <alignment vertical="center" wrapText="1"/>
    </xf>
    <xf numFmtId="0" fontId="9" fillId="0" borderId="16" xfId="0" applyFont="1" applyFill="1" applyBorder="1" applyAlignment="1" applyProtection="1">
      <alignment horizontal="center" vertical="center" wrapText="1"/>
      <protection/>
    </xf>
    <xf numFmtId="0" fontId="9" fillId="0" borderId="56" xfId="0" applyFont="1" applyFill="1" applyBorder="1" applyAlignment="1" applyProtection="1">
      <alignment horizontal="center" vertical="center" wrapText="1"/>
      <protection/>
    </xf>
    <xf numFmtId="0" fontId="6" fillId="0" borderId="32" xfId="0" applyFont="1" applyFill="1" applyBorder="1" applyAlignment="1">
      <alignment horizontal="center" vertical="center" wrapText="1"/>
    </xf>
    <xf numFmtId="0" fontId="13" fillId="0" borderId="57" xfId="0" applyFont="1" applyFill="1" applyBorder="1" applyAlignment="1">
      <alignment vertical="center" wrapText="1"/>
    </xf>
    <xf numFmtId="0" fontId="13" fillId="0" borderId="58" xfId="0" applyFont="1" applyFill="1" applyBorder="1" applyAlignment="1">
      <alignment vertical="center" wrapText="1"/>
    </xf>
    <xf numFmtId="0" fontId="0" fillId="0" borderId="54" xfId="0" applyFill="1" applyBorder="1" applyAlignment="1">
      <alignment vertical="center" wrapText="1"/>
    </xf>
    <xf numFmtId="164" fontId="19" fillId="0" borderId="43" xfId="0" applyNumberFormat="1" applyFont="1" applyFill="1" applyBorder="1" applyAlignment="1" applyProtection="1">
      <alignment horizontal="left" vertical="center" wrapText="1" indent="1"/>
      <protection locked="0"/>
    </xf>
    <xf numFmtId="164" fontId="19" fillId="0" borderId="34" xfId="0" applyNumberFormat="1" applyFont="1" applyFill="1" applyBorder="1" applyAlignment="1" applyProtection="1">
      <alignment vertical="center" wrapText="1"/>
      <protection locked="0"/>
    </xf>
    <xf numFmtId="164" fontId="19" fillId="0" borderId="44" xfId="0" applyNumberFormat="1" applyFont="1" applyFill="1" applyBorder="1" applyAlignment="1" applyProtection="1">
      <alignment vertical="center" wrapText="1"/>
      <protection locked="0"/>
    </xf>
    <xf numFmtId="164" fontId="19" fillId="0" borderId="26" xfId="0" applyNumberFormat="1" applyFont="1" applyFill="1" applyBorder="1" applyAlignment="1" applyProtection="1">
      <alignment horizontal="left" vertical="center" wrapText="1" indent="1"/>
      <protection locked="0"/>
    </xf>
    <xf numFmtId="164" fontId="19" fillId="0" borderId="25" xfId="0" applyNumberFormat="1" applyFont="1" applyFill="1" applyBorder="1" applyAlignment="1" applyProtection="1">
      <alignment vertical="center" wrapText="1"/>
      <protection locked="0"/>
    </xf>
    <xf numFmtId="164" fontId="19" fillId="0" borderId="27" xfId="0" applyNumberFormat="1" applyFont="1" applyFill="1" applyBorder="1" applyAlignment="1" applyProtection="1">
      <alignment vertical="center" wrapText="1"/>
      <protection locked="0"/>
    </xf>
    <xf numFmtId="164" fontId="8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19" xfId="0" applyNumberFormat="1" applyFont="1" applyFill="1" applyBorder="1" applyAlignment="1" applyProtection="1">
      <alignment vertical="center" wrapText="1"/>
      <protection/>
    </xf>
    <xf numFmtId="164" fontId="8" fillId="0" borderId="20" xfId="0" applyNumberFormat="1" applyFont="1" applyFill="1" applyBorder="1" applyAlignment="1" applyProtection="1">
      <alignment vertical="center" wrapText="1"/>
      <protection/>
    </xf>
    <xf numFmtId="164" fontId="8" fillId="0" borderId="29" xfId="0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34" xfId="0" applyNumberFormat="1" applyFont="1" applyFill="1" applyBorder="1" applyAlignment="1" applyProtection="1">
      <alignment horizontal="right" vertical="center" wrapText="1"/>
      <protection locked="0"/>
    </xf>
    <xf numFmtId="164" fontId="19" fillId="0" borderId="44" xfId="0" applyNumberFormat="1" applyFont="1" applyFill="1" applyBorder="1" applyAlignment="1" applyProtection="1">
      <alignment horizontal="right" vertical="center" wrapText="1"/>
      <protection locked="0"/>
    </xf>
    <xf numFmtId="164" fontId="19" fillId="0" borderId="25" xfId="0" applyNumberFormat="1" applyFont="1" applyFill="1" applyBorder="1" applyAlignment="1" applyProtection="1">
      <alignment horizontal="right" vertical="center" wrapText="1"/>
      <protection locked="0"/>
    </xf>
    <xf numFmtId="164" fontId="19" fillId="0" borderId="27" xfId="0" applyNumberFormat="1" applyFont="1" applyFill="1" applyBorder="1" applyAlignment="1" applyProtection="1">
      <alignment horizontal="right" vertical="center" wrapText="1"/>
      <protection locked="0"/>
    </xf>
    <xf numFmtId="164" fontId="19" fillId="0" borderId="29" xfId="0" applyNumberFormat="1" applyFont="1" applyFill="1" applyBorder="1" applyAlignment="1" applyProtection="1">
      <alignment horizontal="left" vertical="center" wrapText="1" indent="1"/>
      <protection locked="0"/>
    </xf>
    <xf numFmtId="164" fontId="19" fillId="0" borderId="31" xfId="0" applyNumberFormat="1" applyFont="1" applyFill="1" applyBorder="1" applyAlignment="1" applyProtection="1">
      <alignment horizontal="left" vertical="center" wrapText="1" indent="1"/>
      <protection locked="0"/>
    </xf>
    <xf numFmtId="164" fontId="19" fillId="0" borderId="37" xfId="0" applyNumberFormat="1" applyFont="1" applyFill="1" applyBorder="1" applyAlignment="1" applyProtection="1">
      <alignment horizontal="left" vertical="center" wrapText="1" indent="1"/>
      <protection locked="0"/>
    </xf>
    <xf numFmtId="164" fontId="19" fillId="0" borderId="32" xfId="0" applyNumberFormat="1" applyFont="1" applyFill="1" applyBorder="1" applyAlignment="1" applyProtection="1">
      <alignment horizontal="right" vertical="center" wrapText="1"/>
      <protection locked="0"/>
    </xf>
    <xf numFmtId="164" fontId="19" fillId="0" borderId="33" xfId="0" applyNumberFormat="1" applyFont="1" applyFill="1" applyBorder="1" applyAlignment="1" applyProtection="1">
      <alignment horizontal="right" vertical="center" wrapText="1"/>
      <protection locked="0"/>
    </xf>
    <xf numFmtId="164" fontId="8" fillId="0" borderId="18" xfId="0" applyNumberFormat="1" applyFont="1" applyFill="1" applyBorder="1" applyAlignment="1">
      <alignment horizontal="left" vertical="center" wrapText="1" indent="1"/>
    </xf>
    <xf numFmtId="164" fontId="8" fillId="0" borderId="19" xfId="0" applyNumberFormat="1" applyFont="1" applyFill="1" applyBorder="1" applyAlignment="1">
      <alignment vertical="center" wrapText="1"/>
    </xf>
    <xf numFmtId="164" fontId="8" fillId="0" borderId="20" xfId="0" applyNumberFormat="1" applyFont="1" applyFill="1" applyBorder="1" applyAlignment="1">
      <alignment vertical="center" wrapText="1"/>
    </xf>
    <xf numFmtId="164" fontId="91" fillId="0" borderId="0" xfId="0" applyNumberFormat="1" applyFont="1" applyFill="1" applyAlignment="1">
      <alignment vertical="center" wrapText="1"/>
    </xf>
    <xf numFmtId="164" fontId="32" fillId="0" borderId="47" xfId="0" applyNumberFormat="1" applyFont="1" applyFill="1" applyBorder="1" applyAlignment="1">
      <alignment horizontal="center" vertical="center" wrapText="1"/>
    </xf>
    <xf numFmtId="164" fontId="91" fillId="0" borderId="48" xfId="0" applyNumberFormat="1" applyFont="1" applyFill="1" applyBorder="1" applyAlignment="1">
      <alignment horizontal="left" vertical="center" wrapText="1" indent="1"/>
    </xf>
    <xf numFmtId="164" fontId="91" fillId="0" borderId="49" xfId="0" applyNumberFormat="1" applyFont="1" applyFill="1" applyBorder="1" applyAlignment="1">
      <alignment horizontal="left" vertical="center" wrapText="1" indent="1"/>
    </xf>
    <xf numFmtId="164" fontId="32" fillId="0" borderId="47" xfId="0" applyNumberFormat="1" applyFont="1" applyFill="1" applyBorder="1" applyAlignment="1">
      <alignment horizontal="left" vertical="center" wrapText="1" indent="1"/>
    </xf>
    <xf numFmtId="164" fontId="32" fillId="0" borderId="59" xfId="0" applyNumberFormat="1" applyFont="1" applyFill="1" applyBorder="1" applyAlignment="1">
      <alignment horizontal="left" vertical="center" wrapText="1" indent="1"/>
    </xf>
    <xf numFmtId="164" fontId="32" fillId="0" borderId="49" xfId="0" applyNumberFormat="1" applyFont="1" applyFill="1" applyBorder="1" applyAlignment="1">
      <alignment horizontal="left" vertical="center" wrapText="1" indent="1"/>
    </xf>
    <xf numFmtId="164" fontId="33" fillId="0" borderId="49" xfId="0" applyNumberFormat="1" applyFont="1" applyFill="1" applyBorder="1" applyAlignment="1">
      <alignment horizontal="left" vertical="center" wrapText="1" indent="1"/>
    </xf>
    <xf numFmtId="164" fontId="33" fillId="0" borderId="59" xfId="0" applyNumberFormat="1" applyFont="1" applyFill="1" applyBorder="1" applyAlignment="1">
      <alignment horizontal="left" vertical="center" wrapText="1" indent="1"/>
    </xf>
    <xf numFmtId="164" fontId="91" fillId="0" borderId="50" xfId="0" applyNumberFormat="1" applyFont="1" applyFill="1" applyBorder="1" applyAlignment="1">
      <alignment horizontal="left" vertical="center" wrapText="1" indent="1"/>
    </xf>
    <xf numFmtId="164" fontId="91" fillId="0" borderId="60" xfId="0" applyNumberFormat="1" applyFont="1" applyFill="1" applyBorder="1" applyAlignment="1">
      <alignment horizontal="left" vertical="center" wrapText="1" indent="1"/>
    </xf>
    <xf numFmtId="164" fontId="30" fillId="0" borderId="0" xfId="0" applyNumberFormat="1" applyFont="1" applyFill="1" applyAlignment="1">
      <alignment horizontal="centerContinuous" vertical="center" wrapText="1"/>
    </xf>
    <xf numFmtId="164" fontId="92" fillId="0" borderId="0" xfId="0" applyNumberFormat="1" applyFont="1" applyFill="1" applyAlignment="1">
      <alignment horizontal="centerContinuous" vertical="center"/>
    </xf>
    <xf numFmtId="164" fontId="30" fillId="0" borderId="18" xfId="0" applyNumberFormat="1" applyFont="1" applyFill="1" applyBorder="1" applyAlignment="1">
      <alignment horizontal="centerContinuous" vertical="center" wrapText="1"/>
    </xf>
    <xf numFmtId="164" fontId="30" fillId="0" borderId="19" xfId="0" applyNumberFormat="1" applyFont="1" applyFill="1" applyBorder="1" applyAlignment="1">
      <alignment horizontal="centerContinuous" vertical="center" wrapText="1"/>
    </xf>
    <xf numFmtId="164" fontId="30" fillId="0" borderId="20" xfId="0" applyNumberFormat="1" applyFont="1" applyFill="1" applyBorder="1" applyAlignment="1">
      <alignment horizontal="centerContinuous" vertical="center" wrapText="1"/>
    </xf>
    <xf numFmtId="164" fontId="30" fillId="0" borderId="18" xfId="0" applyNumberFormat="1" applyFont="1" applyFill="1" applyBorder="1" applyAlignment="1">
      <alignment horizontal="center" vertical="center" wrapText="1"/>
    </xf>
    <xf numFmtId="164" fontId="30" fillId="0" borderId="19" xfId="0" applyNumberFormat="1" applyFont="1" applyFill="1" applyBorder="1" applyAlignment="1">
      <alignment horizontal="center" vertical="center" wrapText="1"/>
    </xf>
    <xf numFmtId="164" fontId="30" fillId="0" borderId="20" xfId="0" applyNumberFormat="1" applyFont="1" applyFill="1" applyBorder="1" applyAlignment="1">
      <alignment horizontal="center" vertical="center" wrapText="1"/>
    </xf>
    <xf numFmtId="164" fontId="34" fillId="0" borderId="43" xfId="0" applyNumberFormat="1" applyFont="1" applyFill="1" applyBorder="1" applyAlignment="1" applyProtection="1">
      <alignment horizontal="left" vertical="center" wrapText="1" indent="1"/>
      <protection locked="0"/>
    </xf>
    <xf numFmtId="164" fontId="34" fillId="0" borderId="34" xfId="0" applyNumberFormat="1" applyFont="1" applyFill="1" applyBorder="1" applyAlignment="1" applyProtection="1">
      <alignment vertical="center" wrapText="1"/>
      <protection locked="0"/>
    </xf>
    <xf numFmtId="164" fontId="34" fillId="0" borderId="44" xfId="0" applyNumberFormat="1" applyFont="1" applyFill="1" applyBorder="1" applyAlignment="1" applyProtection="1">
      <alignment vertical="center" wrapText="1"/>
      <protection locked="0"/>
    </xf>
    <xf numFmtId="164" fontId="34" fillId="0" borderId="26" xfId="0" applyNumberFormat="1" applyFont="1" applyFill="1" applyBorder="1" applyAlignment="1" applyProtection="1">
      <alignment horizontal="left" vertical="center" wrapText="1" indent="1"/>
      <protection locked="0"/>
    </xf>
    <xf numFmtId="164" fontId="34" fillId="0" borderId="25" xfId="0" applyNumberFormat="1" applyFont="1" applyFill="1" applyBorder="1" applyAlignment="1" applyProtection="1">
      <alignment vertical="center" wrapText="1"/>
      <protection locked="0"/>
    </xf>
    <xf numFmtId="164" fontId="34" fillId="0" borderId="27" xfId="0" applyNumberFormat="1" applyFont="1" applyFill="1" applyBorder="1" applyAlignment="1" applyProtection="1">
      <alignment vertical="center" wrapText="1"/>
      <protection locked="0"/>
    </xf>
    <xf numFmtId="164" fontId="34" fillId="0" borderId="57" xfId="0" applyNumberFormat="1" applyFont="1" applyFill="1" applyBorder="1" applyAlignment="1" applyProtection="1">
      <alignment horizontal="left" vertical="center" wrapText="1" indent="1"/>
      <protection locked="0"/>
    </xf>
    <xf numFmtId="164" fontId="34" fillId="0" borderId="55" xfId="0" applyNumberFormat="1" applyFont="1" applyFill="1" applyBorder="1" applyAlignment="1" applyProtection="1">
      <alignment vertical="center" wrapText="1"/>
      <protection locked="0"/>
    </xf>
    <xf numFmtId="164" fontId="92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34" fillId="0" borderId="31" xfId="0" applyNumberFormat="1" applyFont="1" applyFill="1" applyBorder="1" applyAlignment="1" applyProtection="1">
      <alignment horizontal="left" vertical="center" wrapText="1" indent="1"/>
      <protection locked="0"/>
    </xf>
    <xf numFmtId="164" fontId="34" fillId="0" borderId="32" xfId="0" applyNumberFormat="1" applyFont="1" applyFill="1" applyBorder="1" applyAlignment="1" applyProtection="1">
      <alignment vertical="center" wrapText="1"/>
      <protection locked="0"/>
    </xf>
    <xf numFmtId="164" fontId="34" fillId="0" borderId="33" xfId="0" applyNumberFormat="1" applyFont="1" applyFill="1" applyBorder="1" applyAlignment="1" applyProtection="1">
      <alignment vertical="center" wrapText="1"/>
      <protection locked="0"/>
    </xf>
    <xf numFmtId="164" fontId="30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30" fillId="0" borderId="19" xfId="0" applyNumberFormat="1" applyFont="1" applyFill="1" applyBorder="1" applyAlignment="1" applyProtection="1">
      <alignment vertical="center" wrapText="1"/>
      <protection/>
    </xf>
    <xf numFmtId="164" fontId="30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30" fillId="0" borderId="20" xfId="0" applyNumberFormat="1" applyFont="1" applyFill="1" applyBorder="1" applyAlignment="1" applyProtection="1">
      <alignment vertical="center" wrapText="1"/>
      <protection/>
    </xf>
    <xf numFmtId="164" fontId="30" fillId="0" borderId="29" xfId="0" applyNumberFormat="1" applyFont="1" applyFill="1" applyBorder="1" applyAlignment="1" applyProtection="1">
      <alignment horizontal="left" vertical="center" wrapText="1" indent="1"/>
      <protection locked="0"/>
    </xf>
    <xf numFmtId="164" fontId="30" fillId="0" borderId="28" xfId="0" applyNumberFormat="1" applyFont="1" applyFill="1" applyBorder="1" applyAlignment="1" applyProtection="1">
      <alignment horizontal="right" vertical="center" wrapText="1"/>
      <protection locked="0"/>
    </xf>
    <xf numFmtId="164" fontId="34" fillId="0" borderId="30" xfId="0" applyNumberFormat="1" applyFont="1" applyFill="1" applyBorder="1" applyAlignment="1" applyProtection="1">
      <alignment horizontal="right" vertical="center" wrapText="1"/>
      <protection locked="0"/>
    </xf>
    <xf numFmtId="164" fontId="30" fillId="0" borderId="26" xfId="0" applyNumberFormat="1" applyFont="1" applyFill="1" applyBorder="1" applyAlignment="1" applyProtection="1">
      <alignment horizontal="left" vertical="center" wrapText="1" indent="1"/>
      <protection locked="0"/>
    </xf>
    <xf numFmtId="164" fontId="30" fillId="0" borderId="25" xfId="0" applyNumberFormat="1" applyFont="1" applyFill="1" applyBorder="1" applyAlignment="1" applyProtection="1">
      <alignment horizontal="right" vertical="center" wrapText="1"/>
      <protection locked="0"/>
    </xf>
    <xf numFmtId="164" fontId="34" fillId="0" borderId="27" xfId="0" applyNumberFormat="1" applyFont="1" applyFill="1" applyBorder="1" applyAlignment="1" applyProtection="1">
      <alignment horizontal="right" vertical="center" wrapText="1"/>
      <protection locked="0"/>
    </xf>
    <xf numFmtId="164" fontId="34" fillId="0" borderId="25" xfId="0" applyNumberFormat="1" applyFont="1" applyFill="1" applyBorder="1" applyAlignment="1" applyProtection="1">
      <alignment horizontal="right" vertical="center" wrapText="1"/>
      <protection locked="0"/>
    </xf>
    <xf numFmtId="164" fontId="34" fillId="0" borderId="29" xfId="0" applyNumberFormat="1" applyFont="1" applyFill="1" applyBorder="1" applyAlignment="1" applyProtection="1">
      <alignment horizontal="left" vertical="center" wrapText="1" indent="1"/>
      <protection locked="0"/>
    </xf>
    <xf numFmtId="164" fontId="34" fillId="0" borderId="28" xfId="0" applyNumberFormat="1" applyFont="1" applyFill="1" applyBorder="1" applyAlignment="1" applyProtection="1">
      <alignment horizontal="right" vertical="center" wrapText="1"/>
      <protection locked="0"/>
    </xf>
    <xf numFmtId="164" fontId="34" fillId="0" borderId="34" xfId="0" applyNumberFormat="1" applyFont="1" applyFill="1" applyBorder="1" applyAlignment="1" applyProtection="1">
      <alignment horizontal="right" vertical="center" wrapText="1"/>
      <protection locked="0"/>
    </xf>
    <xf numFmtId="164" fontId="34" fillId="0" borderId="44" xfId="0" applyNumberFormat="1" applyFont="1" applyFill="1" applyBorder="1" applyAlignment="1" applyProtection="1">
      <alignment horizontal="right" vertical="center" wrapText="1"/>
      <protection locked="0"/>
    </xf>
    <xf numFmtId="164" fontId="34" fillId="0" borderId="32" xfId="0" applyNumberFormat="1" applyFont="1" applyFill="1" applyBorder="1" applyAlignment="1" applyProtection="1">
      <alignment horizontal="right" vertical="center" wrapText="1"/>
      <protection locked="0"/>
    </xf>
    <xf numFmtId="164" fontId="34" fillId="0" borderId="33" xfId="0" applyNumberFormat="1" applyFont="1" applyFill="1" applyBorder="1" applyAlignment="1" applyProtection="1">
      <alignment horizontal="right" vertical="center" wrapText="1"/>
      <protection locked="0"/>
    </xf>
    <xf numFmtId="164" fontId="34" fillId="0" borderId="37" xfId="0" applyNumberFormat="1" applyFont="1" applyFill="1" applyBorder="1" applyAlignment="1" applyProtection="1">
      <alignment horizontal="left" vertical="center" wrapText="1" indent="1"/>
      <protection locked="0"/>
    </xf>
    <xf numFmtId="164" fontId="34" fillId="33" borderId="14" xfId="0" applyNumberFormat="1" applyFont="1" applyFill="1" applyBorder="1" applyAlignment="1" applyProtection="1">
      <alignment horizontal="right" vertical="center" wrapText="1"/>
      <protection locked="0"/>
    </xf>
    <xf numFmtId="164" fontId="34" fillId="33" borderId="39" xfId="0" applyNumberFormat="1" applyFont="1" applyFill="1" applyBorder="1" applyAlignment="1" applyProtection="1">
      <alignment horizontal="right" vertical="center" wrapText="1"/>
      <protection locked="0"/>
    </xf>
    <xf numFmtId="164" fontId="30" fillId="0" borderId="18" xfId="0" applyNumberFormat="1" applyFont="1" applyFill="1" applyBorder="1" applyAlignment="1">
      <alignment horizontal="left" vertical="center" wrapText="1" indent="1"/>
    </xf>
    <xf numFmtId="164" fontId="30" fillId="0" borderId="19" xfId="0" applyNumberFormat="1" applyFont="1" applyFill="1" applyBorder="1" applyAlignment="1" applyProtection="1">
      <alignment horizontal="right" vertical="center" wrapText="1"/>
      <protection/>
    </xf>
    <xf numFmtId="164" fontId="30" fillId="0" borderId="20" xfId="0" applyNumberFormat="1" applyFont="1" applyFill="1" applyBorder="1" applyAlignment="1" applyProtection="1">
      <alignment horizontal="right" vertical="center" wrapText="1"/>
      <protection/>
    </xf>
    <xf numFmtId="164" fontId="10" fillId="0" borderId="0" xfId="0" applyNumberFormat="1" applyFont="1" applyFill="1" applyAlignment="1">
      <alignment horizontal="right" vertical="center"/>
    </xf>
    <xf numFmtId="0" fontId="0" fillId="0" borderId="61" xfId="0" applyFill="1" applyBorder="1" applyAlignment="1">
      <alignment vertical="center" wrapText="1"/>
    </xf>
    <xf numFmtId="0" fontId="6" fillId="0" borderId="57" xfId="0" applyFont="1" applyFill="1" applyBorder="1" applyAlignment="1">
      <alignment horizontal="center" vertical="center" wrapText="1"/>
    </xf>
    <xf numFmtId="0" fontId="11" fillId="0" borderId="57" xfId="0" applyFont="1" applyFill="1" applyBorder="1" applyAlignment="1">
      <alignment vertical="center" wrapText="1"/>
    </xf>
    <xf numFmtId="0" fontId="0" fillId="0" borderId="57" xfId="0" applyFill="1" applyBorder="1" applyAlignment="1">
      <alignment vertical="center" wrapText="1"/>
    </xf>
    <xf numFmtId="0" fontId="18" fillId="0" borderId="57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10" fillId="0" borderId="0" xfId="0" applyFont="1" applyFill="1" applyAlignment="1" applyProtection="1">
      <alignment horizontal="right"/>
      <protection/>
    </xf>
    <xf numFmtId="164" fontId="93" fillId="0" borderId="0" xfId="0" applyNumberFormat="1" applyFont="1" applyFill="1" applyAlignment="1" applyProtection="1">
      <alignment horizontal="right" vertical="center" wrapText="1"/>
      <protection/>
    </xf>
    <xf numFmtId="3" fontId="19" fillId="0" borderId="34" xfId="56" applyNumberFormat="1" applyFont="1" applyFill="1" applyBorder="1">
      <alignment/>
      <protection/>
    </xf>
    <xf numFmtId="3" fontId="19" fillId="0" borderId="25" xfId="56" applyNumberFormat="1" applyFont="1" applyFill="1" applyBorder="1">
      <alignment/>
      <protection/>
    </xf>
    <xf numFmtId="3" fontId="19" fillId="0" borderId="32" xfId="56" applyNumberFormat="1" applyFont="1" applyFill="1" applyBorder="1">
      <alignment/>
      <protection/>
    </xf>
    <xf numFmtId="164" fontId="5" fillId="0" borderId="40" xfId="0" applyNumberFormat="1" applyFont="1" applyFill="1" applyBorder="1" applyAlignment="1" applyProtection="1">
      <alignment horizontal="center" vertical="center" wrapText="1"/>
      <protection/>
    </xf>
    <xf numFmtId="164" fontId="9" fillId="0" borderId="62" xfId="0" applyNumberFormat="1" applyFont="1" applyFill="1" applyBorder="1" applyAlignment="1" applyProtection="1">
      <alignment horizontal="center" vertical="center" wrapText="1"/>
      <protection/>
    </xf>
    <xf numFmtId="164" fontId="30" fillId="0" borderId="19" xfId="0" applyNumberFormat="1" applyFont="1" applyFill="1" applyBorder="1" applyAlignment="1" applyProtection="1">
      <alignment horizontal="center" vertical="center" wrapText="1"/>
      <protection/>
    </xf>
    <xf numFmtId="164" fontId="30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56" applyFont="1" applyFill="1">
      <alignment/>
      <protection/>
    </xf>
    <xf numFmtId="164" fontId="9" fillId="0" borderId="15" xfId="0" applyNumberFormat="1" applyFont="1" applyFill="1" applyBorder="1" applyAlignment="1" applyProtection="1">
      <alignment horizontal="center" vertical="center" wrapText="1"/>
      <protection/>
    </xf>
    <xf numFmtId="1" fontId="34" fillId="0" borderId="25" xfId="0" applyNumberFormat="1" applyFont="1" applyFill="1" applyBorder="1" applyAlignment="1" applyProtection="1">
      <alignment horizontal="center" vertical="center" wrapText="1"/>
      <protection locked="0"/>
    </xf>
    <xf numFmtId="164" fontId="34" fillId="0" borderId="25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53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25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25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63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9" xfId="0" applyFont="1" applyFill="1" applyBorder="1" applyAlignment="1" applyProtection="1">
      <alignment horizontal="center" vertical="center" wrapText="1"/>
      <protection/>
    </xf>
    <xf numFmtId="0" fontId="9" fillId="0" borderId="37" xfId="0" applyFont="1" applyFill="1" applyBorder="1" applyAlignment="1" applyProtection="1">
      <alignment horizontal="center" vertical="center" wrapText="1"/>
      <protection/>
    </xf>
    <xf numFmtId="0" fontId="92" fillId="0" borderId="0" xfId="0" applyFont="1" applyFill="1" applyAlignment="1">
      <alignment vertical="center" wrapText="1"/>
    </xf>
    <xf numFmtId="3" fontId="18" fillId="0" borderId="34" xfId="56" applyNumberFormat="1" applyFont="1" applyFill="1" applyBorder="1">
      <alignment/>
      <protection/>
    </xf>
    <xf numFmtId="0" fontId="2" fillId="0" borderId="25" xfId="56" applyFont="1" applyFill="1" applyBorder="1" applyAlignment="1" applyProtection="1">
      <alignment horizontal="left" wrapText="1"/>
      <protection/>
    </xf>
    <xf numFmtId="0" fontId="94" fillId="0" borderId="0" xfId="0" applyFont="1" applyFill="1" applyAlignment="1" applyProtection="1">
      <alignment vertical="center" wrapText="1"/>
      <protection/>
    </xf>
    <xf numFmtId="49" fontId="19" fillId="0" borderId="31" xfId="56" applyNumberFormat="1" applyFont="1" applyFill="1" applyBorder="1" applyAlignment="1" applyProtection="1">
      <alignment horizontal="left" vertical="center" wrapText="1"/>
      <protection/>
    </xf>
    <xf numFmtId="0" fontId="19" fillId="0" borderId="0" xfId="56" applyFont="1" applyFill="1" applyAlignment="1" applyProtection="1">
      <alignment horizontal="left" vertical="center"/>
      <protection/>
    </xf>
    <xf numFmtId="164" fontId="12" fillId="0" borderId="64" xfId="0" applyNumberFormat="1" applyFont="1" applyFill="1" applyBorder="1" applyAlignment="1" applyProtection="1">
      <alignment vertical="center" wrapText="1"/>
      <protection/>
    </xf>
    <xf numFmtId="164" fontId="5" fillId="0" borderId="35" xfId="0" applyNumberFormat="1" applyFont="1" applyFill="1" applyBorder="1" applyAlignment="1" applyProtection="1">
      <alignment horizontal="center" vertical="center" wrapText="1"/>
      <protection/>
    </xf>
    <xf numFmtId="164" fontId="12" fillId="0" borderId="23" xfId="0" applyNumberFormat="1" applyFont="1" applyFill="1" applyBorder="1" applyAlignment="1" applyProtection="1">
      <alignment vertical="center" wrapText="1"/>
      <protection/>
    </xf>
    <xf numFmtId="164" fontId="30" fillId="0" borderId="43" xfId="0" applyNumberFormat="1" applyFont="1" applyFill="1" applyBorder="1" applyAlignment="1" applyProtection="1">
      <alignment horizontal="center" vertical="center" wrapText="1"/>
      <protection/>
    </xf>
    <xf numFmtId="164" fontId="30" fillId="0" borderId="34" xfId="0" applyNumberFormat="1" applyFont="1" applyFill="1" applyBorder="1" applyAlignment="1" applyProtection="1">
      <alignment horizontal="center" vertical="center" wrapText="1"/>
      <protection/>
    </xf>
    <xf numFmtId="16" fontId="12" fillId="0" borderId="14" xfId="0" applyNumberFormat="1" applyFont="1" applyFill="1" applyBorder="1" applyAlignment="1">
      <alignment vertical="center" wrapText="1"/>
    </xf>
    <xf numFmtId="0" fontId="12" fillId="0" borderId="65" xfId="0" applyFont="1" applyFill="1" applyBorder="1" applyAlignment="1">
      <alignment vertical="center" wrapText="1"/>
    </xf>
    <xf numFmtId="0" fontId="18" fillId="0" borderId="66" xfId="0" applyFont="1" applyFill="1" applyBorder="1" applyAlignment="1">
      <alignment vertical="center" wrapText="1"/>
    </xf>
    <xf numFmtId="3" fontId="12" fillId="0" borderId="23" xfId="0" applyNumberFormat="1" applyFont="1" applyFill="1" applyBorder="1" applyAlignment="1">
      <alignment vertical="center" wrapText="1"/>
    </xf>
    <xf numFmtId="0" fontId="95" fillId="0" borderId="11" xfId="0" applyFont="1" applyFill="1" applyBorder="1" applyAlignment="1">
      <alignment vertical="center" wrapText="1"/>
    </xf>
    <xf numFmtId="164" fontId="92" fillId="0" borderId="11" xfId="0" applyNumberFormat="1" applyFont="1" applyFill="1" applyBorder="1" applyAlignment="1">
      <alignment vertical="center" wrapText="1"/>
    </xf>
    <xf numFmtId="0" fontId="92" fillId="0" borderId="27" xfId="0" applyFont="1" applyFill="1" applyBorder="1" applyAlignment="1">
      <alignment vertical="center" wrapText="1"/>
    </xf>
    <xf numFmtId="164" fontId="96" fillId="0" borderId="39" xfId="0" applyNumberFormat="1" applyFont="1" applyFill="1" applyBorder="1" applyAlignment="1">
      <alignment vertical="center" wrapText="1"/>
    </xf>
    <xf numFmtId="164" fontId="92" fillId="0" borderId="25" xfId="0" applyNumberFormat="1" applyFont="1" applyFill="1" applyBorder="1" applyAlignment="1">
      <alignment horizontal="right" vertical="center" wrapText="1"/>
    </xf>
    <xf numFmtId="164" fontId="95" fillId="0" borderId="11" xfId="0" applyNumberFormat="1" applyFont="1" applyFill="1" applyBorder="1" applyAlignment="1">
      <alignment vertical="center" wrapText="1"/>
    </xf>
    <xf numFmtId="0" fontId="95" fillId="0" borderId="27" xfId="0" applyFont="1" applyFill="1" applyBorder="1" applyAlignment="1">
      <alignment vertical="center" wrapText="1"/>
    </xf>
    <xf numFmtId="164" fontId="97" fillId="0" borderId="39" xfId="0" applyNumberFormat="1" applyFont="1" applyFill="1" applyBorder="1" applyAlignment="1">
      <alignment vertical="center" wrapText="1"/>
    </xf>
    <xf numFmtId="164" fontId="95" fillId="0" borderId="27" xfId="0" applyNumberFormat="1" applyFont="1" applyFill="1" applyBorder="1" applyAlignment="1">
      <alignment vertical="center" wrapText="1"/>
    </xf>
    <xf numFmtId="164" fontId="97" fillId="0" borderId="27" xfId="0" applyNumberFormat="1" applyFont="1" applyFill="1" applyBorder="1" applyAlignment="1">
      <alignment vertical="center" wrapText="1"/>
    </xf>
    <xf numFmtId="3" fontId="95" fillId="0" borderId="27" xfId="0" applyNumberFormat="1" applyFont="1" applyFill="1" applyBorder="1" applyAlignment="1">
      <alignment vertical="center" wrapText="1"/>
    </xf>
    <xf numFmtId="3" fontId="98" fillId="0" borderId="27" xfId="0" applyNumberFormat="1" applyFont="1" applyFill="1" applyBorder="1" applyAlignment="1">
      <alignment vertical="center" wrapText="1"/>
    </xf>
    <xf numFmtId="3" fontId="99" fillId="0" borderId="27" xfId="0" applyNumberFormat="1" applyFont="1" applyFill="1" applyBorder="1" applyAlignment="1">
      <alignment vertical="center" wrapText="1"/>
    </xf>
    <xf numFmtId="3" fontId="6" fillId="0" borderId="27" xfId="56" applyNumberFormat="1" applyFont="1" applyFill="1" applyBorder="1">
      <alignment/>
      <protection/>
    </xf>
    <xf numFmtId="164" fontId="8" fillId="0" borderId="20" xfId="0" applyNumberFormat="1" applyFont="1" applyFill="1" applyBorder="1" applyAlignment="1" applyProtection="1">
      <alignment vertical="center" wrapText="1"/>
      <protection/>
    </xf>
    <xf numFmtId="0" fontId="36" fillId="0" borderId="0" xfId="0" applyFont="1" applyFill="1" applyAlignment="1" applyProtection="1">
      <alignment horizontal="centerContinuous"/>
      <protection/>
    </xf>
    <xf numFmtId="0" fontId="5" fillId="0" borderId="28" xfId="0" applyFont="1" applyFill="1" applyBorder="1" applyAlignment="1" applyProtection="1">
      <alignment horizontal="center" vertical="center" wrapText="1"/>
      <protection/>
    </xf>
    <xf numFmtId="0" fontId="8" fillId="0" borderId="42" xfId="0" applyFont="1" applyFill="1" applyBorder="1" applyAlignment="1">
      <alignment horizontal="center" vertical="center" wrapText="1"/>
    </xf>
    <xf numFmtId="0" fontId="11" fillId="0" borderId="42" xfId="0" applyFont="1" applyFill="1" applyBorder="1" applyAlignment="1">
      <alignment vertical="center" wrapText="1"/>
    </xf>
    <xf numFmtId="0" fontId="11" fillId="0" borderId="67" xfId="0" applyFont="1" applyFill="1" applyBorder="1" applyAlignment="1">
      <alignment vertical="center" wrapText="1"/>
    </xf>
    <xf numFmtId="0" fontId="11" fillId="0" borderId="68" xfId="0" applyFont="1" applyFill="1" applyBorder="1" applyAlignment="1">
      <alignment vertical="center" wrapText="1"/>
    </xf>
    <xf numFmtId="0" fontId="13" fillId="0" borderId="68" xfId="0" applyFont="1" applyFill="1" applyBorder="1" applyAlignment="1">
      <alignment vertical="center" wrapText="1"/>
    </xf>
    <xf numFmtId="0" fontId="13" fillId="0" borderId="22" xfId="0" applyFont="1" applyFill="1" applyBorder="1" applyAlignment="1">
      <alignment vertical="center" wrapText="1"/>
    </xf>
    <xf numFmtId="0" fontId="13" fillId="0" borderId="67" xfId="0" applyFont="1" applyFill="1" applyBorder="1" applyAlignment="1">
      <alignment vertical="center" wrapText="1"/>
    </xf>
    <xf numFmtId="0" fontId="13" fillId="0" borderId="42" xfId="0" applyFont="1" applyFill="1" applyBorder="1" applyAlignment="1">
      <alignment vertical="center" wrapText="1"/>
    </xf>
    <xf numFmtId="0" fontId="6" fillId="0" borderId="54" xfId="0" applyFont="1" applyFill="1" applyBorder="1" applyAlignment="1">
      <alignment horizontal="center" vertical="center" wrapText="1"/>
    </xf>
    <xf numFmtId="0" fontId="18" fillId="0" borderId="42" xfId="0" applyFont="1" applyFill="1" applyBorder="1" applyAlignment="1">
      <alignment vertical="center" wrapText="1"/>
    </xf>
    <xf numFmtId="0" fontId="0" fillId="0" borderId="67" xfId="0" applyFill="1" applyBorder="1" applyAlignment="1">
      <alignment vertical="center" wrapText="1"/>
    </xf>
    <xf numFmtId="0" fontId="0" fillId="0" borderId="68" xfId="0" applyFill="1" applyBorder="1" applyAlignment="1">
      <alignment vertical="center" wrapText="1"/>
    </xf>
    <xf numFmtId="0" fontId="0" fillId="0" borderId="22" xfId="0" applyFill="1" applyBorder="1" applyAlignment="1">
      <alignment vertical="center" wrapText="1"/>
    </xf>
    <xf numFmtId="0" fontId="0" fillId="0" borderId="42" xfId="0" applyFill="1" applyBorder="1" applyAlignment="1">
      <alignment vertical="center" wrapText="1"/>
    </xf>
    <xf numFmtId="0" fontId="18" fillId="0" borderId="67" xfId="0" applyFont="1" applyFill="1" applyBorder="1" applyAlignment="1">
      <alignment vertical="center" wrapText="1"/>
    </xf>
    <xf numFmtId="49" fontId="19" fillId="0" borderId="26" xfId="0" applyNumberFormat="1" applyFont="1" applyFill="1" applyBorder="1" applyAlignment="1" applyProtection="1">
      <alignment horizontal="center" vertical="center" wrapText="1"/>
      <protection/>
    </xf>
    <xf numFmtId="0" fontId="18" fillId="0" borderId="25" xfId="0" applyFont="1" applyFill="1" applyBorder="1" applyAlignment="1">
      <alignment vertical="center" wrapText="1"/>
    </xf>
    <xf numFmtId="0" fontId="19" fillId="0" borderId="25" xfId="0" applyFont="1" applyFill="1" applyBorder="1" applyAlignment="1">
      <alignment vertical="center" wrapText="1"/>
    </xf>
    <xf numFmtId="0" fontId="90" fillId="0" borderId="25" xfId="0" applyFont="1" applyFill="1" applyBorder="1" applyAlignment="1">
      <alignment vertical="center" wrapText="1"/>
    </xf>
    <xf numFmtId="0" fontId="12" fillId="0" borderId="58" xfId="0" applyFont="1" applyFill="1" applyBorder="1" applyAlignment="1" applyProtection="1">
      <alignment horizontal="center" vertical="center" wrapText="1"/>
      <protection/>
    </xf>
    <xf numFmtId="0" fontId="5" fillId="0" borderId="58" xfId="0" applyFont="1" applyFill="1" applyBorder="1" applyAlignment="1" applyProtection="1">
      <alignment horizontal="left" vertical="center" wrapText="1" indent="1"/>
      <protection/>
    </xf>
    <xf numFmtId="164" fontId="9" fillId="0" borderId="58" xfId="0" applyNumberFormat="1" applyFont="1" applyFill="1" applyBorder="1" applyAlignment="1" applyProtection="1">
      <alignment vertical="center" wrapText="1"/>
      <protection/>
    </xf>
    <xf numFmtId="0" fontId="12" fillId="0" borderId="54" xfId="0" applyFont="1" applyFill="1" applyBorder="1" applyAlignment="1" applyProtection="1">
      <alignment horizontal="left" vertical="center" wrapText="1"/>
      <protection/>
    </xf>
    <xf numFmtId="0" fontId="12" fillId="0" borderId="54" xfId="0" applyFont="1" applyFill="1" applyBorder="1" applyAlignment="1" applyProtection="1">
      <alignment vertical="center" wrapText="1"/>
      <protection/>
    </xf>
    <xf numFmtId="0" fontId="92" fillId="0" borderId="0" xfId="0" applyFont="1" applyFill="1" applyBorder="1" applyAlignment="1">
      <alignment horizontal="center" vertical="center" wrapText="1"/>
    </xf>
    <xf numFmtId="0" fontId="97" fillId="0" borderId="0" xfId="0" applyFont="1" applyFill="1" applyBorder="1" applyAlignment="1">
      <alignment horizontal="left" vertical="center" wrapText="1"/>
    </xf>
    <xf numFmtId="164" fontId="97" fillId="0" borderId="0" xfId="0" applyNumberFormat="1" applyFont="1" applyFill="1" applyBorder="1" applyAlignment="1">
      <alignment vertical="center" wrapText="1"/>
    </xf>
    <xf numFmtId="0" fontId="6" fillId="0" borderId="58" xfId="56" applyFont="1" applyFill="1" applyBorder="1" applyAlignment="1" applyProtection="1">
      <alignment horizontal="left" vertical="center" wrapText="1" indent="1"/>
      <protection/>
    </xf>
    <xf numFmtId="0" fontId="6" fillId="0" borderId="58" xfId="56" applyFont="1" applyFill="1" applyBorder="1" applyAlignment="1" applyProtection="1">
      <alignment vertical="center" wrapText="1"/>
      <protection/>
    </xf>
    <xf numFmtId="49" fontId="19" fillId="0" borderId="31" xfId="0" applyNumberFormat="1" applyFont="1" applyFill="1" applyBorder="1" applyAlignment="1" applyProtection="1">
      <alignment horizontal="center" vertical="center" wrapText="1"/>
      <protection/>
    </xf>
    <xf numFmtId="0" fontId="19" fillId="0" borderId="32" xfId="0" applyFont="1" applyFill="1" applyBorder="1" applyAlignment="1">
      <alignment vertical="center" wrapText="1"/>
    </xf>
    <xf numFmtId="0" fontId="19" fillId="0" borderId="32" xfId="56" applyFont="1" applyFill="1" applyBorder="1" applyAlignment="1" applyProtection="1">
      <alignment horizontal="left" vertical="center" wrapText="1" indent="1"/>
      <protection/>
    </xf>
    <xf numFmtId="49" fontId="19" fillId="0" borderId="43" xfId="0" applyNumberFormat="1" applyFont="1" applyFill="1" applyBorder="1" applyAlignment="1" applyProtection="1">
      <alignment horizontal="center" vertical="center" wrapText="1"/>
      <protection/>
    </xf>
    <xf numFmtId="0" fontId="19" fillId="0" borderId="34" xfId="0" applyFont="1" applyFill="1" applyBorder="1" applyAlignment="1">
      <alignment vertical="center" wrapText="1"/>
    </xf>
    <xf numFmtId="0" fontId="8" fillId="0" borderId="18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8" fillId="0" borderId="19" xfId="0" applyFont="1" applyFill="1" applyBorder="1" applyAlignment="1" applyProtection="1">
      <alignment horizontal="left" vertical="center" wrapText="1" indent="1"/>
      <protection/>
    </xf>
    <xf numFmtId="0" fontId="9" fillId="0" borderId="28" xfId="0" applyFont="1" applyFill="1" applyBorder="1" applyAlignment="1" applyProtection="1">
      <alignment horizontal="center" vertical="center" wrapText="1"/>
      <protection/>
    </xf>
    <xf numFmtId="164" fontId="9" fillId="0" borderId="30" xfId="0" applyNumberFormat="1" applyFont="1" applyFill="1" applyBorder="1" applyAlignment="1" applyProtection="1">
      <alignment horizontal="center" vertical="center" wrapText="1"/>
      <protection/>
    </xf>
    <xf numFmtId="0" fontId="90" fillId="0" borderId="32" xfId="0" applyFont="1" applyFill="1" applyBorder="1" applyAlignment="1">
      <alignment vertical="center" wrapText="1"/>
    </xf>
    <xf numFmtId="0" fontId="90" fillId="0" borderId="34" xfId="0" applyFont="1" applyFill="1" applyBorder="1" applyAlignment="1">
      <alignment vertical="center" wrapText="1"/>
    </xf>
    <xf numFmtId="0" fontId="18" fillId="0" borderId="34" xfId="0" applyFont="1" applyFill="1" applyBorder="1" applyAlignment="1">
      <alignment vertical="center" wrapText="1"/>
    </xf>
    <xf numFmtId="0" fontId="9" fillId="0" borderId="51" xfId="0" applyFont="1" applyFill="1" applyBorder="1" applyAlignment="1" applyProtection="1">
      <alignment horizontal="center" vertical="center" wrapText="1"/>
      <protection/>
    </xf>
    <xf numFmtId="0" fontId="12" fillId="0" borderId="38" xfId="0" applyFont="1" applyFill="1" applyBorder="1" applyAlignment="1" applyProtection="1">
      <alignment horizontal="center" vertical="center" wrapText="1"/>
      <protection/>
    </xf>
    <xf numFmtId="0" fontId="5" fillId="0" borderId="38" xfId="0" applyFont="1" applyFill="1" applyBorder="1" applyAlignment="1" applyProtection="1">
      <alignment horizontal="left" vertical="center" wrapText="1" indent="1"/>
      <protection/>
    </xf>
    <xf numFmtId="164" fontId="9" fillId="0" borderId="52" xfId="0" applyNumberFormat="1" applyFont="1" applyFill="1" applyBorder="1" applyAlignment="1" applyProtection="1">
      <alignment vertical="center" wrapText="1"/>
      <protection/>
    </xf>
    <xf numFmtId="0" fontId="8" fillId="0" borderId="18" xfId="0" applyFont="1" applyFill="1" applyBorder="1" applyAlignment="1" applyProtection="1">
      <alignment horizontal="center" vertical="center" wrapText="1"/>
      <protection/>
    </xf>
    <xf numFmtId="0" fontId="8" fillId="0" borderId="19" xfId="56" applyFont="1" applyFill="1" applyBorder="1" applyAlignment="1" applyProtection="1">
      <alignment horizontal="left" vertical="center" wrapText="1" indent="1"/>
      <protection/>
    </xf>
    <xf numFmtId="0" fontId="8" fillId="0" borderId="19" xfId="56" applyFont="1" applyFill="1" applyBorder="1" applyAlignment="1" applyProtection="1">
      <alignment vertical="center" wrapText="1"/>
      <protection/>
    </xf>
    <xf numFmtId="164" fontId="12" fillId="0" borderId="20" xfId="0" applyNumberFormat="1" applyFont="1" applyFill="1" applyBorder="1" applyAlignment="1" applyProtection="1">
      <alignment vertical="center" wrapText="1"/>
      <protection/>
    </xf>
    <xf numFmtId="0" fontId="18" fillId="0" borderId="32" xfId="0" applyFont="1" applyFill="1" applyBorder="1" applyAlignment="1">
      <alignment vertical="center" wrapText="1"/>
    </xf>
    <xf numFmtId="0" fontId="19" fillId="0" borderId="32" xfId="56" applyFont="1" applyFill="1" applyBorder="1" applyAlignment="1" applyProtection="1">
      <alignment horizontal="left" vertical="center" wrapText="1" indent="1"/>
      <protection/>
    </xf>
    <xf numFmtId="0" fontId="19" fillId="0" borderId="34" xfId="56" applyFont="1" applyFill="1" applyBorder="1" applyAlignment="1" applyProtection="1">
      <alignment horizontal="left" vertical="center" wrapText="1" indent="1"/>
      <protection/>
    </xf>
    <xf numFmtId="0" fontId="14" fillId="0" borderId="29" xfId="0" applyFont="1" applyBorder="1" applyAlignment="1" applyProtection="1">
      <alignment horizontal="center" vertical="center" wrapText="1"/>
      <protection/>
    </xf>
    <xf numFmtId="0" fontId="16" fillId="0" borderId="28" xfId="0" applyFont="1" applyBorder="1" applyAlignment="1" applyProtection="1">
      <alignment horizontal="center" wrapText="1"/>
      <protection/>
    </xf>
    <xf numFmtId="0" fontId="17" fillId="0" borderId="28" xfId="0" applyFont="1" applyBorder="1" applyAlignment="1" applyProtection="1">
      <alignment horizontal="left" wrapText="1" indent="1"/>
      <protection/>
    </xf>
    <xf numFmtId="164" fontId="9" fillId="0" borderId="30" xfId="0" applyNumberFormat="1" applyFont="1" applyFill="1" applyBorder="1" applyAlignment="1" applyProtection="1">
      <alignment vertical="center" wrapText="1"/>
      <protection/>
    </xf>
    <xf numFmtId="0" fontId="8" fillId="0" borderId="19" xfId="56" applyFont="1" applyFill="1" applyBorder="1" applyAlignment="1" applyProtection="1">
      <alignment horizontal="left" vertical="center" wrapText="1" indent="1"/>
      <protection/>
    </xf>
    <xf numFmtId="49" fontId="8" fillId="0" borderId="19" xfId="56" applyNumberFormat="1" applyFont="1" applyFill="1" applyBorder="1" applyAlignment="1" applyProtection="1">
      <alignment horizontal="left" vertical="center" wrapText="1" indent="1"/>
      <protection/>
    </xf>
    <xf numFmtId="0" fontId="30" fillId="0" borderId="18" xfId="0" applyFont="1" applyBorder="1" applyAlignment="1" applyProtection="1">
      <alignment horizontal="center" vertical="center" wrapText="1"/>
      <protection/>
    </xf>
    <xf numFmtId="0" fontId="31" fillId="0" borderId="19" xfId="0" applyFont="1" applyBorder="1" applyAlignment="1" applyProtection="1">
      <alignment horizontal="center" wrapText="1"/>
      <protection/>
    </xf>
    <xf numFmtId="164" fontId="8" fillId="0" borderId="17" xfId="0" applyNumberFormat="1" applyFont="1" applyFill="1" applyBorder="1" applyAlignment="1" applyProtection="1">
      <alignment horizontal="center" vertical="center" wrapText="1"/>
      <protection/>
    </xf>
    <xf numFmtId="164" fontId="8" fillId="0" borderId="51" xfId="0" applyNumberFormat="1" applyFont="1" applyFill="1" applyBorder="1" applyAlignment="1">
      <alignment horizontal="left" vertical="center" wrapText="1" indent="1"/>
    </xf>
    <xf numFmtId="164" fontId="8" fillId="0" borderId="52" xfId="0" applyNumberFormat="1" applyFont="1" applyFill="1" applyBorder="1" applyAlignment="1" applyProtection="1">
      <alignment horizontal="right" vertical="center" wrapText="1"/>
      <protection/>
    </xf>
    <xf numFmtId="3" fontId="6" fillId="0" borderId="69" xfId="56" applyNumberFormat="1" applyFont="1" applyFill="1" applyBorder="1" applyAlignment="1" applyProtection="1">
      <alignment horizontal="right" vertical="center" wrapText="1"/>
      <protection/>
    </xf>
    <xf numFmtId="3" fontId="2" fillId="0" borderId="64" xfId="56" applyNumberFormat="1" applyFont="1" applyFill="1" applyBorder="1" applyAlignment="1" applyProtection="1">
      <alignment horizontal="right" vertical="center" wrapText="1"/>
      <protection/>
    </xf>
    <xf numFmtId="3" fontId="2" fillId="0" borderId="70" xfId="56" applyNumberFormat="1" applyFont="1" applyFill="1" applyBorder="1" applyAlignment="1" applyProtection="1">
      <alignment horizontal="right" vertical="center" wrapText="1"/>
      <protection/>
    </xf>
    <xf numFmtId="0" fontId="2" fillId="0" borderId="0" xfId="56" applyFill="1" applyBorder="1">
      <alignment/>
      <protection/>
    </xf>
    <xf numFmtId="3" fontId="6" fillId="0" borderId="16" xfId="56" applyNumberFormat="1" applyFont="1" applyFill="1" applyBorder="1" applyAlignment="1">
      <alignment horizontal="center" vertical="center" wrapText="1"/>
      <protection/>
    </xf>
    <xf numFmtId="3" fontId="8" fillId="0" borderId="19" xfId="56" applyNumberFormat="1" applyFont="1" applyFill="1" applyBorder="1" applyAlignment="1">
      <alignment horizontal="center"/>
      <protection/>
    </xf>
    <xf numFmtId="3" fontId="24" fillId="0" borderId="47" xfId="56" applyNumberFormat="1" applyFont="1" applyFill="1" applyBorder="1">
      <alignment/>
      <protection/>
    </xf>
    <xf numFmtId="3" fontId="24" fillId="0" borderId="47" xfId="56" applyNumberFormat="1" applyFont="1" applyFill="1" applyBorder="1" applyAlignment="1" applyProtection="1">
      <alignment horizontal="right" vertical="center" wrapText="1"/>
      <protection/>
    </xf>
    <xf numFmtId="3" fontId="19" fillId="0" borderId="28" xfId="56" applyNumberFormat="1" applyFont="1" applyFill="1" applyBorder="1">
      <alignment/>
      <protection/>
    </xf>
    <xf numFmtId="3" fontId="19" fillId="0" borderId="32" xfId="56" applyNumberFormat="1" applyFont="1" applyFill="1" applyBorder="1" applyAlignment="1">
      <alignment vertical="center"/>
      <protection/>
    </xf>
    <xf numFmtId="3" fontId="13" fillId="0" borderId="19" xfId="56" applyNumberFormat="1" applyFont="1" applyFill="1" applyBorder="1">
      <alignment/>
      <protection/>
    </xf>
    <xf numFmtId="3" fontId="25" fillId="0" borderId="47" xfId="56" applyNumberFormat="1" applyFont="1" applyFill="1" applyBorder="1" applyAlignment="1" applyProtection="1">
      <alignment horizontal="right" vertical="center" wrapText="1"/>
      <protection/>
    </xf>
    <xf numFmtId="3" fontId="6" fillId="0" borderId="19" xfId="56" applyNumberFormat="1" applyFont="1" applyFill="1" applyBorder="1" applyAlignment="1" applyProtection="1">
      <alignment horizontal="right" vertical="center" wrapText="1"/>
      <protection/>
    </xf>
    <xf numFmtId="3" fontId="19" fillId="0" borderId="0" xfId="56" applyNumberFormat="1" applyFont="1" applyFill="1">
      <alignment/>
      <protection/>
    </xf>
    <xf numFmtId="3" fontId="6" fillId="0" borderId="19" xfId="56" applyNumberFormat="1" applyFont="1" applyFill="1" applyBorder="1" applyAlignment="1">
      <alignment horizontal="center" vertical="center" wrapText="1"/>
      <protection/>
    </xf>
    <xf numFmtId="3" fontId="24" fillId="0" borderId="16" xfId="56" applyNumberFormat="1" applyFont="1" applyFill="1" applyBorder="1" applyAlignment="1">
      <alignment horizontal="center" vertical="center"/>
      <protection/>
    </xf>
    <xf numFmtId="3" fontId="2" fillId="0" borderId="34" xfId="56" applyNumberFormat="1" applyFill="1" applyBorder="1">
      <alignment/>
      <protection/>
    </xf>
    <xf numFmtId="3" fontId="2" fillId="0" borderId="25" xfId="56" applyNumberFormat="1" applyFill="1" applyBorder="1">
      <alignment/>
      <protection/>
    </xf>
    <xf numFmtId="3" fontId="24" fillId="0" borderId="71" xfId="56" applyNumberFormat="1" applyFont="1" applyFill="1" applyBorder="1">
      <alignment/>
      <protection/>
    </xf>
    <xf numFmtId="3" fontId="6" fillId="0" borderId="47" xfId="56" applyNumberFormat="1" applyFont="1" applyFill="1" applyBorder="1" applyAlignment="1" applyProtection="1">
      <alignment vertical="center" wrapText="1"/>
      <protection/>
    </xf>
    <xf numFmtId="3" fontId="6" fillId="0" borderId="58" xfId="56" applyNumberFormat="1" applyFont="1" applyFill="1" applyBorder="1" applyAlignment="1" applyProtection="1">
      <alignment vertical="center" wrapText="1"/>
      <protection/>
    </xf>
    <xf numFmtId="3" fontId="6" fillId="0" borderId="11" xfId="56" applyNumberFormat="1" applyFont="1" applyFill="1" applyBorder="1" applyAlignment="1">
      <alignment horizontal="right" vertical="center"/>
      <protection/>
    </xf>
    <xf numFmtId="3" fontId="6" fillId="0" borderId="27" xfId="56" applyNumberFormat="1" applyFont="1" applyFill="1" applyBorder="1" applyAlignment="1">
      <alignment horizontal="right" vertical="center"/>
      <protection/>
    </xf>
    <xf numFmtId="3" fontId="6" fillId="0" borderId="27" xfId="56" applyNumberFormat="1" applyFont="1" applyFill="1" applyBorder="1" applyAlignment="1">
      <alignment horizontal="right"/>
      <protection/>
    </xf>
    <xf numFmtId="3" fontId="6" fillId="0" borderId="39" xfId="56" applyNumberFormat="1" applyFont="1" applyFill="1" applyBorder="1" applyAlignment="1">
      <alignment horizontal="right"/>
      <protection/>
    </xf>
    <xf numFmtId="3" fontId="2" fillId="0" borderId="0" xfId="56" applyNumberFormat="1" applyFill="1">
      <alignment/>
      <protection/>
    </xf>
    <xf numFmtId="3" fontId="98" fillId="0" borderId="11" xfId="0" applyNumberFormat="1" applyFont="1" applyFill="1" applyBorder="1" applyAlignment="1">
      <alignment vertical="center" wrapText="1"/>
    </xf>
    <xf numFmtId="164" fontId="24" fillId="0" borderId="47" xfId="56" applyNumberFormat="1" applyFont="1" applyFill="1" applyBorder="1">
      <alignment/>
      <protection/>
    </xf>
    <xf numFmtId="3" fontId="24" fillId="0" borderId="60" xfId="56" applyNumberFormat="1" applyFont="1" applyFill="1" applyBorder="1">
      <alignment/>
      <protection/>
    </xf>
    <xf numFmtId="3" fontId="2" fillId="0" borderId="72" xfId="56" applyNumberFormat="1" applyFill="1" applyBorder="1">
      <alignment/>
      <protection/>
    </xf>
    <xf numFmtId="3" fontId="25" fillId="0" borderId="47" xfId="56" applyNumberFormat="1" applyFont="1" applyFill="1" applyBorder="1">
      <alignment/>
      <protection/>
    </xf>
    <xf numFmtId="3" fontId="93" fillId="0" borderId="0" xfId="0" applyNumberFormat="1" applyFont="1" applyFill="1" applyAlignment="1" applyProtection="1">
      <alignment horizontal="right" vertical="center" wrapText="1"/>
      <protection/>
    </xf>
    <xf numFmtId="3" fontId="0" fillId="0" borderId="0" xfId="0" applyNumberFormat="1" applyFill="1" applyAlignment="1">
      <alignment horizontal="right" vertical="center" wrapText="1"/>
    </xf>
    <xf numFmtId="3" fontId="30" fillId="0" borderId="20" xfId="0" applyNumberFormat="1" applyFont="1" applyFill="1" applyBorder="1" applyAlignment="1" applyProtection="1">
      <alignment horizontal="center" vertical="center" wrapText="1"/>
      <protection/>
    </xf>
    <xf numFmtId="3" fontId="100" fillId="0" borderId="44" xfId="0" applyNumberFormat="1" applyFont="1" applyFill="1" applyBorder="1" applyAlignment="1" applyProtection="1">
      <alignment horizontal="center" vertical="center" wrapText="1"/>
      <protection/>
    </xf>
    <xf numFmtId="164" fontId="91" fillId="0" borderId="26" xfId="0" applyNumberFormat="1" applyFont="1" applyFill="1" applyBorder="1" applyAlignment="1">
      <alignment vertical="center" wrapText="1"/>
    </xf>
    <xf numFmtId="164" fontId="91" fillId="0" borderId="26" xfId="0" applyNumberFormat="1" applyFont="1" applyFill="1" applyBorder="1" applyAlignment="1">
      <alignment horizontal="left" vertical="center" wrapText="1"/>
    </xf>
    <xf numFmtId="164" fontId="33" fillId="0" borderId="26" xfId="0" applyNumberFormat="1" applyFont="1" applyFill="1" applyBorder="1" applyAlignment="1" applyProtection="1">
      <alignment vertical="center" wrapText="1"/>
      <protection locked="0"/>
    </xf>
    <xf numFmtId="164" fontId="101" fillId="0" borderId="27" xfId="0" applyNumberFormat="1" applyFont="1" applyFill="1" applyBorder="1" applyAlignment="1">
      <alignment vertical="center" wrapText="1"/>
    </xf>
    <xf numFmtId="164" fontId="101" fillId="0" borderId="39" xfId="0" applyNumberFormat="1" applyFont="1" applyFill="1" applyBorder="1" applyAlignment="1">
      <alignment vertical="center" wrapText="1"/>
    </xf>
    <xf numFmtId="164" fontId="33" fillId="0" borderId="25" xfId="0" applyNumberFormat="1" applyFont="1" applyFill="1" applyBorder="1" applyAlignment="1" applyProtection="1">
      <alignment horizontal="center" vertical="center" wrapText="1"/>
      <protection locked="0"/>
    </xf>
    <xf numFmtId="1" fontId="33" fillId="0" borderId="25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64" xfId="0" applyNumberFormat="1" applyFont="1" applyFill="1" applyBorder="1" applyAlignment="1" applyProtection="1">
      <alignment vertical="center" wrapText="1"/>
      <protection/>
    </xf>
    <xf numFmtId="164" fontId="0" fillId="0" borderId="0" xfId="0" applyNumberFormat="1" applyFont="1" applyFill="1" applyAlignment="1">
      <alignment vertical="center" wrapText="1"/>
    </xf>
    <xf numFmtId="164" fontId="33" fillId="0" borderId="26" xfId="0" applyNumberFormat="1" applyFont="1" applyFill="1" applyBorder="1" applyAlignment="1" applyProtection="1">
      <alignment horizontal="left" vertical="center" wrapText="1" indent="1"/>
      <protection locked="0"/>
    </xf>
    <xf numFmtId="164" fontId="91" fillId="0" borderId="0" xfId="0" applyNumberFormat="1" applyFont="1" applyFill="1" applyAlignment="1">
      <alignment horizontal="center" vertical="center" wrapText="1"/>
    </xf>
    <xf numFmtId="164" fontId="13" fillId="0" borderId="26" xfId="0" applyNumberFormat="1" applyFont="1" applyFill="1" applyBorder="1" applyAlignment="1" applyProtection="1">
      <alignment horizontal="left" vertical="center" wrapText="1" indent="1"/>
      <protection locked="0"/>
    </xf>
    <xf numFmtId="1" fontId="13" fillId="0" borderId="25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25" xfId="0" applyNumberFormat="1" applyFont="1" applyFill="1" applyBorder="1" applyAlignment="1" applyProtection="1">
      <alignment horizontal="center" vertical="center" wrapText="1"/>
      <protection locked="0"/>
    </xf>
    <xf numFmtId="164" fontId="33" fillId="0" borderId="25" xfId="0" applyNumberFormat="1" applyFont="1" applyFill="1" applyBorder="1" applyAlignment="1" applyProtection="1">
      <alignment horizontal="right" vertical="center" wrapText="1"/>
      <protection locked="0"/>
    </xf>
    <xf numFmtId="164" fontId="13" fillId="0" borderId="25" xfId="0" applyNumberFormat="1" applyFont="1" applyFill="1" applyBorder="1" applyAlignment="1" applyProtection="1">
      <alignment horizontal="right" vertical="center" wrapText="1"/>
      <protection locked="0"/>
    </xf>
    <xf numFmtId="164" fontId="33" fillId="0" borderId="53" xfId="0" applyNumberFormat="1" applyFont="1" applyFill="1" applyBorder="1" applyAlignment="1" applyProtection="1">
      <alignment horizontal="right" vertical="center" wrapText="1"/>
      <protection locked="0"/>
    </xf>
    <xf numFmtId="164" fontId="13" fillId="0" borderId="53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3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0" fillId="0" borderId="0" xfId="0" applyAlignment="1">
      <alignment/>
    </xf>
    <xf numFmtId="0" fontId="0" fillId="0" borderId="54" xfId="0" applyBorder="1" applyAlignment="1">
      <alignment/>
    </xf>
    <xf numFmtId="0" fontId="94" fillId="0" borderId="54" xfId="0" applyFont="1" applyBorder="1" applyAlignment="1">
      <alignment/>
    </xf>
    <xf numFmtId="3" fontId="97" fillId="0" borderId="39" xfId="0" applyNumberFormat="1" applyFont="1" applyFill="1" applyBorder="1" applyAlignment="1">
      <alignment vertical="center" wrapText="1"/>
    </xf>
    <xf numFmtId="164" fontId="12" fillId="0" borderId="73" xfId="0" applyNumberFormat="1" applyFont="1" applyFill="1" applyBorder="1" applyAlignment="1" applyProtection="1">
      <alignment vertical="center" wrapText="1"/>
      <protection/>
    </xf>
    <xf numFmtId="164" fontId="13" fillId="0" borderId="27" xfId="0" applyNumberFormat="1" applyFont="1" applyFill="1" applyBorder="1" applyAlignment="1" applyProtection="1">
      <alignment vertical="center" wrapText="1"/>
      <protection/>
    </xf>
    <xf numFmtId="164" fontId="24" fillId="0" borderId="18" xfId="0" applyNumberFormat="1" applyFont="1" applyFill="1" applyBorder="1" applyAlignment="1" applyProtection="1">
      <alignment horizontal="left" vertical="center" wrapText="1"/>
      <protection/>
    </xf>
    <xf numFmtId="164" fontId="24" fillId="0" borderId="40" xfId="0" applyNumberFormat="1" applyFont="1" applyFill="1" applyBorder="1" applyAlignment="1" applyProtection="1">
      <alignment horizontal="right" vertical="center" wrapText="1"/>
      <protection/>
    </xf>
    <xf numFmtId="164" fontId="24" fillId="0" borderId="19" xfId="0" applyNumberFormat="1" applyFont="1" applyFill="1" applyBorder="1" applyAlignment="1" applyProtection="1">
      <alignment horizontal="right" vertical="center" wrapText="1"/>
      <protection/>
    </xf>
    <xf numFmtId="164" fontId="24" fillId="34" borderId="19" xfId="0" applyNumberFormat="1" applyFont="1" applyFill="1" applyBorder="1" applyAlignment="1" applyProtection="1">
      <alignment horizontal="center" vertical="center" wrapText="1"/>
      <protection/>
    </xf>
    <xf numFmtId="164" fontId="24" fillId="0" borderId="19" xfId="0" applyNumberFormat="1" applyFont="1" applyFill="1" applyBorder="1" applyAlignment="1" applyProtection="1">
      <alignment horizontal="center" vertical="center" wrapText="1"/>
      <protection/>
    </xf>
    <xf numFmtId="164" fontId="24" fillId="0" borderId="20" xfId="0" applyNumberFormat="1" applyFont="1" applyFill="1" applyBorder="1" applyAlignment="1" applyProtection="1">
      <alignment vertical="center" wrapText="1"/>
      <protection/>
    </xf>
    <xf numFmtId="164" fontId="24" fillId="0" borderId="0" xfId="0" applyNumberFormat="1" applyFont="1" applyFill="1" applyAlignment="1">
      <alignment vertical="center" wrapText="1"/>
    </xf>
    <xf numFmtId="0" fontId="2" fillId="0" borderId="14" xfId="56" applyFont="1" applyFill="1" applyBorder="1" applyAlignment="1" applyProtection="1">
      <alignment horizontal="center" wrapText="1"/>
      <protection/>
    </xf>
    <xf numFmtId="164" fontId="30" fillId="0" borderId="51" xfId="0" applyNumberFormat="1" applyFont="1" applyFill="1" applyBorder="1" applyAlignment="1" applyProtection="1">
      <alignment horizontal="left" vertical="center" wrapText="1"/>
      <protection/>
    </xf>
    <xf numFmtId="164" fontId="30" fillId="0" borderId="38" xfId="0" applyNumberFormat="1" applyFont="1" applyFill="1" applyBorder="1" applyAlignment="1" applyProtection="1">
      <alignment horizontal="right" vertical="center" wrapText="1"/>
      <protection/>
    </xf>
    <xf numFmtId="164" fontId="30" fillId="34" borderId="38" xfId="0" applyNumberFormat="1" applyFont="1" applyFill="1" applyBorder="1" applyAlignment="1" applyProtection="1">
      <alignment horizontal="right" vertical="center" wrapText="1"/>
      <protection/>
    </xf>
    <xf numFmtId="3" fontId="30" fillId="0" borderId="52" xfId="0" applyNumberFormat="1" applyFont="1" applyFill="1" applyBorder="1" applyAlignment="1" applyProtection="1">
      <alignment horizontal="right" vertical="center" wrapText="1"/>
      <protection/>
    </xf>
    <xf numFmtId="3" fontId="34" fillId="0" borderId="27" xfId="0" applyNumberFormat="1" applyFont="1" applyFill="1" applyBorder="1" applyAlignment="1" applyProtection="1">
      <alignment horizontal="right" vertical="center" wrapText="1"/>
      <protection locked="0"/>
    </xf>
    <xf numFmtId="164" fontId="95" fillId="0" borderId="0" xfId="0" applyNumberFormat="1" applyFont="1" applyFill="1" applyAlignment="1">
      <alignment horizontal="centerContinuous" vertical="center"/>
    </xf>
    <xf numFmtId="0" fontId="27" fillId="0" borderId="51" xfId="0" applyFont="1" applyFill="1" applyBorder="1" applyAlignment="1" applyProtection="1">
      <alignment horizontal="center" vertical="center" wrapText="1"/>
      <protection/>
    </xf>
    <xf numFmtId="164" fontId="2" fillId="0" borderId="26" xfId="0" applyNumberFormat="1" applyFont="1" applyFill="1" applyBorder="1" applyAlignment="1" applyProtection="1">
      <alignment horizontal="left" vertical="center" wrapText="1" indent="1"/>
      <protection locked="0"/>
    </xf>
    <xf numFmtId="164" fontId="12" fillId="0" borderId="35" xfId="0" applyNumberFormat="1" applyFont="1" applyFill="1" applyBorder="1" applyAlignment="1" applyProtection="1">
      <alignment vertical="center" wrapText="1"/>
      <protection locked="0"/>
    </xf>
    <xf numFmtId="0" fontId="12" fillId="0" borderId="18" xfId="56" applyFont="1" applyFill="1" applyBorder="1" applyAlignment="1" applyProtection="1">
      <alignment horizontal="left" vertical="center" wrapText="1" indent="2"/>
      <protection/>
    </xf>
    <xf numFmtId="0" fontId="39" fillId="0" borderId="0" xfId="56" applyFont="1" applyFill="1" applyAlignment="1">
      <alignment horizontal="right"/>
      <protection/>
    </xf>
    <xf numFmtId="0" fontId="6" fillId="0" borderId="26" xfId="56" applyFont="1" applyFill="1" applyBorder="1" applyAlignment="1">
      <alignment horizontal="left" vertical="center"/>
      <protection/>
    </xf>
    <xf numFmtId="0" fontId="6" fillId="0" borderId="25" xfId="56" applyFont="1" applyFill="1" applyBorder="1" applyAlignment="1">
      <alignment horizontal="left" vertical="center"/>
      <protection/>
    </xf>
    <xf numFmtId="164" fontId="7" fillId="0" borderId="54" xfId="56" applyNumberFormat="1" applyFont="1" applyFill="1" applyBorder="1" applyAlignment="1" applyProtection="1">
      <alignment horizontal="center" vertical="center"/>
      <protection/>
    </xf>
    <xf numFmtId="0" fontId="6" fillId="0" borderId="41" xfId="56" applyFont="1" applyFill="1" applyBorder="1" applyAlignment="1">
      <alignment horizontal="center" vertical="center" wrapText="1"/>
      <protection/>
    </xf>
    <xf numFmtId="0" fontId="6" fillId="0" borderId="42" xfId="56" applyFont="1" applyFill="1" applyBorder="1" applyAlignment="1">
      <alignment horizontal="center" vertical="center" wrapText="1"/>
      <protection/>
    </xf>
    <xf numFmtId="0" fontId="6" fillId="0" borderId="35" xfId="56" applyFont="1" applyFill="1" applyBorder="1" applyAlignment="1">
      <alignment horizontal="center" vertical="center" wrapText="1"/>
      <protection/>
    </xf>
    <xf numFmtId="0" fontId="6" fillId="0" borderId="18" xfId="56" applyFont="1" applyFill="1" applyBorder="1" applyAlignment="1">
      <alignment horizontal="center" vertical="center"/>
      <protection/>
    </xf>
    <xf numFmtId="0" fontId="6" fillId="0" borderId="19" xfId="56" applyFont="1" applyFill="1" applyBorder="1" applyAlignment="1">
      <alignment horizontal="center" vertical="center"/>
      <protection/>
    </xf>
    <xf numFmtId="0" fontId="6" fillId="0" borderId="20" xfId="56" applyFont="1" applyFill="1" applyBorder="1" applyAlignment="1">
      <alignment horizontal="center" vertical="center"/>
      <protection/>
    </xf>
    <xf numFmtId="0" fontId="6" fillId="0" borderId="26" xfId="56" applyFont="1" applyFill="1" applyBorder="1" applyAlignment="1">
      <alignment horizontal="left"/>
      <protection/>
    </xf>
    <xf numFmtId="0" fontId="6" fillId="0" borderId="25" xfId="56" applyFont="1" applyFill="1" applyBorder="1" applyAlignment="1">
      <alignment horizontal="left"/>
      <protection/>
    </xf>
    <xf numFmtId="0" fontId="99" fillId="0" borderId="26" xfId="0" applyFont="1" applyFill="1" applyBorder="1" applyAlignment="1">
      <alignment horizontal="left" vertical="center" wrapText="1"/>
    </xf>
    <xf numFmtId="0" fontId="99" fillId="0" borderId="25" xfId="0" applyFont="1" applyFill="1" applyBorder="1" applyAlignment="1">
      <alignment horizontal="left" vertical="center" wrapText="1"/>
    </xf>
    <xf numFmtId="164" fontId="29" fillId="0" borderId="0" xfId="56" applyNumberFormat="1" applyFont="1" applyFill="1" applyBorder="1" applyAlignment="1" applyProtection="1">
      <alignment horizontal="center" vertical="center"/>
      <protection/>
    </xf>
    <xf numFmtId="0" fontId="28" fillId="0" borderId="58" xfId="56" applyFont="1" applyFill="1" applyBorder="1" applyAlignment="1" applyProtection="1">
      <alignment horizontal="left" vertical="center" wrapText="1"/>
      <protection/>
    </xf>
    <xf numFmtId="0" fontId="6" fillId="0" borderId="24" xfId="56" applyFont="1" applyFill="1" applyBorder="1" applyAlignment="1">
      <alignment horizontal="left" vertical="center"/>
      <protection/>
    </xf>
    <xf numFmtId="0" fontId="6" fillId="0" borderId="10" xfId="56" applyFont="1" applyFill="1" applyBorder="1" applyAlignment="1">
      <alignment horizontal="left" vertical="center"/>
      <protection/>
    </xf>
    <xf numFmtId="164" fontId="6" fillId="0" borderId="0" xfId="56" applyNumberFormat="1" applyFont="1" applyFill="1" applyBorder="1" applyAlignment="1" applyProtection="1">
      <alignment horizontal="center" vertical="center"/>
      <protection/>
    </xf>
    <xf numFmtId="0" fontId="98" fillId="0" borderId="26" xfId="0" applyFont="1" applyFill="1" applyBorder="1" applyAlignment="1">
      <alignment horizontal="left" vertical="center" wrapText="1"/>
    </xf>
    <xf numFmtId="0" fontId="98" fillId="0" borderId="25" xfId="0" applyFont="1" applyFill="1" applyBorder="1" applyAlignment="1">
      <alignment horizontal="left" vertical="center" wrapText="1"/>
    </xf>
    <xf numFmtId="0" fontId="99" fillId="0" borderId="18" xfId="0" applyFont="1" applyFill="1" applyBorder="1" applyAlignment="1">
      <alignment horizontal="center" vertical="center" wrapText="1"/>
    </xf>
    <xf numFmtId="0" fontId="99" fillId="0" borderId="19" xfId="0" applyFont="1" applyFill="1" applyBorder="1" applyAlignment="1">
      <alignment horizontal="center" vertical="center" wrapText="1"/>
    </xf>
    <xf numFmtId="0" fontId="99" fillId="0" borderId="20" xfId="0" applyFont="1" applyFill="1" applyBorder="1" applyAlignment="1">
      <alignment horizontal="center" vertical="center" wrapText="1"/>
    </xf>
    <xf numFmtId="0" fontId="99" fillId="0" borderId="29" xfId="0" applyFont="1" applyFill="1" applyBorder="1" applyAlignment="1">
      <alignment horizontal="center" vertical="center" wrapText="1"/>
    </xf>
    <xf numFmtId="0" fontId="99" fillId="0" borderId="28" xfId="0" applyFont="1" applyFill="1" applyBorder="1" applyAlignment="1">
      <alignment horizontal="center" vertical="center" wrapText="1"/>
    </xf>
    <xf numFmtId="0" fontId="99" fillId="0" borderId="30" xfId="0" applyFont="1" applyFill="1" applyBorder="1" applyAlignment="1">
      <alignment horizontal="center" vertical="center" wrapText="1"/>
    </xf>
    <xf numFmtId="0" fontId="98" fillId="0" borderId="24" xfId="0" applyFont="1" applyFill="1" applyBorder="1" applyAlignment="1">
      <alignment horizontal="left" vertical="center" wrapText="1"/>
    </xf>
    <xf numFmtId="0" fontId="98" fillId="0" borderId="10" xfId="0" applyFont="1" applyFill="1" applyBorder="1" applyAlignment="1">
      <alignment horizontal="left" vertical="center" wrapText="1"/>
    </xf>
    <xf numFmtId="0" fontId="6" fillId="0" borderId="37" xfId="56" applyFont="1" applyFill="1" applyBorder="1" applyAlignment="1">
      <alignment horizontal="left" vertical="center"/>
      <protection/>
    </xf>
    <xf numFmtId="0" fontId="6" fillId="0" borderId="14" xfId="56" applyFont="1" applyFill="1" applyBorder="1" applyAlignment="1">
      <alignment horizontal="left" vertical="center"/>
      <protection/>
    </xf>
    <xf numFmtId="0" fontId="35" fillId="0" borderId="12" xfId="56" applyFont="1" applyFill="1" applyBorder="1" applyAlignment="1">
      <alignment horizontal="left"/>
      <protection/>
    </xf>
    <xf numFmtId="0" fontId="35" fillId="0" borderId="74" xfId="56" applyFont="1" applyFill="1" applyBorder="1" applyAlignment="1">
      <alignment horizontal="left"/>
      <protection/>
    </xf>
    <xf numFmtId="0" fontId="99" fillId="0" borderId="26" xfId="0" applyFont="1" applyFill="1" applyBorder="1" applyAlignment="1">
      <alignment horizontal="center" vertical="center" wrapText="1"/>
    </xf>
    <xf numFmtId="0" fontId="99" fillId="0" borderId="25" xfId="0" applyFont="1" applyFill="1" applyBorder="1" applyAlignment="1">
      <alignment horizontal="center" vertical="center" wrapText="1"/>
    </xf>
    <xf numFmtId="0" fontId="99" fillId="0" borderId="27" xfId="0" applyFont="1" applyFill="1" applyBorder="1" applyAlignment="1">
      <alignment horizontal="center" vertical="center" wrapText="1"/>
    </xf>
    <xf numFmtId="164" fontId="18" fillId="0" borderId="0" xfId="0" applyNumberFormat="1" applyFont="1" applyFill="1" applyAlignment="1">
      <alignment horizontal="center" textRotation="180" wrapText="1"/>
    </xf>
    <xf numFmtId="164" fontId="32" fillId="0" borderId="75" xfId="0" applyNumberFormat="1" applyFont="1" applyFill="1" applyBorder="1" applyAlignment="1">
      <alignment horizontal="center" vertical="center" wrapText="1"/>
    </xf>
    <xf numFmtId="164" fontId="32" fillId="0" borderId="72" xfId="0" applyNumberFormat="1" applyFont="1" applyFill="1" applyBorder="1" applyAlignment="1">
      <alignment horizontal="center" vertical="center" wrapText="1"/>
    </xf>
    <xf numFmtId="164" fontId="0" fillId="0" borderId="0" xfId="0" applyNumberFormat="1" applyFill="1" applyAlignment="1">
      <alignment horizontal="right" vertical="center" wrapText="1"/>
    </xf>
    <xf numFmtId="164" fontId="5" fillId="0" borderId="71" xfId="0" applyNumberFormat="1" applyFont="1" applyFill="1" applyBorder="1" applyAlignment="1">
      <alignment horizontal="center" vertical="center" wrapText="1"/>
    </xf>
    <xf numFmtId="164" fontId="5" fillId="0" borderId="60" xfId="0" applyNumberFormat="1" applyFont="1" applyFill="1" applyBorder="1" applyAlignment="1">
      <alignment horizontal="center" vertical="center" wrapText="1"/>
    </xf>
    <xf numFmtId="164" fontId="0" fillId="0" borderId="0" xfId="0" applyNumberFormat="1" applyFill="1" applyAlignment="1">
      <alignment horizontal="center" vertical="center"/>
    </xf>
    <xf numFmtId="0" fontId="102" fillId="0" borderId="0" xfId="0" applyFont="1" applyFill="1" applyAlignment="1">
      <alignment horizontal="right"/>
    </xf>
    <xf numFmtId="164" fontId="103" fillId="0" borderId="0" xfId="0" applyNumberFormat="1" applyFont="1" applyFill="1" applyAlignment="1">
      <alignment horizontal="center" vertical="center" wrapText="1"/>
    </xf>
    <xf numFmtId="164" fontId="102" fillId="0" borderId="0" xfId="0" applyNumberFormat="1" applyFont="1" applyFill="1" applyAlignment="1">
      <alignment horizontal="center" vertical="center" wrapText="1"/>
    </xf>
    <xf numFmtId="0" fontId="9" fillId="0" borderId="76" xfId="0" applyFont="1" applyFill="1" applyBorder="1" applyAlignment="1" applyProtection="1">
      <alignment horizontal="center" vertical="center" wrapText="1"/>
      <protection/>
    </xf>
    <xf numFmtId="0" fontId="9" fillId="0" borderId="77" xfId="0" applyFont="1" applyFill="1" applyBorder="1" applyAlignment="1" applyProtection="1">
      <alignment horizontal="center" vertical="center" wrapText="1"/>
      <protection/>
    </xf>
    <xf numFmtId="0" fontId="5" fillId="0" borderId="41" xfId="0" applyFont="1" applyFill="1" applyBorder="1" applyAlignment="1" applyProtection="1">
      <alignment horizontal="center" vertical="center" wrapText="1"/>
      <protection/>
    </xf>
    <xf numFmtId="0" fontId="5" fillId="0" borderId="40" xfId="0" applyFont="1" applyFill="1" applyBorder="1" applyAlignment="1" applyProtection="1">
      <alignment horizontal="center" vertical="center" wrapText="1"/>
      <protection/>
    </xf>
    <xf numFmtId="0" fontId="5" fillId="0" borderId="78" xfId="0" applyFont="1" applyFill="1" applyBorder="1" applyAlignment="1" applyProtection="1">
      <alignment horizontal="center" vertical="center"/>
      <protection locked="0"/>
    </xf>
    <xf numFmtId="0" fontId="5" fillId="0" borderId="69" xfId="0" applyFont="1" applyFill="1" applyBorder="1" applyAlignment="1" applyProtection="1">
      <alignment horizontal="center" vertical="center"/>
      <protection locked="0"/>
    </xf>
    <xf numFmtId="0" fontId="5" fillId="0" borderId="66" xfId="0" applyFont="1" applyFill="1" applyBorder="1" applyAlignment="1" applyProtection="1">
      <alignment horizontal="center" vertical="center"/>
      <protection locked="0"/>
    </xf>
    <xf numFmtId="0" fontId="5" fillId="0" borderId="70" xfId="0" applyFont="1" applyFill="1" applyBorder="1" applyAlignment="1" applyProtection="1">
      <alignment horizontal="center" vertical="center"/>
      <protection locked="0"/>
    </xf>
    <xf numFmtId="0" fontId="9" fillId="0" borderId="12" xfId="0" applyFont="1" applyFill="1" applyBorder="1" applyAlignment="1" applyProtection="1">
      <alignment vertical="center" wrapText="1"/>
      <protection/>
    </xf>
    <xf numFmtId="0" fontId="0" fillId="0" borderId="13" xfId="0" applyBorder="1" applyAlignment="1">
      <alignment vertical="center" wrapText="1"/>
    </xf>
    <xf numFmtId="0" fontId="104" fillId="0" borderId="0" xfId="0" applyFont="1" applyFill="1" applyAlignment="1">
      <alignment horizontal="center" vertical="center" wrapText="1"/>
    </xf>
    <xf numFmtId="0" fontId="95" fillId="0" borderId="24" xfId="0" applyFont="1" applyFill="1" applyBorder="1" applyAlignment="1">
      <alignment horizontal="left" vertical="center" wrapText="1"/>
    </xf>
    <xf numFmtId="0" fontId="95" fillId="0" borderId="10" xfId="0" applyFont="1" applyFill="1" applyBorder="1" applyAlignment="1">
      <alignment horizontal="left" vertical="center" wrapText="1"/>
    </xf>
    <xf numFmtId="0" fontId="95" fillId="0" borderId="26" xfId="0" applyFont="1" applyFill="1" applyBorder="1" applyAlignment="1">
      <alignment horizontal="left" vertical="center" wrapText="1"/>
    </xf>
    <xf numFmtId="0" fontId="95" fillId="0" borderId="25" xfId="0" applyFont="1" applyFill="1" applyBorder="1" applyAlignment="1">
      <alignment horizontal="left" vertical="center" wrapText="1"/>
    </xf>
    <xf numFmtId="0" fontId="97" fillId="0" borderId="37" xfId="0" applyFont="1" applyFill="1" applyBorder="1" applyAlignment="1">
      <alignment horizontal="left" vertical="center" wrapText="1"/>
    </xf>
    <xf numFmtId="0" fontId="97" fillId="0" borderId="14" xfId="0" applyFont="1" applyFill="1" applyBorder="1" applyAlignment="1">
      <alignment horizontal="left" vertical="center" wrapText="1"/>
    </xf>
    <xf numFmtId="0" fontId="97" fillId="0" borderId="18" xfId="0" applyFont="1" applyFill="1" applyBorder="1" applyAlignment="1">
      <alignment horizontal="center" vertical="center" wrapText="1"/>
    </xf>
    <xf numFmtId="0" fontId="97" fillId="0" borderId="19" xfId="0" applyFont="1" applyFill="1" applyBorder="1" applyAlignment="1">
      <alignment horizontal="center" vertical="center" wrapText="1"/>
    </xf>
    <xf numFmtId="0" fontId="97" fillId="0" borderId="20" xfId="0" applyFont="1" applyFill="1" applyBorder="1" applyAlignment="1">
      <alignment horizontal="center" vertical="center" wrapText="1"/>
    </xf>
    <xf numFmtId="0" fontId="97" fillId="0" borderId="26" xfId="0" applyFont="1" applyFill="1" applyBorder="1" applyAlignment="1">
      <alignment horizontal="center" vertical="center" wrapText="1"/>
    </xf>
    <xf numFmtId="0" fontId="97" fillId="0" borderId="25" xfId="0" applyFont="1" applyFill="1" applyBorder="1" applyAlignment="1">
      <alignment horizontal="center" vertical="center" wrapText="1"/>
    </xf>
    <xf numFmtId="0" fontId="97" fillId="0" borderId="27" xfId="0" applyFont="1" applyFill="1" applyBorder="1" applyAlignment="1">
      <alignment horizontal="center" vertical="center" wrapText="1"/>
    </xf>
    <xf numFmtId="0" fontId="97" fillId="0" borderId="43" xfId="0" applyFont="1" applyFill="1" applyBorder="1" applyAlignment="1">
      <alignment horizontal="center" vertical="center" wrapText="1"/>
    </xf>
    <xf numFmtId="0" fontId="97" fillId="0" borderId="34" xfId="0" applyFont="1" applyFill="1" applyBorder="1" applyAlignment="1">
      <alignment horizontal="center" vertical="center" wrapText="1"/>
    </xf>
    <xf numFmtId="0" fontId="97" fillId="0" borderId="44" xfId="0" applyFont="1" applyFill="1" applyBorder="1" applyAlignment="1">
      <alignment horizontal="center" vertical="center" wrapText="1"/>
    </xf>
    <xf numFmtId="0" fontId="97" fillId="0" borderId="26" xfId="0" applyFont="1" applyFill="1" applyBorder="1" applyAlignment="1">
      <alignment horizontal="left" vertical="center" wrapText="1"/>
    </xf>
    <xf numFmtId="0" fontId="97" fillId="0" borderId="25" xfId="0" applyFont="1" applyFill="1" applyBorder="1" applyAlignment="1">
      <alignment horizontal="left" vertical="center" wrapText="1"/>
    </xf>
    <xf numFmtId="0" fontId="95" fillId="0" borderId="79" xfId="0" applyFont="1" applyFill="1" applyBorder="1" applyAlignment="1">
      <alignment horizontal="left" vertical="center" wrapText="1"/>
    </xf>
    <xf numFmtId="0" fontId="95" fillId="0" borderId="68" xfId="0" applyFont="1" applyFill="1" applyBorder="1" applyAlignment="1">
      <alignment horizontal="left" vertical="center" wrapText="1"/>
    </xf>
    <xf numFmtId="0" fontId="95" fillId="0" borderId="53" xfId="0" applyFont="1" applyFill="1" applyBorder="1" applyAlignment="1">
      <alignment horizontal="left" vertical="center" wrapText="1"/>
    </xf>
    <xf numFmtId="0" fontId="5" fillId="0" borderId="42" xfId="0" applyFont="1" applyFill="1" applyBorder="1" applyAlignment="1" applyProtection="1">
      <alignment horizontal="center" vertical="center" wrapText="1"/>
      <protection/>
    </xf>
    <xf numFmtId="0" fontId="5" fillId="0" borderId="45" xfId="0" applyFont="1" applyFill="1" applyBorder="1" applyAlignment="1" applyProtection="1">
      <alignment horizontal="center" vertical="center" wrapText="1"/>
      <protection/>
    </xf>
    <xf numFmtId="0" fontId="5" fillId="0" borderId="16" xfId="0" applyFont="1" applyFill="1" applyBorder="1" applyAlignment="1" applyProtection="1">
      <alignment horizontal="center" vertical="center" wrapText="1"/>
      <protection/>
    </xf>
    <xf numFmtId="0" fontId="5" fillId="0" borderId="67" xfId="0" applyFont="1" applyFill="1" applyBorder="1" applyAlignment="1" applyProtection="1">
      <alignment horizontal="center" vertical="center"/>
      <protection locked="0"/>
    </xf>
    <xf numFmtId="0" fontId="92" fillId="0" borderId="41" xfId="0" applyFont="1" applyFill="1" applyBorder="1" applyAlignment="1">
      <alignment horizontal="center" vertical="center" wrapText="1"/>
    </xf>
    <xf numFmtId="0" fontId="92" fillId="0" borderId="42" xfId="0" applyFont="1" applyFill="1" applyBorder="1" applyAlignment="1">
      <alignment horizontal="center" vertical="center" wrapText="1"/>
    </xf>
    <xf numFmtId="0" fontId="92" fillId="0" borderId="35" xfId="0" applyFont="1" applyFill="1" applyBorder="1" applyAlignment="1">
      <alignment horizontal="center" vertical="center" wrapText="1"/>
    </xf>
    <xf numFmtId="0" fontId="38" fillId="0" borderId="0" xfId="0" applyFont="1" applyAlignment="1" applyProtection="1">
      <alignment horizontal="center" vertical="top"/>
      <protection locked="0"/>
    </xf>
    <xf numFmtId="0" fontId="97" fillId="0" borderId="12" xfId="0" applyFont="1" applyFill="1" applyBorder="1" applyAlignment="1">
      <alignment horizontal="left" vertical="center" wrapText="1"/>
    </xf>
    <xf numFmtId="0" fontId="97" fillId="0" borderId="74" xfId="0" applyFont="1" applyFill="1" applyBorder="1" applyAlignment="1">
      <alignment horizontal="left" vertical="center" wrapText="1"/>
    </xf>
    <xf numFmtId="0" fontId="97" fillId="0" borderId="13" xfId="0" applyFont="1" applyFill="1" applyBorder="1" applyAlignment="1">
      <alignment horizontal="left" vertical="center" wrapText="1"/>
    </xf>
    <xf numFmtId="0" fontId="97" fillId="0" borderId="79" xfId="0" applyFont="1" applyFill="1" applyBorder="1" applyAlignment="1">
      <alignment horizontal="center" vertical="center" wrapText="1"/>
    </xf>
    <xf numFmtId="0" fontId="97" fillId="0" borderId="68" xfId="0" applyFont="1" applyFill="1" applyBorder="1" applyAlignment="1">
      <alignment horizontal="center" vertical="center" wrapText="1"/>
    </xf>
    <xf numFmtId="0" fontId="97" fillId="0" borderId="64" xfId="0" applyFont="1" applyFill="1" applyBorder="1" applyAlignment="1">
      <alignment horizontal="center" vertical="center" wrapText="1"/>
    </xf>
    <xf numFmtId="0" fontId="104" fillId="0" borderId="54" xfId="0" applyFont="1" applyFill="1" applyBorder="1" applyAlignment="1">
      <alignment horizontal="center" vertical="center" wrapText="1"/>
    </xf>
    <xf numFmtId="0" fontId="92" fillId="0" borderId="26" xfId="0" applyFont="1" applyFill="1" applyBorder="1" applyAlignment="1">
      <alignment horizontal="left" vertical="center" wrapText="1"/>
    </xf>
    <xf numFmtId="0" fontId="92" fillId="0" borderId="25" xfId="0" applyFont="1" applyFill="1" applyBorder="1" applyAlignment="1">
      <alignment horizontal="left" vertical="center" wrapText="1"/>
    </xf>
    <xf numFmtId="0" fontId="5" fillId="0" borderId="76" xfId="0" applyFont="1" applyFill="1" applyBorder="1" applyAlignment="1" applyProtection="1">
      <alignment horizontal="center" vertical="center" wrapText="1"/>
      <protection/>
    </xf>
    <xf numFmtId="0" fontId="5" fillId="0" borderId="77" xfId="0" applyFont="1" applyFill="1" applyBorder="1" applyAlignment="1" applyProtection="1">
      <alignment horizontal="center" vertical="center" wrapText="1"/>
      <protection/>
    </xf>
    <xf numFmtId="0" fontId="92" fillId="0" borderId="24" xfId="0" applyFont="1" applyFill="1" applyBorder="1" applyAlignment="1">
      <alignment horizontal="left" vertical="center" wrapText="1"/>
    </xf>
    <xf numFmtId="0" fontId="92" fillId="0" borderId="10" xfId="0" applyFont="1" applyFill="1" applyBorder="1" applyAlignment="1">
      <alignment horizontal="left" vertical="center" wrapText="1"/>
    </xf>
    <xf numFmtId="0" fontId="96" fillId="0" borderId="37" xfId="0" applyFont="1" applyFill="1" applyBorder="1" applyAlignment="1">
      <alignment horizontal="left" vertical="center" wrapText="1"/>
    </xf>
    <xf numFmtId="0" fontId="96" fillId="0" borderId="14" xfId="0" applyFont="1" applyFill="1" applyBorder="1" applyAlignment="1">
      <alignment horizontal="left" vertical="center" wrapText="1"/>
    </xf>
    <xf numFmtId="0" fontId="101" fillId="0" borderId="26" xfId="0" applyFont="1" applyFill="1" applyBorder="1" applyAlignment="1">
      <alignment horizontal="center" vertical="center" wrapText="1"/>
    </xf>
    <xf numFmtId="0" fontId="101" fillId="0" borderId="25" xfId="0" applyFont="1" applyFill="1" applyBorder="1" applyAlignment="1">
      <alignment horizontal="center" vertical="center" wrapText="1"/>
    </xf>
    <xf numFmtId="0" fontId="101" fillId="0" borderId="27" xfId="0" applyFont="1" applyFill="1" applyBorder="1" applyAlignment="1">
      <alignment horizontal="center" vertical="center" wrapText="1"/>
    </xf>
    <xf numFmtId="0" fontId="101" fillId="0" borderId="37" xfId="0" applyFont="1" applyFill="1" applyBorder="1" applyAlignment="1">
      <alignment horizontal="left" vertical="center" wrapText="1"/>
    </xf>
    <xf numFmtId="0" fontId="101" fillId="0" borderId="14" xfId="0" applyFont="1" applyFill="1" applyBorder="1" applyAlignment="1">
      <alignment horizontal="left" vertical="center" wrapText="1"/>
    </xf>
    <xf numFmtId="0" fontId="101" fillId="0" borderId="26" xfId="0" applyFont="1" applyFill="1" applyBorder="1" applyAlignment="1">
      <alignment horizontal="left" vertical="center" wrapText="1"/>
    </xf>
    <xf numFmtId="0" fontId="101" fillId="0" borderId="25" xfId="0" applyFont="1" applyFill="1" applyBorder="1" applyAlignment="1">
      <alignment horizontal="left" vertical="center" wrapText="1"/>
    </xf>
    <xf numFmtId="0" fontId="0" fillId="0" borderId="55" xfId="0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53" xfId="0" applyBorder="1" applyAlignment="1">
      <alignment horizontal="center"/>
    </xf>
    <xf numFmtId="3" fontId="0" fillId="0" borderId="55" xfId="0" applyNumberFormat="1" applyBorder="1" applyAlignment="1">
      <alignment horizontal="right"/>
    </xf>
    <xf numFmtId="3" fontId="0" fillId="0" borderId="53" xfId="0" applyNumberFormat="1" applyBorder="1" applyAlignment="1">
      <alignment horizontal="right"/>
    </xf>
    <xf numFmtId="0" fontId="104" fillId="0" borderId="0" xfId="0" applyFont="1" applyAlignment="1">
      <alignment horizontal="center"/>
    </xf>
    <xf numFmtId="0" fontId="8" fillId="0" borderId="55" xfId="0" applyFont="1" applyBorder="1" applyAlignment="1">
      <alignment horizontal="center" vertical="top"/>
    </xf>
    <xf numFmtId="0" fontId="8" fillId="0" borderId="68" xfId="0" applyFont="1" applyBorder="1" applyAlignment="1">
      <alignment horizontal="center" vertical="top"/>
    </xf>
    <xf numFmtId="0" fontId="8" fillId="0" borderId="53" xfId="0" applyFont="1" applyBorder="1" applyAlignment="1">
      <alignment horizontal="center" vertical="top"/>
    </xf>
    <xf numFmtId="3" fontId="8" fillId="0" borderId="25" xfId="0" applyNumberFormat="1" applyFont="1" applyBorder="1" applyAlignment="1">
      <alignment horizontal="right"/>
    </xf>
    <xf numFmtId="0" fontId="0" fillId="0" borderId="25" xfId="0" applyBorder="1" applyAlignment="1">
      <alignment horizontal="center"/>
    </xf>
    <xf numFmtId="3" fontId="0" fillId="0" borderId="25" xfId="0" applyNumberFormat="1" applyBorder="1" applyAlignment="1">
      <alignment horizontal="right"/>
    </xf>
    <xf numFmtId="0" fontId="8" fillId="0" borderId="71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8" fillId="0" borderId="77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78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66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0" fillId="0" borderId="34" xfId="0" applyBorder="1" applyAlignment="1">
      <alignment horizontal="left"/>
    </xf>
    <xf numFmtId="3" fontId="0" fillId="0" borderId="34" xfId="0" applyNumberFormat="1" applyBorder="1" applyAlignment="1">
      <alignment horizontal="right"/>
    </xf>
    <xf numFmtId="0" fontId="0" fillId="0" borderId="25" xfId="0" applyBorder="1" applyAlignment="1">
      <alignment horizontal="left"/>
    </xf>
    <xf numFmtId="0" fontId="0" fillId="0" borderId="55" xfId="0" applyBorder="1" applyAlignment="1">
      <alignment horizontal="center" wrapText="1"/>
    </xf>
    <xf numFmtId="0" fontId="0" fillId="0" borderId="68" xfId="0" applyBorder="1" applyAlignment="1">
      <alignment horizontal="center" wrapText="1"/>
    </xf>
    <xf numFmtId="0" fontId="0" fillId="0" borderId="53" xfId="0" applyBorder="1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KVRENMUNKA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5"/>
  <sheetViews>
    <sheetView tabSelected="1" zoomScale="84" zoomScaleNormal="84" zoomScalePageLayoutView="0" workbookViewId="0" topLeftCell="A1">
      <selection activeCell="A2" sqref="A2:C2"/>
    </sheetView>
  </sheetViews>
  <sheetFormatPr defaultColWidth="9.140625" defaultRowHeight="15"/>
  <cols>
    <col min="1" max="1" width="7.8515625" style="130" customWidth="1"/>
    <col min="2" max="2" width="60.28125" style="130" customWidth="1"/>
    <col min="3" max="3" width="30.28125" style="469" customWidth="1"/>
    <col min="4" max="4" width="16.7109375" style="130" customWidth="1"/>
    <col min="5" max="13" width="9.140625" style="130" customWidth="1"/>
    <col min="14" max="14" width="26.28125" style="130" customWidth="1"/>
    <col min="15" max="16384" width="9.140625" style="130" customWidth="1"/>
  </cols>
  <sheetData>
    <row r="1" spans="2:3" ht="15.75">
      <c r="B1" s="523" t="s">
        <v>465</v>
      </c>
      <c r="C1" s="523"/>
    </row>
    <row r="2" spans="1:14" ht="15.75" customHeight="1">
      <c r="A2" s="537" t="s">
        <v>347</v>
      </c>
      <c r="B2" s="537"/>
      <c r="C2" s="537"/>
      <c r="N2" s="337"/>
    </row>
    <row r="3" spans="1:14" ht="15.75" customHeight="1" thickBot="1">
      <c r="A3" s="526" t="s">
        <v>406</v>
      </c>
      <c r="B3" s="526"/>
      <c r="C3" s="526"/>
      <c r="N3" s="337"/>
    </row>
    <row r="4" spans="1:14" ht="48.75" customHeight="1" thickBot="1">
      <c r="A4" s="183" t="s">
        <v>200</v>
      </c>
      <c r="B4" s="184" t="s">
        <v>201</v>
      </c>
      <c r="C4" s="448" t="s">
        <v>462</v>
      </c>
      <c r="N4" s="337"/>
    </row>
    <row r="5" spans="1:14" s="131" customFormat="1" ht="16.5" customHeight="1" thickBot="1">
      <c r="A5" s="196">
        <v>1</v>
      </c>
      <c r="B5" s="197">
        <v>2</v>
      </c>
      <c r="C5" s="449">
        <v>3</v>
      </c>
      <c r="N5" s="337"/>
    </row>
    <row r="6" spans="1:14" s="132" customFormat="1" ht="15.75" customHeight="1" thickBot="1">
      <c r="A6" s="216" t="s">
        <v>9</v>
      </c>
      <c r="B6" s="217" t="s">
        <v>202</v>
      </c>
      <c r="C6" s="471">
        <f>SUM(C7,C14,C23)</f>
        <v>722622</v>
      </c>
      <c r="N6" s="337"/>
    </row>
    <row r="7" spans="1:14" s="132" customFormat="1" ht="16.5" customHeight="1" thickBot="1">
      <c r="A7" s="218" t="s">
        <v>27</v>
      </c>
      <c r="B7" s="219" t="s">
        <v>340</v>
      </c>
      <c r="C7" s="450">
        <f>SUM(C8:C13)</f>
        <v>542000</v>
      </c>
      <c r="N7" s="337"/>
    </row>
    <row r="8" spans="1:14" s="132" customFormat="1" ht="15" customHeight="1">
      <c r="A8" s="198" t="s">
        <v>29</v>
      </c>
      <c r="B8" s="199" t="s">
        <v>84</v>
      </c>
      <c r="C8" s="330">
        <v>518000</v>
      </c>
      <c r="N8" s="337"/>
    </row>
    <row r="9" spans="1:14" s="132" customFormat="1" ht="16.5" customHeight="1">
      <c r="A9" s="198" t="s">
        <v>31</v>
      </c>
      <c r="B9" s="199" t="s">
        <v>85</v>
      </c>
      <c r="C9" s="331"/>
      <c r="N9" s="337"/>
    </row>
    <row r="10" spans="1:14" s="132" customFormat="1" ht="14.25" customHeight="1">
      <c r="A10" s="198" t="s">
        <v>33</v>
      </c>
      <c r="B10" s="199" t="s">
        <v>86</v>
      </c>
      <c r="C10" s="331">
        <v>23000</v>
      </c>
      <c r="N10" s="337"/>
    </row>
    <row r="11" spans="1:14" s="132" customFormat="1" ht="15" customHeight="1">
      <c r="A11" s="198" t="s">
        <v>35</v>
      </c>
      <c r="B11" s="199" t="s">
        <v>87</v>
      </c>
      <c r="C11" s="331"/>
      <c r="N11" s="337"/>
    </row>
    <row r="12" spans="1:14" s="132" customFormat="1" ht="15.75" customHeight="1">
      <c r="A12" s="198" t="s">
        <v>62</v>
      </c>
      <c r="B12" s="199" t="s">
        <v>203</v>
      </c>
      <c r="C12" s="331">
        <v>1000</v>
      </c>
      <c r="N12" s="337"/>
    </row>
    <row r="13" spans="1:14" s="132" customFormat="1" ht="15.75" customHeight="1" thickBot="1">
      <c r="A13" s="198" t="s">
        <v>89</v>
      </c>
      <c r="B13" s="199" t="s">
        <v>90</v>
      </c>
      <c r="C13" s="332"/>
      <c r="N13" s="337"/>
    </row>
    <row r="14" spans="1:14" s="132" customFormat="1" ht="18" customHeight="1" thickBot="1">
      <c r="A14" s="218" t="s">
        <v>37</v>
      </c>
      <c r="B14" s="219" t="s">
        <v>91</v>
      </c>
      <c r="C14" s="451">
        <f>SUM(C15:C22)</f>
        <v>180622</v>
      </c>
      <c r="N14" s="337"/>
    </row>
    <row r="15" spans="1:14" s="132" customFormat="1" ht="16.5" customHeight="1">
      <c r="A15" s="200" t="s">
        <v>92</v>
      </c>
      <c r="B15" s="201" t="s">
        <v>12</v>
      </c>
      <c r="C15" s="330"/>
      <c r="N15" s="337"/>
    </row>
    <row r="16" spans="1:14" s="132" customFormat="1" ht="18" customHeight="1">
      <c r="A16" s="198" t="s">
        <v>93</v>
      </c>
      <c r="B16" s="199" t="s">
        <v>14</v>
      </c>
      <c r="C16" s="331">
        <v>560</v>
      </c>
      <c r="N16" s="337"/>
    </row>
    <row r="17" spans="1:14" s="132" customFormat="1" ht="18" customHeight="1">
      <c r="A17" s="198" t="s">
        <v>94</v>
      </c>
      <c r="B17" s="199" t="s">
        <v>16</v>
      </c>
      <c r="C17" s="331">
        <v>89400</v>
      </c>
      <c r="N17" s="337"/>
    </row>
    <row r="18" spans="1:14" s="132" customFormat="1" ht="15.75" customHeight="1">
      <c r="A18" s="198" t="s">
        <v>95</v>
      </c>
      <c r="B18" s="199" t="s">
        <v>18</v>
      </c>
      <c r="C18" s="452">
        <v>23611</v>
      </c>
      <c r="N18" s="337"/>
    </row>
    <row r="19" spans="1:14" s="132" customFormat="1" ht="16.5" customHeight="1">
      <c r="A19" s="202" t="s">
        <v>96</v>
      </c>
      <c r="B19" s="203" t="s">
        <v>20</v>
      </c>
      <c r="C19" s="331"/>
      <c r="N19" s="337"/>
    </row>
    <row r="20" spans="1:14" s="132" customFormat="1" ht="15.75" customHeight="1">
      <c r="A20" s="198" t="s">
        <v>97</v>
      </c>
      <c r="B20" s="199" t="s">
        <v>22</v>
      </c>
      <c r="C20" s="330">
        <v>18540</v>
      </c>
      <c r="N20" s="337"/>
    </row>
    <row r="21" spans="1:14" s="132" customFormat="1" ht="15.75" customHeight="1">
      <c r="A21" s="198" t="s">
        <v>98</v>
      </c>
      <c r="B21" s="199" t="s">
        <v>99</v>
      </c>
      <c r="C21" s="331">
        <v>13000</v>
      </c>
      <c r="N21" s="337"/>
    </row>
    <row r="22" spans="1:14" s="132" customFormat="1" ht="18" customHeight="1" thickBot="1">
      <c r="A22" s="204" t="s">
        <v>100</v>
      </c>
      <c r="B22" s="205" t="s">
        <v>101</v>
      </c>
      <c r="C22" s="332">
        <v>35511</v>
      </c>
      <c r="N22" s="337"/>
    </row>
    <row r="23" spans="1:14" s="132" customFormat="1" ht="16.5" customHeight="1" thickBot="1">
      <c r="A23" s="218" t="s">
        <v>204</v>
      </c>
      <c r="B23" s="219" t="s">
        <v>102</v>
      </c>
      <c r="C23" s="450"/>
      <c r="N23" s="337"/>
    </row>
    <row r="24" spans="1:14" s="132" customFormat="1" ht="16.5" customHeight="1" thickBot="1">
      <c r="A24" s="218" t="s">
        <v>41</v>
      </c>
      <c r="B24" s="219" t="s">
        <v>341</v>
      </c>
      <c r="C24" s="451">
        <f>SUM(C25:C31)</f>
        <v>354068</v>
      </c>
      <c r="N24" s="337"/>
    </row>
    <row r="25" spans="1:14" s="132" customFormat="1" ht="18" customHeight="1">
      <c r="A25" s="206" t="s">
        <v>43</v>
      </c>
      <c r="B25" s="207" t="s">
        <v>451</v>
      </c>
      <c r="C25" s="330">
        <v>83526</v>
      </c>
      <c r="N25" s="337"/>
    </row>
    <row r="26" spans="1:14" s="132" customFormat="1" ht="15.75" customHeight="1">
      <c r="A26" s="198" t="s">
        <v>45</v>
      </c>
      <c r="B26" s="199" t="s">
        <v>452</v>
      </c>
      <c r="C26" s="331">
        <v>154522</v>
      </c>
      <c r="N26" s="337"/>
    </row>
    <row r="27" spans="1:14" s="132" customFormat="1" ht="15.75" customHeight="1">
      <c r="A27" s="198" t="s">
        <v>104</v>
      </c>
      <c r="B27" s="199" t="s">
        <v>453</v>
      </c>
      <c r="C27" s="331">
        <v>35447</v>
      </c>
      <c r="N27" s="337"/>
    </row>
    <row r="28" spans="1:14" s="132" customFormat="1" ht="16.5" customHeight="1">
      <c r="A28" s="208" t="s">
        <v>105</v>
      </c>
      <c r="B28" s="199" t="s">
        <v>455</v>
      </c>
      <c r="C28" s="331">
        <v>525</v>
      </c>
      <c r="N28" s="337"/>
    </row>
    <row r="29" spans="1:14" s="132" customFormat="1" ht="16.5" customHeight="1">
      <c r="A29" s="208" t="s">
        <v>106</v>
      </c>
      <c r="B29" s="199" t="s">
        <v>454</v>
      </c>
      <c r="C29" s="331">
        <v>8130</v>
      </c>
      <c r="N29" s="337"/>
    </row>
    <row r="30" spans="1:14" s="132" customFormat="1" ht="16.5" customHeight="1">
      <c r="A30" s="198" t="s">
        <v>107</v>
      </c>
      <c r="B30" s="199" t="s">
        <v>456</v>
      </c>
      <c r="C30" s="331">
        <v>71918</v>
      </c>
      <c r="N30" s="337"/>
    </row>
    <row r="31" spans="1:14" s="132" customFormat="1" ht="15" customHeight="1" thickBot="1">
      <c r="A31" s="198" t="s">
        <v>109</v>
      </c>
      <c r="B31" s="199" t="s">
        <v>110</v>
      </c>
      <c r="C31" s="331"/>
      <c r="N31" s="337"/>
    </row>
    <row r="32" spans="1:14" s="132" customFormat="1" ht="18.75" customHeight="1" thickBot="1">
      <c r="A32" s="218" t="s">
        <v>47</v>
      </c>
      <c r="B32" s="219" t="s">
        <v>342</v>
      </c>
      <c r="C32" s="451">
        <f>SUM(C33,C39)</f>
        <v>1046223</v>
      </c>
      <c r="N32" s="337"/>
    </row>
    <row r="33" spans="1:14" s="132" customFormat="1" ht="17.25" customHeight="1">
      <c r="A33" s="206" t="s">
        <v>75</v>
      </c>
      <c r="B33" s="209" t="s">
        <v>112</v>
      </c>
      <c r="C33" s="330">
        <f>SUM(C34:C38)</f>
        <v>434131</v>
      </c>
      <c r="N33" s="337"/>
    </row>
    <row r="34" spans="1:14" s="132" customFormat="1" ht="15.75" customHeight="1">
      <c r="A34" s="198" t="s">
        <v>113</v>
      </c>
      <c r="B34" s="210" t="s">
        <v>114</v>
      </c>
      <c r="C34" s="331">
        <v>24000</v>
      </c>
      <c r="N34" s="337"/>
    </row>
    <row r="35" spans="1:14" s="132" customFormat="1" ht="15" customHeight="1">
      <c r="A35" s="198" t="s">
        <v>115</v>
      </c>
      <c r="B35" s="210" t="s">
        <v>116</v>
      </c>
      <c r="C35" s="331"/>
      <c r="N35" s="337"/>
    </row>
    <row r="36" spans="1:14" s="132" customFormat="1" ht="15.75" customHeight="1">
      <c r="A36" s="198" t="s">
        <v>117</v>
      </c>
      <c r="B36" s="210" t="s">
        <v>127</v>
      </c>
      <c r="C36" s="331"/>
      <c r="N36" s="337"/>
    </row>
    <row r="37" spans="1:14" s="132" customFormat="1" ht="17.25" customHeight="1">
      <c r="A37" s="198" t="s">
        <v>119</v>
      </c>
      <c r="B37" s="210" t="s">
        <v>361</v>
      </c>
      <c r="C37" s="331"/>
      <c r="N37" s="337"/>
    </row>
    <row r="38" spans="1:14" s="132" customFormat="1" ht="15.75" customHeight="1">
      <c r="A38" s="198" t="s">
        <v>121</v>
      </c>
      <c r="B38" s="210" t="s">
        <v>122</v>
      </c>
      <c r="C38" s="331">
        <v>410131</v>
      </c>
      <c r="N38" s="337"/>
    </row>
    <row r="39" spans="1:14" s="132" customFormat="1" ht="15.75" customHeight="1">
      <c r="A39" s="198" t="s">
        <v>76</v>
      </c>
      <c r="B39" s="209" t="s">
        <v>123</v>
      </c>
      <c r="C39" s="331">
        <v>612092</v>
      </c>
      <c r="N39" s="337"/>
    </row>
    <row r="40" spans="1:14" s="132" customFormat="1" ht="15.75" customHeight="1">
      <c r="A40" s="198" t="s">
        <v>124</v>
      </c>
      <c r="B40" s="210" t="s">
        <v>114</v>
      </c>
      <c r="C40" s="331"/>
      <c r="N40" s="337"/>
    </row>
    <row r="41" spans="1:14" s="132" customFormat="1" ht="15.75" customHeight="1">
      <c r="A41" s="198" t="s">
        <v>125</v>
      </c>
      <c r="B41" s="210" t="s">
        <v>116</v>
      </c>
      <c r="C41" s="331"/>
      <c r="N41" s="337"/>
    </row>
    <row r="42" spans="1:14" s="132" customFormat="1" ht="16.5" customHeight="1">
      <c r="A42" s="198" t="s">
        <v>126</v>
      </c>
      <c r="B42" s="210" t="s">
        <v>127</v>
      </c>
      <c r="C42" s="331"/>
      <c r="N42" s="337"/>
    </row>
    <row r="43" spans="1:14" s="132" customFormat="1" ht="14.25" customHeight="1">
      <c r="A43" s="198" t="s">
        <v>128</v>
      </c>
      <c r="B43" s="210" t="s">
        <v>120</v>
      </c>
      <c r="C43" s="331"/>
      <c r="N43" s="337"/>
    </row>
    <row r="44" spans="1:14" s="132" customFormat="1" ht="16.5" customHeight="1" thickBot="1">
      <c r="A44" s="208" t="s">
        <v>129</v>
      </c>
      <c r="B44" s="211" t="s">
        <v>130</v>
      </c>
      <c r="C44" s="332">
        <v>100000</v>
      </c>
      <c r="N44" s="337"/>
    </row>
    <row r="45" spans="1:14" s="132" customFormat="1" ht="19.5" customHeight="1" thickBot="1">
      <c r="A45" s="218" t="s">
        <v>205</v>
      </c>
      <c r="B45" s="219" t="s">
        <v>343</v>
      </c>
      <c r="C45" s="451">
        <f>SUM(C46:C48)</f>
        <v>1519</v>
      </c>
      <c r="N45" s="337"/>
    </row>
    <row r="46" spans="1:14" s="132" customFormat="1" ht="15" customHeight="1">
      <c r="A46" s="206" t="s">
        <v>132</v>
      </c>
      <c r="B46" s="207" t="s">
        <v>133</v>
      </c>
      <c r="C46" s="330">
        <v>1519</v>
      </c>
      <c r="N46" s="337"/>
    </row>
    <row r="47" spans="1:14" s="132" customFormat="1" ht="26.25" customHeight="1">
      <c r="A47" s="202" t="s">
        <v>134</v>
      </c>
      <c r="B47" s="199" t="s">
        <v>135</v>
      </c>
      <c r="C47" s="331"/>
      <c r="N47" s="337"/>
    </row>
    <row r="48" spans="1:14" s="132" customFormat="1" ht="18" customHeight="1" thickBot="1">
      <c r="A48" s="352" t="s">
        <v>373</v>
      </c>
      <c r="B48" s="353" t="s">
        <v>372</v>
      </c>
      <c r="C48" s="453"/>
      <c r="N48" s="337"/>
    </row>
    <row r="49" spans="1:14" s="132" customFormat="1" ht="17.25" customHeight="1" thickBot="1">
      <c r="A49" s="218" t="s">
        <v>78</v>
      </c>
      <c r="B49" s="219" t="s">
        <v>344</v>
      </c>
      <c r="C49" s="451">
        <f>SUM(C50:C51)</f>
        <v>10000</v>
      </c>
      <c r="N49" s="337"/>
    </row>
    <row r="50" spans="1:14" s="132" customFormat="1" ht="15.75" customHeight="1">
      <c r="A50" s="206" t="s">
        <v>139</v>
      </c>
      <c r="B50" s="199" t="s">
        <v>140</v>
      </c>
      <c r="C50" s="330">
        <v>10000</v>
      </c>
      <c r="N50" s="337"/>
    </row>
    <row r="51" spans="1:14" s="132" customFormat="1" ht="17.25" customHeight="1" thickBot="1">
      <c r="A51" s="202" t="s">
        <v>141</v>
      </c>
      <c r="B51" s="199" t="s">
        <v>142</v>
      </c>
      <c r="C51" s="332"/>
      <c r="N51" s="337"/>
    </row>
    <row r="52" spans="1:14" s="132" customFormat="1" ht="17.25" customHeight="1" thickBot="1">
      <c r="A52" s="218" t="s">
        <v>206</v>
      </c>
      <c r="B52" s="219" t="s">
        <v>207</v>
      </c>
      <c r="C52" s="454"/>
      <c r="N52" s="337"/>
    </row>
    <row r="53" spans="1:14" s="132" customFormat="1" ht="24.75" customHeight="1" thickBot="1">
      <c r="A53" s="218" t="s">
        <v>145</v>
      </c>
      <c r="B53" s="220" t="s">
        <v>208</v>
      </c>
      <c r="C53" s="455">
        <f>SUM(C6,C24,C32,C45,C49,C52)</f>
        <v>2134432</v>
      </c>
      <c r="N53" s="337"/>
    </row>
    <row r="54" spans="1:14" s="132" customFormat="1" ht="21.75" customHeight="1" thickBot="1">
      <c r="A54" s="221" t="s">
        <v>147</v>
      </c>
      <c r="B54" s="217" t="s">
        <v>405</v>
      </c>
      <c r="C54" s="451">
        <f>SUM(C55:C56)</f>
        <v>485000</v>
      </c>
      <c r="N54" s="337"/>
    </row>
    <row r="55" spans="1:14" s="132" customFormat="1" ht="30" customHeight="1">
      <c r="A55" s="200" t="s">
        <v>149</v>
      </c>
      <c r="B55" s="201" t="s">
        <v>152</v>
      </c>
      <c r="C55" s="330"/>
      <c r="N55" s="337"/>
    </row>
    <row r="56" spans="1:3" s="132" customFormat="1" ht="25.5" customHeight="1" thickBot="1">
      <c r="A56" s="204" t="s">
        <v>151</v>
      </c>
      <c r="B56" s="207" t="s">
        <v>150</v>
      </c>
      <c r="C56" s="332">
        <v>485000</v>
      </c>
    </row>
    <row r="57" spans="1:14" s="132" customFormat="1" ht="18.75" customHeight="1" thickBot="1">
      <c r="A57" s="221" t="s">
        <v>153</v>
      </c>
      <c r="B57" s="219" t="s">
        <v>209</v>
      </c>
      <c r="C57" s="451">
        <f>SUM(C58,C65)</f>
        <v>0</v>
      </c>
      <c r="N57" s="337"/>
    </row>
    <row r="58" spans="1:14" s="132" customFormat="1" ht="17.25" customHeight="1">
      <c r="A58" s="200" t="s">
        <v>155</v>
      </c>
      <c r="B58" s="209" t="s">
        <v>210</v>
      </c>
      <c r="C58" s="330"/>
      <c r="N58" s="337"/>
    </row>
    <row r="59" spans="1:14" s="132" customFormat="1" ht="15.75" customHeight="1">
      <c r="A59" s="206" t="s">
        <v>211</v>
      </c>
      <c r="B59" s="212" t="s">
        <v>212</v>
      </c>
      <c r="C59" s="331"/>
      <c r="N59" s="337"/>
    </row>
    <row r="60" spans="1:14" s="132" customFormat="1" ht="16.5" customHeight="1">
      <c r="A60" s="206" t="s">
        <v>213</v>
      </c>
      <c r="B60" s="212" t="s">
        <v>214</v>
      </c>
      <c r="C60" s="331"/>
      <c r="N60" s="337"/>
    </row>
    <row r="61" spans="1:14" s="132" customFormat="1" ht="16.5" customHeight="1">
      <c r="A61" s="206" t="s">
        <v>215</v>
      </c>
      <c r="B61" s="212" t="s">
        <v>362</v>
      </c>
      <c r="C61" s="331"/>
      <c r="N61" s="337"/>
    </row>
    <row r="62" spans="1:14" s="132" customFormat="1" ht="15.75" customHeight="1">
      <c r="A62" s="206" t="s">
        <v>217</v>
      </c>
      <c r="B62" s="212" t="s">
        <v>218</v>
      </c>
      <c r="C62" s="331"/>
      <c r="N62" s="337"/>
    </row>
    <row r="63" spans="1:14" s="132" customFormat="1" ht="15" customHeight="1">
      <c r="A63" s="206" t="s">
        <v>219</v>
      </c>
      <c r="B63" s="212" t="s">
        <v>220</v>
      </c>
      <c r="C63" s="331"/>
      <c r="N63" s="337"/>
    </row>
    <row r="64" spans="1:14" s="132" customFormat="1" ht="17.25" customHeight="1">
      <c r="A64" s="206" t="s">
        <v>221</v>
      </c>
      <c r="B64" s="212" t="s">
        <v>222</v>
      </c>
      <c r="C64" s="331"/>
      <c r="N64" s="337"/>
    </row>
    <row r="65" spans="1:14" s="132" customFormat="1" ht="17.25" customHeight="1">
      <c r="A65" s="206" t="s">
        <v>157</v>
      </c>
      <c r="B65" s="209" t="s">
        <v>223</v>
      </c>
      <c r="C65" s="331"/>
      <c r="N65" s="337"/>
    </row>
    <row r="66" spans="1:14" s="132" customFormat="1" ht="15.75" customHeight="1">
      <c r="A66" s="206" t="s">
        <v>224</v>
      </c>
      <c r="B66" s="212" t="s">
        <v>212</v>
      </c>
      <c r="C66" s="331"/>
      <c r="N66" s="337"/>
    </row>
    <row r="67" spans="1:14" s="132" customFormat="1" ht="16.5" customHeight="1">
      <c r="A67" s="206" t="s">
        <v>225</v>
      </c>
      <c r="B67" s="212" t="s">
        <v>226</v>
      </c>
      <c r="C67" s="331"/>
      <c r="N67" s="337"/>
    </row>
    <row r="68" spans="1:14" s="132" customFormat="1" ht="18" customHeight="1">
      <c r="A68" s="206" t="s">
        <v>227</v>
      </c>
      <c r="B68" s="212" t="s">
        <v>228</v>
      </c>
      <c r="C68" s="331"/>
      <c r="N68" s="337"/>
    </row>
    <row r="69" spans="1:14" s="132" customFormat="1" ht="15.75" customHeight="1">
      <c r="A69" s="206" t="s">
        <v>229</v>
      </c>
      <c r="B69" s="212" t="s">
        <v>216</v>
      </c>
      <c r="C69" s="331"/>
      <c r="N69" s="337"/>
    </row>
    <row r="70" spans="1:14" s="132" customFormat="1" ht="16.5" customHeight="1">
      <c r="A70" s="202" t="s">
        <v>230</v>
      </c>
      <c r="B70" s="211" t="s">
        <v>231</v>
      </c>
      <c r="C70" s="331"/>
      <c r="N70" s="337"/>
    </row>
    <row r="71" spans="1:14" s="132" customFormat="1" ht="16.5" customHeight="1">
      <c r="A71" s="198" t="s">
        <v>232</v>
      </c>
      <c r="B71" s="211" t="s">
        <v>220</v>
      </c>
      <c r="C71" s="331"/>
      <c r="N71" s="337"/>
    </row>
    <row r="72" spans="1:14" s="132" customFormat="1" ht="17.25" customHeight="1" thickBot="1">
      <c r="A72" s="213" t="s">
        <v>233</v>
      </c>
      <c r="B72" s="211" t="s">
        <v>234</v>
      </c>
      <c r="C72" s="332"/>
      <c r="N72" s="337"/>
    </row>
    <row r="73" spans="1:14" s="132" customFormat="1" ht="17.25" customHeight="1" thickBot="1">
      <c r="A73" s="185" t="s">
        <v>159</v>
      </c>
      <c r="B73" s="186" t="s">
        <v>235</v>
      </c>
      <c r="C73" s="456">
        <f>+C53+C54+C57</f>
        <v>2619432</v>
      </c>
      <c r="N73" s="337"/>
    </row>
    <row r="74" spans="1:14" s="132" customFormat="1" ht="6" customHeight="1">
      <c r="A74" s="538"/>
      <c r="B74" s="538"/>
      <c r="C74" s="457"/>
      <c r="N74" s="337"/>
    </row>
    <row r="75" spans="1:14" s="132" customFormat="1" ht="16.5" customHeight="1">
      <c r="A75" s="541" t="s">
        <v>236</v>
      </c>
      <c r="B75" s="541"/>
      <c r="C75" s="541"/>
      <c r="D75" s="130"/>
      <c r="N75" s="337"/>
    </row>
    <row r="76" spans="1:14" ht="16.5" customHeight="1" thickBot="1">
      <c r="A76" s="526" t="s">
        <v>348</v>
      </c>
      <c r="B76" s="526"/>
      <c r="C76" s="526"/>
      <c r="N76" s="337"/>
    </row>
    <row r="77" spans="1:14" ht="52.5" customHeight="1" thickBot="1">
      <c r="A77" s="183" t="s">
        <v>237</v>
      </c>
      <c r="B77" s="184" t="s">
        <v>238</v>
      </c>
      <c r="C77" s="458" t="s">
        <v>462</v>
      </c>
      <c r="N77" s="337"/>
    </row>
    <row r="78" spans="1:14" ht="20.25" customHeight="1" thickBot="1">
      <c r="A78" s="214">
        <v>1</v>
      </c>
      <c r="B78" s="215">
        <v>2</v>
      </c>
      <c r="C78" s="459">
        <v>4</v>
      </c>
      <c r="D78" s="131"/>
      <c r="N78" s="337"/>
    </row>
    <row r="79" spans="1:14" s="131" customFormat="1" ht="17.25" customHeight="1" thickBot="1">
      <c r="A79" s="216" t="s">
        <v>9</v>
      </c>
      <c r="B79" s="222" t="s">
        <v>345</v>
      </c>
      <c r="C79" s="450">
        <f>SUM(C80:C84)</f>
        <v>1335883</v>
      </c>
      <c r="D79" s="130"/>
      <c r="N79" s="337"/>
    </row>
    <row r="80" spans="1:14" ht="18" customHeight="1">
      <c r="A80" s="200" t="s">
        <v>11</v>
      </c>
      <c r="B80" s="201" t="s">
        <v>53</v>
      </c>
      <c r="C80" s="460">
        <v>283216</v>
      </c>
      <c r="N80" s="337"/>
    </row>
    <row r="81" spans="1:14" ht="18" customHeight="1">
      <c r="A81" s="198" t="s">
        <v>13</v>
      </c>
      <c r="B81" s="199" t="s">
        <v>54</v>
      </c>
      <c r="C81" s="461">
        <v>79203</v>
      </c>
      <c r="N81" s="337"/>
    </row>
    <row r="82" spans="1:14" ht="16.5" customHeight="1">
      <c r="A82" s="198" t="s">
        <v>15</v>
      </c>
      <c r="B82" s="199" t="s">
        <v>55</v>
      </c>
      <c r="C82" s="461">
        <v>319462</v>
      </c>
      <c r="N82" s="337"/>
    </row>
    <row r="83" spans="1:14" ht="18" customHeight="1">
      <c r="A83" s="198" t="s">
        <v>17</v>
      </c>
      <c r="B83" s="223" t="s">
        <v>357</v>
      </c>
      <c r="C83" s="461">
        <v>25211</v>
      </c>
      <c r="N83" s="337"/>
    </row>
    <row r="84" spans="1:14" ht="17.25" customHeight="1">
      <c r="A84" s="198" t="s">
        <v>57</v>
      </c>
      <c r="B84" s="224" t="s">
        <v>58</v>
      </c>
      <c r="C84" s="461">
        <f>SUM(C85:C92)</f>
        <v>628791</v>
      </c>
      <c r="N84" s="337"/>
    </row>
    <row r="85" spans="1:14" ht="18.75" customHeight="1">
      <c r="A85" s="198" t="s">
        <v>21</v>
      </c>
      <c r="B85" s="199" t="s">
        <v>161</v>
      </c>
      <c r="C85" s="331"/>
      <c r="N85" s="337"/>
    </row>
    <row r="86" spans="1:14" ht="17.25" customHeight="1">
      <c r="A86" s="198" t="s">
        <v>23</v>
      </c>
      <c r="B86" s="225" t="s">
        <v>162</v>
      </c>
      <c r="C86" s="331"/>
      <c r="N86" s="337"/>
    </row>
    <row r="87" spans="1:14" ht="18.75" customHeight="1">
      <c r="A87" s="198" t="s">
        <v>25</v>
      </c>
      <c r="B87" s="225" t="s">
        <v>163</v>
      </c>
      <c r="C87" s="331"/>
      <c r="N87" s="337"/>
    </row>
    <row r="88" spans="1:14" ht="18" customHeight="1">
      <c r="A88" s="198" t="s">
        <v>164</v>
      </c>
      <c r="B88" s="226" t="s">
        <v>165</v>
      </c>
      <c r="C88" s="461">
        <v>142891</v>
      </c>
      <c r="N88" s="337"/>
    </row>
    <row r="89" spans="1:14" ht="17.25" customHeight="1">
      <c r="A89" s="198" t="s">
        <v>166</v>
      </c>
      <c r="B89" s="226" t="s">
        <v>167</v>
      </c>
      <c r="C89" s="331">
        <v>485500</v>
      </c>
      <c r="N89" s="337"/>
    </row>
    <row r="90" spans="1:14" ht="18.75" customHeight="1">
      <c r="A90" s="202" t="s">
        <v>168</v>
      </c>
      <c r="B90" s="227" t="s">
        <v>169</v>
      </c>
      <c r="C90" s="331"/>
      <c r="N90" s="337"/>
    </row>
    <row r="91" spans="1:14" ht="18" customHeight="1">
      <c r="A91" s="198" t="s">
        <v>170</v>
      </c>
      <c r="B91" s="227" t="s">
        <v>171</v>
      </c>
      <c r="C91" s="331">
        <v>400</v>
      </c>
      <c r="N91" s="337"/>
    </row>
    <row r="92" spans="1:14" ht="18.75" customHeight="1" thickBot="1">
      <c r="A92" s="213" t="s">
        <v>172</v>
      </c>
      <c r="B92" s="228" t="s">
        <v>173</v>
      </c>
      <c r="C92" s="332"/>
      <c r="N92" s="337"/>
    </row>
    <row r="93" spans="1:14" ht="17.25" customHeight="1" thickBot="1">
      <c r="A93" s="218" t="s">
        <v>27</v>
      </c>
      <c r="B93" s="229" t="s">
        <v>346</v>
      </c>
      <c r="C93" s="450">
        <f>SUM(C94:C106)</f>
        <v>561366</v>
      </c>
      <c r="N93" s="337"/>
    </row>
    <row r="94" spans="1:14" ht="18.75" customHeight="1">
      <c r="A94" s="206" t="s">
        <v>29</v>
      </c>
      <c r="B94" s="199" t="s">
        <v>358</v>
      </c>
      <c r="C94" s="460">
        <v>488806</v>
      </c>
      <c r="N94" s="337"/>
    </row>
    <row r="95" spans="1:14" ht="18.75" customHeight="1">
      <c r="A95" s="206"/>
      <c r="B95" s="199" t="s">
        <v>374</v>
      </c>
      <c r="C95" s="461"/>
      <c r="N95" s="337"/>
    </row>
    <row r="96" spans="1:14" ht="16.5" customHeight="1">
      <c r="A96" s="206" t="s">
        <v>31</v>
      </c>
      <c r="B96" s="199" t="s">
        <v>359</v>
      </c>
      <c r="C96" s="461">
        <v>72560</v>
      </c>
      <c r="N96" s="337"/>
    </row>
    <row r="97" spans="1:14" ht="16.5" customHeight="1">
      <c r="A97" s="206"/>
      <c r="B97" s="199" t="s">
        <v>374</v>
      </c>
      <c r="C97" s="461"/>
      <c r="N97" s="337"/>
    </row>
    <row r="98" spans="1:14" ht="18.75" customHeight="1">
      <c r="A98" s="206" t="s">
        <v>33</v>
      </c>
      <c r="B98" s="199" t="s">
        <v>367</v>
      </c>
      <c r="C98" s="331"/>
      <c r="N98" s="337"/>
    </row>
    <row r="99" spans="1:14" ht="18" customHeight="1">
      <c r="A99" s="206" t="s">
        <v>35</v>
      </c>
      <c r="B99" s="199" t="s">
        <v>368</v>
      </c>
      <c r="C99" s="331"/>
      <c r="N99" s="337"/>
    </row>
    <row r="100" spans="1:14" ht="29.25" customHeight="1">
      <c r="A100" s="206" t="s">
        <v>62</v>
      </c>
      <c r="B100" s="199" t="s">
        <v>370</v>
      </c>
      <c r="C100" s="461"/>
      <c r="N100" s="337"/>
    </row>
    <row r="101" spans="1:14" ht="44.25" customHeight="1">
      <c r="A101" s="206" t="s">
        <v>89</v>
      </c>
      <c r="B101" s="199" t="s">
        <v>371</v>
      </c>
      <c r="C101" s="331"/>
      <c r="N101" s="337"/>
    </row>
    <row r="102" spans="1:14" ht="32.25" customHeight="1">
      <c r="A102" s="206" t="s">
        <v>64</v>
      </c>
      <c r="B102" s="199" t="s">
        <v>178</v>
      </c>
      <c r="C102" s="331"/>
      <c r="N102" s="337"/>
    </row>
    <row r="103" spans="1:14" ht="16.5" customHeight="1">
      <c r="A103" s="206" t="s">
        <v>179</v>
      </c>
      <c r="B103" s="199" t="s">
        <v>180</v>
      </c>
      <c r="C103" s="331"/>
      <c r="N103" s="337"/>
    </row>
    <row r="104" spans="1:14" ht="17.25" customHeight="1">
      <c r="A104" s="206" t="s">
        <v>181</v>
      </c>
      <c r="B104" s="230" t="s">
        <v>339</v>
      </c>
      <c r="C104" s="331"/>
      <c r="N104" s="337"/>
    </row>
    <row r="105" spans="1:14" ht="20.25" customHeight="1">
      <c r="A105" s="202" t="s">
        <v>183</v>
      </c>
      <c r="B105" s="225" t="s">
        <v>184</v>
      </c>
      <c r="C105" s="331"/>
      <c r="N105" s="337"/>
    </row>
    <row r="106" spans="1:14" ht="16.5" customHeight="1" thickBot="1">
      <c r="A106" s="208" t="s">
        <v>185</v>
      </c>
      <c r="B106" s="225" t="s">
        <v>186</v>
      </c>
      <c r="C106" s="332"/>
      <c r="N106" s="337"/>
    </row>
    <row r="107" spans="1:14" ht="19.5" customHeight="1" thickBot="1">
      <c r="A107" s="218" t="s">
        <v>37</v>
      </c>
      <c r="B107" s="229" t="s">
        <v>187</v>
      </c>
      <c r="C107" s="462"/>
      <c r="N107" s="337"/>
    </row>
    <row r="108" spans="1:14" ht="17.25" customHeight="1" thickBot="1">
      <c r="A108" s="218" t="s">
        <v>39</v>
      </c>
      <c r="B108" s="229" t="s">
        <v>366</v>
      </c>
      <c r="C108" s="472">
        <f>SUM(C109:C110)</f>
        <v>210091</v>
      </c>
      <c r="N108" s="337"/>
    </row>
    <row r="109" spans="1:14" ht="15.75" customHeight="1">
      <c r="A109" s="206" t="s">
        <v>189</v>
      </c>
      <c r="B109" s="207" t="s">
        <v>190</v>
      </c>
      <c r="C109" s="460">
        <v>167138</v>
      </c>
      <c r="N109" s="337"/>
    </row>
    <row r="110" spans="1:14" ht="16.5" customHeight="1">
      <c r="A110" s="198" t="s">
        <v>191</v>
      </c>
      <c r="B110" s="199" t="s">
        <v>192</v>
      </c>
      <c r="C110" s="461">
        <v>42953</v>
      </c>
      <c r="N110" s="337"/>
    </row>
    <row r="111" spans="1:14" ht="15" customHeight="1" thickBot="1">
      <c r="A111" s="202" t="s">
        <v>363</v>
      </c>
      <c r="B111" s="203"/>
      <c r="C111" s="332"/>
      <c r="N111" s="337"/>
    </row>
    <row r="112" spans="1:3" ht="18" customHeight="1" thickBot="1">
      <c r="A112" s="218" t="s">
        <v>41</v>
      </c>
      <c r="B112" s="220" t="s">
        <v>239</v>
      </c>
      <c r="C112" s="474">
        <f>SUM(C79,C93,C107,C108)</f>
        <v>2107340</v>
      </c>
    </row>
    <row r="113" spans="1:14" ht="20.25" customHeight="1" thickBot="1">
      <c r="A113" s="218" t="s">
        <v>47</v>
      </c>
      <c r="B113" s="229" t="s">
        <v>240</v>
      </c>
      <c r="C113" s="473">
        <v>512092</v>
      </c>
      <c r="N113" s="337"/>
    </row>
    <row r="114" spans="1:14" ht="18.75" customHeight="1">
      <c r="A114" s="206" t="s">
        <v>75</v>
      </c>
      <c r="B114" s="209" t="s">
        <v>241</v>
      </c>
      <c r="C114" s="349"/>
      <c r="N114" s="337"/>
    </row>
    <row r="115" spans="1:14" ht="18.75" customHeight="1">
      <c r="A115" s="206" t="s">
        <v>113</v>
      </c>
      <c r="B115" s="212" t="s">
        <v>242</v>
      </c>
      <c r="C115" s="331"/>
      <c r="N115" s="337"/>
    </row>
    <row r="116" spans="1:14" ht="17.25" customHeight="1">
      <c r="A116" s="206" t="s">
        <v>115</v>
      </c>
      <c r="B116" s="212" t="s">
        <v>243</v>
      </c>
      <c r="C116" s="331"/>
      <c r="N116" s="337"/>
    </row>
    <row r="117" spans="1:14" ht="17.25" customHeight="1">
      <c r="A117" s="206" t="s">
        <v>117</v>
      </c>
      <c r="B117" s="212" t="s">
        <v>244</v>
      </c>
      <c r="C117" s="331"/>
      <c r="N117" s="337"/>
    </row>
    <row r="118" spans="1:14" ht="17.25" customHeight="1">
      <c r="A118" s="206" t="s">
        <v>119</v>
      </c>
      <c r="B118" s="212" t="s">
        <v>245</v>
      </c>
      <c r="C118" s="331"/>
      <c r="N118" s="337"/>
    </row>
    <row r="119" spans="1:14" ht="15.75" customHeight="1">
      <c r="A119" s="206" t="s">
        <v>121</v>
      </c>
      <c r="B119" s="212" t="s">
        <v>246</v>
      </c>
      <c r="C119" s="331"/>
      <c r="N119" s="337"/>
    </row>
    <row r="120" spans="1:14" ht="15.75" customHeight="1">
      <c r="A120" s="206" t="s">
        <v>247</v>
      </c>
      <c r="B120" s="212" t="s">
        <v>248</v>
      </c>
      <c r="C120" s="331"/>
      <c r="N120" s="337"/>
    </row>
    <row r="121" spans="1:14" ht="15.75" customHeight="1">
      <c r="A121" s="206" t="s">
        <v>249</v>
      </c>
      <c r="B121" s="212" t="s">
        <v>250</v>
      </c>
      <c r="C121" s="331"/>
      <c r="N121" s="337"/>
    </row>
    <row r="122" spans="1:14" ht="15.75" customHeight="1">
      <c r="A122" s="206" t="s">
        <v>251</v>
      </c>
      <c r="B122" s="212" t="s">
        <v>252</v>
      </c>
      <c r="C122" s="331"/>
      <c r="N122" s="337"/>
    </row>
    <row r="123" spans="1:14" ht="17.25" customHeight="1">
      <c r="A123" s="206" t="s">
        <v>76</v>
      </c>
      <c r="B123" s="209" t="s">
        <v>253</v>
      </c>
      <c r="C123" s="461">
        <v>512092</v>
      </c>
      <c r="N123" s="337"/>
    </row>
    <row r="124" spans="1:3" ht="16.5" customHeight="1">
      <c r="A124" s="206" t="s">
        <v>124</v>
      </c>
      <c r="B124" s="212" t="s">
        <v>242</v>
      </c>
      <c r="C124" s="331"/>
    </row>
    <row r="125" spans="1:14" ht="14.25" customHeight="1">
      <c r="A125" s="206" t="s">
        <v>125</v>
      </c>
      <c r="B125" s="212" t="s">
        <v>254</v>
      </c>
      <c r="C125" s="331"/>
      <c r="N125" s="337"/>
    </row>
    <row r="126" spans="1:14" ht="15.75" customHeight="1">
      <c r="A126" s="206" t="s">
        <v>126</v>
      </c>
      <c r="B126" s="212" t="s">
        <v>244</v>
      </c>
      <c r="C126" s="331"/>
      <c r="E126" s="447"/>
      <c r="N126" s="337"/>
    </row>
    <row r="127" spans="1:14" ht="17.25" customHeight="1">
      <c r="A127" s="206" t="s">
        <v>128</v>
      </c>
      <c r="B127" s="212" t="s">
        <v>360</v>
      </c>
      <c r="C127" s="461">
        <v>512092</v>
      </c>
      <c r="N127" s="337"/>
    </row>
    <row r="128" spans="1:3" ht="15" customHeight="1">
      <c r="A128" s="206" t="s">
        <v>129</v>
      </c>
      <c r="B128" s="212" t="s">
        <v>246</v>
      </c>
      <c r="C128" s="331"/>
    </row>
    <row r="129" spans="1:3" ht="18" customHeight="1">
      <c r="A129" s="206" t="s">
        <v>255</v>
      </c>
      <c r="B129" s="212" t="s">
        <v>256</v>
      </c>
      <c r="C129" s="331"/>
    </row>
    <row r="130" spans="1:14" ht="15" customHeight="1">
      <c r="A130" s="206" t="s">
        <v>257</v>
      </c>
      <c r="B130" s="212" t="s">
        <v>250</v>
      </c>
      <c r="C130" s="331"/>
      <c r="N130" s="337"/>
    </row>
    <row r="131" spans="1:14" ht="17.25" customHeight="1" thickBot="1">
      <c r="A131" s="206" t="s">
        <v>258</v>
      </c>
      <c r="B131" s="212" t="s">
        <v>259</v>
      </c>
      <c r="C131" s="332"/>
      <c r="N131" s="337"/>
    </row>
    <row r="132" spans="1:14" ht="18.75" customHeight="1" thickBot="1">
      <c r="A132" s="185" t="s">
        <v>49</v>
      </c>
      <c r="B132" s="194" t="s">
        <v>260</v>
      </c>
      <c r="C132" s="463">
        <f>SUM(C112:C113)</f>
        <v>2619432</v>
      </c>
      <c r="D132" s="133"/>
      <c r="E132" s="134"/>
      <c r="F132" s="134"/>
      <c r="G132" s="134"/>
      <c r="N132" s="337"/>
    </row>
    <row r="133" spans="1:14" ht="18.75" customHeight="1" thickBot="1">
      <c r="A133" s="407"/>
      <c r="B133" s="408"/>
      <c r="C133" s="464"/>
      <c r="D133" s="133"/>
      <c r="E133" s="134"/>
      <c r="F133" s="134"/>
      <c r="G133" s="134"/>
      <c r="N133" s="337"/>
    </row>
    <row r="134" spans="1:3" ht="30" customHeight="1" thickBot="1">
      <c r="A134" s="530" t="s">
        <v>261</v>
      </c>
      <c r="B134" s="531"/>
      <c r="C134" s="532"/>
    </row>
    <row r="135" spans="1:3" ht="24.75" customHeight="1">
      <c r="A135" s="539" t="s">
        <v>400</v>
      </c>
      <c r="B135" s="540"/>
      <c r="C135" s="465">
        <v>2619432</v>
      </c>
    </row>
    <row r="136" spans="1:3" ht="22.5" customHeight="1">
      <c r="A136" s="524" t="s">
        <v>401</v>
      </c>
      <c r="B136" s="525"/>
      <c r="C136" s="466">
        <v>2619432</v>
      </c>
    </row>
    <row r="137" spans="1:3" ht="19.5" customHeight="1">
      <c r="A137" s="524" t="s">
        <v>403</v>
      </c>
      <c r="B137" s="525"/>
      <c r="C137" s="467"/>
    </row>
    <row r="138" spans="1:3" ht="22.5" customHeight="1">
      <c r="A138" s="533" t="s">
        <v>282</v>
      </c>
      <c r="B138" s="534"/>
      <c r="C138" s="376">
        <v>167138</v>
      </c>
    </row>
    <row r="139" spans="1:3" ht="21" customHeight="1">
      <c r="A139" s="524" t="s">
        <v>402</v>
      </c>
      <c r="B139" s="525"/>
      <c r="C139" s="466">
        <v>485000</v>
      </c>
    </row>
    <row r="140" spans="1:3" ht="19.5" customHeight="1" thickBot="1">
      <c r="A140" s="552" t="s">
        <v>404</v>
      </c>
      <c r="B140" s="553"/>
      <c r="C140" s="468">
        <v>0</v>
      </c>
    </row>
    <row r="141" ht="16.5" thickBot="1"/>
    <row r="142" spans="1:3" ht="38.25" customHeight="1" thickBot="1">
      <c r="A142" s="527" t="s">
        <v>262</v>
      </c>
      <c r="B142" s="528"/>
      <c r="C142" s="529"/>
    </row>
    <row r="143" spans="1:3" ht="21" customHeight="1" thickBot="1">
      <c r="A143" s="185" t="s">
        <v>9</v>
      </c>
      <c r="B143" s="194" t="s">
        <v>338</v>
      </c>
      <c r="C143" s="444">
        <v>0</v>
      </c>
    </row>
    <row r="144" spans="1:3" ht="38.25" customHeight="1">
      <c r="A144" s="189" t="s">
        <v>11</v>
      </c>
      <c r="B144" s="190" t="s">
        <v>263</v>
      </c>
      <c r="C144" s="445">
        <v>512092</v>
      </c>
    </row>
    <row r="145" spans="1:3" ht="40.5" customHeight="1">
      <c r="A145" s="187" t="s">
        <v>264</v>
      </c>
      <c r="B145" s="191" t="s">
        <v>265</v>
      </c>
      <c r="C145" s="445">
        <v>1519840</v>
      </c>
    </row>
    <row r="146" spans="1:3" ht="35.25" customHeight="1">
      <c r="A146" s="187" t="s">
        <v>266</v>
      </c>
      <c r="B146" s="350" t="s">
        <v>375</v>
      </c>
      <c r="C146" s="445">
        <v>587500</v>
      </c>
    </row>
    <row r="147" spans="1:3" ht="38.25" customHeight="1">
      <c r="A147" s="192" t="s">
        <v>13</v>
      </c>
      <c r="B147" s="195" t="s">
        <v>267</v>
      </c>
      <c r="C147" s="445">
        <v>512092</v>
      </c>
    </row>
    <row r="148" spans="1:3" ht="35.25" customHeight="1">
      <c r="A148" s="187" t="s">
        <v>268</v>
      </c>
      <c r="B148" s="188" t="s">
        <v>269</v>
      </c>
      <c r="C148" s="445">
        <v>981413</v>
      </c>
    </row>
    <row r="149" spans="1:3" ht="33.75" customHeight="1" thickBot="1">
      <c r="A149" s="193" t="s">
        <v>270</v>
      </c>
      <c r="B149" s="512" t="s">
        <v>271</v>
      </c>
      <c r="C149" s="446">
        <v>1125927</v>
      </c>
    </row>
    <row r="150" ht="16.5" thickBot="1"/>
    <row r="151" spans="1:3" ht="48" customHeight="1" thickBot="1">
      <c r="A151" s="544" t="s">
        <v>409</v>
      </c>
      <c r="B151" s="545"/>
      <c r="C151" s="546"/>
    </row>
    <row r="152" spans="1:3" ht="16.5" thickBot="1">
      <c r="A152" s="547" t="s">
        <v>8</v>
      </c>
      <c r="B152" s="548"/>
      <c r="C152" s="549"/>
    </row>
    <row r="153" spans="1:3" ht="15.75">
      <c r="A153" s="550" t="s">
        <v>390</v>
      </c>
      <c r="B153" s="551"/>
      <c r="C153" s="470">
        <v>670400</v>
      </c>
    </row>
    <row r="154" spans="1:3" ht="15.75">
      <c r="A154" s="542" t="s">
        <v>391</v>
      </c>
      <c r="B154" s="543"/>
      <c r="C154" s="374">
        <v>1949032</v>
      </c>
    </row>
    <row r="155" spans="1:3" ht="15.75">
      <c r="A155" s="542" t="s">
        <v>392</v>
      </c>
      <c r="B155" s="543"/>
      <c r="C155" s="374"/>
    </row>
    <row r="156" spans="1:3" ht="15.75">
      <c r="A156" s="535" t="s">
        <v>381</v>
      </c>
      <c r="B156" s="536"/>
      <c r="C156" s="375">
        <v>2619432</v>
      </c>
    </row>
    <row r="157" spans="1:3" ht="15.75">
      <c r="A157" s="535" t="s">
        <v>398</v>
      </c>
      <c r="B157" s="536"/>
      <c r="C157" s="375"/>
    </row>
    <row r="158" spans="1:3" ht="15.75">
      <c r="A158" s="535" t="s">
        <v>395</v>
      </c>
      <c r="B158" s="536"/>
      <c r="C158" s="375">
        <v>2619432</v>
      </c>
    </row>
    <row r="159" spans="1:3" ht="15.75">
      <c r="A159" s="556" t="s">
        <v>51</v>
      </c>
      <c r="B159" s="557"/>
      <c r="C159" s="558"/>
    </row>
    <row r="160" spans="1:3" ht="15.75">
      <c r="A160" s="542" t="s">
        <v>390</v>
      </c>
      <c r="B160" s="543"/>
      <c r="C160" s="374">
        <v>994294</v>
      </c>
    </row>
    <row r="161" spans="1:3" ht="15.75">
      <c r="A161" s="542" t="s">
        <v>391</v>
      </c>
      <c r="B161" s="543"/>
      <c r="C161" s="374">
        <v>1625138</v>
      </c>
    </row>
    <row r="162" spans="1:3" ht="15.75">
      <c r="A162" s="542" t="s">
        <v>392</v>
      </c>
      <c r="B162" s="543"/>
      <c r="C162" s="374"/>
    </row>
    <row r="163" spans="1:3" ht="15.75">
      <c r="A163" s="535" t="s">
        <v>381</v>
      </c>
      <c r="B163" s="536"/>
      <c r="C163" s="375">
        <v>2619432</v>
      </c>
    </row>
    <row r="164" spans="1:3" ht="15.75">
      <c r="A164" s="535" t="s">
        <v>399</v>
      </c>
      <c r="B164" s="536"/>
      <c r="C164" s="375"/>
    </row>
    <row r="165" spans="1:3" ht="16.5" thickBot="1">
      <c r="A165" s="554" t="s">
        <v>396</v>
      </c>
      <c r="B165" s="555"/>
      <c r="C165" s="375">
        <v>2619432</v>
      </c>
    </row>
  </sheetData>
  <sheetProtection/>
  <mergeCells count="29">
    <mergeCell ref="A163:B163"/>
    <mergeCell ref="A164:B164"/>
    <mergeCell ref="A152:C152"/>
    <mergeCell ref="A153:B153"/>
    <mergeCell ref="A154:B154"/>
    <mergeCell ref="A140:B140"/>
    <mergeCell ref="A156:B156"/>
    <mergeCell ref="A165:B165"/>
    <mergeCell ref="A159:C159"/>
    <mergeCell ref="A160:B160"/>
    <mergeCell ref="A161:B161"/>
    <mergeCell ref="A162:B162"/>
    <mergeCell ref="A157:B157"/>
    <mergeCell ref="A2:C2"/>
    <mergeCell ref="A158:B158"/>
    <mergeCell ref="A74:B74"/>
    <mergeCell ref="A3:C3"/>
    <mergeCell ref="A135:B135"/>
    <mergeCell ref="A137:B137"/>
    <mergeCell ref="A75:C75"/>
    <mergeCell ref="A155:B155"/>
    <mergeCell ref="A151:C151"/>
    <mergeCell ref="B1:C1"/>
    <mergeCell ref="A139:B139"/>
    <mergeCell ref="A76:C76"/>
    <mergeCell ref="A142:C142"/>
    <mergeCell ref="A134:C134"/>
    <mergeCell ref="A138:B138"/>
    <mergeCell ref="A136:B136"/>
  </mergeCells>
  <printOptions/>
  <pageMargins left="0.16" right="0.21" top="0.19" bottom="0.17" header="0.16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66"/>
  <sheetViews>
    <sheetView zoomScalePageLayoutView="0" workbookViewId="0" topLeftCell="A1">
      <selection activeCell="A2" sqref="A2:B2"/>
    </sheetView>
  </sheetViews>
  <sheetFormatPr defaultColWidth="9.140625" defaultRowHeight="15"/>
  <cols>
    <col min="1" max="1" width="3.7109375" style="87" customWidth="1"/>
    <col min="2" max="2" width="13.00390625" style="18" customWidth="1"/>
    <col min="3" max="3" width="53.8515625" style="18" customWidth="1"/>
    <col min="4" max="4" width="14.140625" style="18" customWidth="1"/>
    <col min="5" max="16384" width="9.140625" style="18" customWidth="1"/>
  </cols>
  <sheetData>
    <row r="1" spans="2:4" ht="15.75" customHeight="1" thickBot="1">
      <c r="B1" s="614" t="s">
        <v>474</v>
      </c>
      <c r="C1" s="614"/>
      <c r="D1" s="614"/>
    </row>
    <row r="2" spans="1:4" s="8" customFormat="1" ht="25.5" customHeight="1">
      <c r="A2" s="617" t="s">
        <v>0</v>
      </c>
      <c r="B2" s="618"/>
      <c r="C2" s="573" t="s">
        <v>353</v>
      </c>
      <c r="D2" s="574"/>
    </row>
    <row r="3" spans="1:4" s="8" customFormat="1" ht="16.5" thickBot="1">
      <c r="A3" s="9" t="s">
        <v>2</v>
      </c>
      <c r="B3" s="10"/>
      <c r="C3" s="575" t="s">
        <v>3</v>
      </c>
      <c r="D3" s="576"/>
    </row>
    <row r="4" spans="1:4" s="15" customFormat="1" ht="15.75" customHeight="1" thickBot="1">
      <c r="A4" s="13"/>
      <c r="B4" s="13"/>
      <c r="C4" s="13"/>
      <c r="D4" s="328" t="s">
        <v>4</v>
      </c>
    </row>
    <row r="5" spans="1:4" ht="15.75" thickBot="1">
      <c r="A5" s="571" t="s">
        <v>5</v>
      </c>
      <c r="B5" s="572"/>
      <c r="C5" s="16" t="s">
        <v>6</v>
      </c>
      <c r="D5" s="17" t="s">
        <v>7</v>
      </c>
    </row>
    <row r="6" spans="1:4" s="22" customFormat="1" ht="12.75" customHeight="1" thickBot="1">
      <c r="A6" s="19">
        <v>1</v>
      </c>
      <c r="B6" s="20">
        <v>2</v>
      </c>
      <c r="C6" s="20">
        <v>3</v>
      </c>
      <c r="D6" s="21">
        <v>4</v>
      </c>
    </row>
    <row r="7" spans="1:4" s="22" customFormat="1" ht="15.75" customHeight="1" thickBot="1">
      <c r="A7" s="23"/>
      <c r="B7" s="24"/>
      <c r="C7" s="24" t="s">
        <v>8</v>
      </c>
      <c r="D7" s="25"/>
    </row>
    <row r="8" spans="1:4" s="29" customFormat="1" ht="15.75" customHeight="1" thickBot="1">
      <c r="A8" s="19" t="s">
        <v>9</v>
      </c>
      <c r="B8" s="26"/>
      <c r="C8" s="27" t="s">
        <v>10</v>
      </c>
      <c r="D8" s="28">
        <f>SUM(D9:D16)</f>
        <v>1400</v>
      </c>
    </row>
    <row r="9" spans="1:4" s="29" customFormat="1" ht="12" customHeight="1">
      <c r="A9" s="30"/>
      <c r="B9" s="31" t="s">
        <v>11</v>
      </c>
      <c r="C9" s="32" t="s">
        <v>12</v>
      </c>
      <c r="D9" s="33"/>
    </row>
    <row r="10" spans="1:4" s="29" customFormat="1" ht="12" customHeight="1">
      <c r="A10" s="34"/>
      <c r="B10" s="31" t="s">
        <v>13</v>
      </c>
      <c r="C10" s="35" t="s">
        <v>14</v>
      </c>
      <c r="D10" s="36"/>
    </row>
    <row r="11" spans="1:4" s="29" customFormat="1" ht="12" customHeight="1">
      <c r="A11" s="34"/>
      <c r="B11" s="31" t="s">
        <v>15</v>
      </c>
      <c r="C11" s="35" t="s">
        <v>16</v>
      </c>
      <c r="D11" s="36">
        <v>900</v>
      </c>
    </row>
    <row r="12" spans="1:4" s="29" customFormat="1" ht="12" customHeight="1">
      <c r="A12" s="34"/>
      <c r="B12" s="31" t="s">
        <v>17</v>
      </c>
      <c r="C12" s="35" t="s">
        <v>18</v>
      </c>
      <c r="D12" s="36">
        <v>500</v>
      </c>
    </row>
    <row r="13" spans="1:4" s="29" customFormat="1" ht="12" customHeight="1">
      <c r="A13" s="34"/>
      <c r="B13" s="31" t="s">
        <v>19</v>
      </c>
      <c r="C13" s="37" t="s">
        <v>20</v>
      </c>
      <c r="D13" s="36"/>
    </row>
    <row r="14" spans="1:4" s="29" customFormat="1" ht="12" customHeight="1">
      <c r="A14" s="38"/>
      <c r="B14" s="31" t="s">
        <v>21</v>
      </c>
      <c r="C14" s="35" t="s">
        <v>22</v>
      </c>
      <c r="D14" s="39">
        <v>0</v>
      </c>
    </row>
    <row r="15" spans="1:4" s="40" customFormat="1" ht="12" customHeight="1">
      <c r="A15" s="34"/>
      <c r="B15" s="31" t="s">
        <v>23</v>
      </c>
      <c r="C15" s="35" t="s">
        <v>24</v>
      </c>
      <c r="D15" s="36"/>
    </row>
    <row r="16" spans="1:4" s="40" customFormat="1" ht="12" customHeight="1" thickBot="1">
      <c r="A16" s="41"/>
      <c r="B16" s="42" t="s">
        <v>25</v>
      </c>
      <c r="C16" s="37" t="s">
        <v>26</v>
      </c>
      <c r="D16" s="43"/>
    </row>
    <row r="17" spans="1:4" s="29" customFormat="1" ht="12.75" customHeight="1" thickBot="1">
      <c r="A17" s="19" t="s">
        <v>27</v>
      </c>
      <c r="B17" s="26"/>
      <c r="C17" s="27" t="s">
        <v>28</v>
      </c>
      <c r="D17" s="28">
        <f>SUM(D18:D21)</f>
        <v>0</v>
      </c>
    </row>
    <row r="18" spans="1:7" s="40" customFormat="1" ht="12" customHeight="1">
      <c r="A18" s="34"/>
      <c r="B18" s="31" t="s">
        <v>29</v>
      </c>
      <c r="C18" s="44" t="s">
        <v>30</v>
      </c>
      <c r="D18" s="36"/>
      <c r="G18" s="40" t="s">
        <v>351</v>
      </c>
    </row>
    <row r="19" spans="1:4" s="40" customFormat="1" ht="12" customHeight="1">
      <c r="A19" s="34"/>
      <c r="B19" s="31" t="s">
        <v>31</v>
      </c>
      <c r="C19" s="35" t="s">
        <v>32</v>
      </c>
      <c r="D19" s="36">
        <v>0</v>
      </c>
    </row>
    <row r="20" spans="1:4" s="40" customFormat="1" ht="12" customHeight="1">
      <c r="A20" s="34"/>
      <c r="B20" s="31" t="s">
        <v>33</v>
      </c>
      <c r="C20" s="35" t="s">
        <v>34</v>
      </c>
      <c r="D20" s="36"/>
    </row>
    <row r="21" spans="1:4" s="40" customFormat="1" ht="12" customHeight="1" thickBot="1">
      <c r="A21" s="34"/>
      <c r="B21" s="31" t="s">
        <v>35</v>
      </c>
      <c r="C21" s="35" t="s">
        <v>36</v>
      </c>
      <c r="D21" s="36"/>
    </row>
    <row r="22" spans="1:4" s="40" customFormat="1" ht="13.5" customHeight="1" thickBot="1">
      <c r="A22" s="45" t="s">
        <v>37</v>
      </c>
      <c r="B22" s="46"/>
      <c r="C22" s="46" t="s">
        <v>38</v>
      </c>
      <c r="D22" s="47"/>
    </row>
    <row r="23" spans="1:4" s="29" customFormat="1" ht="12" customHeight="1" thickBot="1">
      <c r="A23" s="45" t="s">
        <v>39</v>
      </c>
      <c r="B23" s="26"/>
      <c r="C23" s="46" t="s">
        <v>40</v>
      </c>
      <c r="D23" s="47"/>
    </row>
    <row r="24" spans="1:4" s="29" customFormat="1" ht="12" customHeight="1" thickBot="1">
      <c r="A24" s="19" t="s">
        <v>41</v>
      </c>
      <c r="B24" s="48"/>
      <c r="C24" s="46" t="s">
        <v>42</v>
      </c>
      <c r="D24" s="49">
        <f>+D25+D26</f>
        <v>0</v>
      </c>
    </row>
    <row r="25" spans="1:4" s="29" customFormat="1" ht="12" customHeight="1">
      <c r="A25" s="30"/>
      <c r="B25" s="50" t="s">
        <v>43</v>
      </c>
      <c r="C25" s="51" t="s">
        <v>44</v>
      </c>
      <c r="D25" s="52"/>
    </row>
    <row r="26" spans="1:4" s="29" customFormat="1" ht="12" customHeight="1" thickBot="1">
      <c r="A26" s="53"/>
      <c r="B26" s="54" t="s">
        <v>45</v>
      </c>
      <c r="C26" s="55" t="s">
        <v>46</v>
      </c>
      <c r="D26" s="56"/>
    </row>
    <row r="27" spans="1:4" s="40" customFormat="1" ht="12" customHeight="1" thickBot="1">
      <c r="A27" s="57" t="s">
        <v>47</v>
      </c>
      <c r="B27" s="58"/>
      <c r="C27" s="46" t="s">
        <v>48</v>
      </c>
      <c r="D27" s="47">
        <v>36878</v>
      </c>
    </row>
    <row r="28" spans="1:4" s="40" customFormat="1" ht="15" customHeight="1" thickBot="1">
      <c r="A28" s="57" t="s">
        <v>49</v>
      </c>
      <c r="B28" s="59"/>
      <c r="C28" s="60" t="s">
        <v>50</v>
      </c>
      <c r="D28" s="49">
        <f>SUM(D8,D17,D22,D23,D24,D27)</f>
        <v>38278</v>
      </c>
    </row>
    <row r="29" spans="1:4" s="40" customFormat="1" ht="15" customHeight="1">
      <c r="A29" s="61"/>
      <c r="B29" s="61"/>
      <c r="C29" s="62"/>
      <c r="D29" s="63"/>
    </row>
    <row r="30" spans="1:4" ht="15.75" thickBot="1">
      <c r="A30" s="64"/>
      <c r="B30" s="65"/>
      <c r="C30" s="65"/>
      <c r="D30" s="65"/>
    </row>
    <row r="31" spans="1:4" s="22" customFormat="1" ht="16.5" customHeight="1" thickBot="1">
      <c r="A31" s="66"/>
      <c r="B31" s="67"/>
      <c r="C31" s="68" t="s">
        <v>51</v>
      </c>
      <c r="D31" s="69"/>
    </row>
    <row r="32" spans="1:4" s="72" customFormat="1" ht="12" customHeight="1" thickBot="1">
      <c r="A32" s="45" t="s">
        <v>9</v>
      </c>
      <c r="B32" s="70"/>
      <c r="C32" s="71" t="s">
        <v>52</v>
      </c>
      <c r="D32" s="28">
        <f>SUM(D33:D37)</f>
        <v>36663</v>
      </c>
    </row>
    <row r="33" spans="1:4" ht="12" customHeight="1">
      <c r="A33" s="73"/>
      <c r="B33" s="74" t="s">
        <v>11</v>
      </c>
      <c r="C33" s="44" t="s">
        <v>53</v>
      </c>
      <c r="D33" s="75">
        <v>10103</v>
      </c>
    </row>
    <row r="34" spans="1:4" ht="12" customHeight="1">
      <c r="A34" s="76"/>
      <c r="B34" s="77" t="s">
        <v>13</v>
      </c>
      <c r="C34" s="35" t="s">
        <v>54</v>
      </c>
      <c r="D34" s="36">
        <v>2879</v>
      </c>
    </row>
    <row r="35" spans="1:4" ht="12" customHeight="1">
      <c r="A35" s="76"/>
      <c r="B35" s="77" t="s">
        <v>15</v>
      </c>
      <c r="C35" s="35" t="s">
        <v>55</v>
      </c>
      <c r="D35" s="36">
        <v>23681</v>
      </c>
    </row>
    <row r="36" spans="1:4" ht="12" customHeight="1">
      <c r="A36" s="76"/>
      <c r="B36" s="77" t="s">
        <v>17</v>
      </c>
      <c r="C36" s="35" t="s">
        <v>56</v>
      </c>
      <c r="D36" s="36"/>
    </row>
    <row r="37" spans="1:4" ht="12" customHeight="1" thickBot="1">
      <c r="A37" s="76"/>
      <c r="B37" s="77" t="s">
        <v>57</v>
      </c>
      <c r="C37" s="35" t="s">
        <v>58</v>
      </c>
      <c r="D37" s="36"/>
    </row>
    <row r="38" spans="1:4" ht="12" customHeight="1" thickBot="1">
      <c r="A38" s="45" t="s">
        <v>27</v>
      </c>
      <c r="B38" s="70"/>
      <c r="C38" s="71" t="s">
        <v>59</v>
      </c>
      <c r="D38" s="28">
        <f>SUM(D39:D43:D42)</f>
        <v>1615</v>
      </c>
    </row>
    <row r="39" spans="1:4" s="72" customFormat="1" ht="12" customHeight="1">
      <c r="A39" s="73"/>
      <c r="B39" s="74" t="s">
        <v>29</v>
      </c>
      <c r="C39" s="44" t="s">
        <v>60</v>
      </c>
      <c r="D39" s="75">
        <v>1615</v>
      </c>
    </row>
    <row r="40" spans="1:4" ht="12" customHeight="1">
      <c r="A40" s="76"/>
      <c r="B40" s="77" t="s">
        <v>31</v>
      </c>
      <c r="C40" s="35" t="s">
        <v>61</v>
      </c>
      <c r="D40" s="36"/>
    </row>
    <row r="41" spans="1:4" ht="14.25" customHeight="1">
      <c r="A41" s="76"/>
      <c r="B41" s="77" t="s">
        <v>62</v>
      </c>
      <c r="C41" s="35" t="s">
        <v>63</v>
      </c>
      <c r="D41" s="36"/>
    </row>
    <row r="42" spans="1:4" ht="12" customHeight="1" thickBot="1">
      <c r="A42" s="76"/>
      <c r="B42" s="77" t="s">
        <v>64</v>
      </c>
      <c r="C42" s="35" t="s">
        <v>65</v>
      </c>
      <c r="D42" s="36"/>
    </row>
    <row r="43" spans="1:4" ht="12" customHeight="1" thickBot="1">
      <c r="A43" s="45" t="s">
        <v>37</v>
      </c>
      <c r="B43" s="70"/>
      <c r="C43" s="71" t="s">
        <v>66</v>
      </c>
      <c r="D43" s="47"/>
    </row>
    <row r="44" spans="1:4" ht="15" customHeight="1" thickBot="1">
      <c r="A44" s="45" t="s">
        <v>39</v>
      </c>
      <c r="B44" s="78"/>
      <c r="C44" s="79" t="s">
        <v>67</v>
      </c>
      <c r="D44" s="28">
        <f>+D32+D38+D43</f>
        <v>38278</v>
      </c>
    </row>
    <row r="45" spans="1:4" ht="15.75" thickBot="1">
      <c r="A45" s="80"/>
      <c r="B45" s="81"/>
      <c r="C45" s="81"/>
      <c r="D45" s="81"/>
    </row>
    <row r="46" spans="1:4" ht="15" customHeight="1" thickBot="1">
      <c r="A46" s="82" t="s">
        <v>68</v>
      </c>
      <c r="B46" s="83"/>
      <c r="C46" s="84"/>
      <c r="D46" s="85">
        <v>4</v>
      </c>
    </row>
    <row r="47" spans="1:4" ht="14.25" customHeight="1" thickBot="1">
      <c r="A47" s="82" t="s">
        <v>69</v>
      </c>
      <c r="B47" s="83"/>
      <c r="C47" s="84"/>
      <c r="D47" s="86">
        <v>0</v>
      </c>
    </row>
    <row r="48" ht="15.75" thickBot="1"/>
    <row r="49" spans="1:4" ht="15.75" thickBot="1">
      <c r="A49" s="604" t="s">
        <v>429</v>
      </c>
      <c r="B49" s="605"/>
      <c r="C49" s="605"/>
      <c r="D49" s="606"/>
    </row>
    <row r="50" spans="1:4" ht="15">
      <c r="A50" s="404"/>
      <c r="B50" s="404"/>
      <c r="C50" s="404"/>
      <c r="D50" s="404"/>
    </row>
    <row r="51" spans="1:4" ht="15">
      <c r="A51" s="404"/>
      <c r="B51" s="404"/>
      <c r="C51" s="404"/>
      <c r="D51" s="404"/>
    </row>
    <row r="52" spans="1:4" ht="15">
      <c r="A52" s="404"/>
      <c r="B52" s="404"/>
      <c r="C52" s="404"/>
      <c r="D52" s="404"/>
    </row>
    <row r="53" spans="1:4" ht="15">
      <c r="A53" s="404"/>
      <c r="B53" s="404"/>
      <c r="C53" s="404"/>
      <c r="D53" s="404"/>
    </row>
    <row r="54" spans="1:4" ht="15">
      <c r="A54" s="404"/>
      <c r="B54" s="404"/>
      <c r="C54" s="404"/>
      <c r="D54" s="404"/>
    </row>
    <row r="55" ht="15.75" thickBot="1"/>
    <row r="56" spans="1:4" ht="28.5" customHeight="1" thickBot="1">
      <c r="A56" s="586" t="s">
        <v>409</v>
      </c>
      <c r="B56" s="587"/>
      <c r="C56" s="587"/>
      <c r="D56" s="588"/>
    </row>
    <row r="57" spans="1:4" ht="15">
      <c r="A57" s="592" t="s">
        <v>8</v>
      </c>
      <c r="B57" s="593"/>
      <c r="C57" s="593"/>
      <c r="D57" s="594"/>
    </row>
    <row r="58" spans="1:4" ht="15">
      <c r="A58" s="582" t="s">
        <v>390</v>
      </c>
      <c r="B58" s="583"/>
      <c r="C58" s="583"/>
      <c r="D58" s="371">
        <v>2105</v>
      </c>
    </row>
    <row r="59" spans="1:4" ht="15">
      <c r="A59" s="582" t="s">
        <v>391</v>
      </c>
      <c r="B59" s="583"/>
      <c r="C59" s="583"/>
      <c r="D59" s="371">
        <v>36173</v>
      </c>
    </row>
    <row r="60" spans="1:4" ht="15">
      <c r="A60" s="582" t="s">
        <v>392</v>
      </c>
      <c r="B60" s="583"/>
      <c r="C60" s="583"/>
      <c r="D60" s="371"/>
    </row>
    <row r="61" spans="1:4" ht="15">
      <c r="A61" s="628" t="s">
        <v>381</v>
      </c>
      <c r="B61" s="629"/>
      <c r="C61" s="629"/>
      <c r="D61" s="482">
        <f>SUM(D58:D60)</f>
        <v>38278</v>
      </c>
    </row>
    <row r="62" spans="1:4" ht="15">
      <c r="A62" s="623" t="s">
        <v>51</v>
      </c>
      <c r="B62" s="624"/>
      <c r="C62" s="624"/>
      <c r="D62" s="625"/>
    </row>
    <row r="63" spans="1:4" ht="15">
      <c r="A63" s="582" t="s">
        <v>390</v>
      </c>
      <c r="B63" s="583"/>
      <c r="C63" s="583"/>
      <c r="D63" s="369">
        <v>2320</v>
      </c>
    </row>
    <row r="64" spans="1:4" ht="15">
      <c r="A64" s="582" t="s">
        <v>391</v>
      </c>
      <c r="B64" s="583"/>
      <c r="C64" s="583"/>
      <c r="D64" s="371">
        <v>35958</v>
      </c>
    </row>
    <row r="65" spans="1:4" ht="15">
      <c r="A65" s="582" t="s">
        <v>392</v>
      </c>
      <c r="B65" s="583"/>
      <c r="C65" s="583"/>
      <c r="D65" s="373"/>
    </row>
    <row r="66" spans="1:4" ht="15.75" thickBot="1">
      <c r="A66" s="626" t="s">
        <v>381</v>
      </c>
      <c r="B66" s="627"/>
      <c r="C66" s="627"/>
      <c r="D66" s="483">
        <f>D63+D64+D65</f>
        <v>38278</v>
      </c>
    </row>
  </sheetData>
  <sheetProtection/>
  <mergeCells count="17">
    <mergeCell ref="A63:C63"/>
    <mergeCell ref="A64:C64"/>
    <mergeCell ref="A65:C65"/>
    <mergeCell ref="A66:C66"/>
    <mergeCell ref="A56:D56"/>
    <mergeCell ref="A57:D57"/>
    <mergeCell ref="A58:C58"/>
    <mergeCell ref="A59:C59"/>
    <mergeCell ref="A60:C60"/>
    <mergeCell ref="A61:C61"/>
    <mergeCell ref="B1:D1"/>
    <mergeCell ref="A62:D62"/>
    <mergeCell ref="A2:B2"/>
    <mergeCell ref="A5:B5"/>
    <mergeCell ref="C2:D2"/>
    <mergeCell ref="C3:D3"/>
    <mergeCell ref="A49:D49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8.28125" style="0" customWidth="1"/>
    <col min="7" max="7" width="5.57421875" style="0" customWidth="1"/>
    <col min="8" max="8" width="3.140625" style="0" customWidth="1"/>
    <col min="9" max="9" width="4.140625" style="0" customWidth="1"/>
    <col min="10" max="10" width="15.28125" style="0" customWidth="1"/>
  </cols>
  <sheetData>
    <row r="1" spans="1:10" ht="15">
      <c r="A1" s="635" t="s">
        <v>475</v>
      </c>
      <c r="B1" s="635"/>
      <c r="C1" s="635"/>
      <c r="D1" s="635"/>
      <c r="E1" s="635"/>
      <c r="F1" s="635"/>
      <c r="G1" s="635"/>
      <c r="H1" s="635"/>
      <c r="I1" s="635"/>
      <c r="J1" s="635"/>
    </row>
    <row r="2" spans="1:10" ht="15">
      <c r="A2" s="499"/>
      <c r="B2" s="499"/>
      <c r="C2" s="499"/>
      <c r="D2" s="499"/>
      <c r="E2" s="499"/>
      <c r="F2" s="499"/>
      <c r="G2" s="499"/>
      <c r="H2" s="499"/>
      <c r="I2" s="499"/>
      <c r="J2" s="499"/>
    </row>
    <row r="3" spans="1:10" ht="15.75" thickBot="1">
      <c r="A3" s="500"/>
      <c r="B3" s="500"/>
      <c r="C3" s="500"/>
      <c r="D3" s="500"/>
      <c r="E3" s="500"/>
      <c r="F3" s="500"/>
      <c r="G3" s="500"/>
      <c r="H3" s="500"/>
      <c r="I3" s="500"/>
      <c r="J3" s="501" t="s">
        <v>442</v>
      </c>
    </row>
    <row r="4" spans="1:10" ht="15">
      <c r="A4" s="642" t="s">
        <v>433</v>
      </c>
      <c r="B4" s="644" t="s">
        <v>434</v>
      </c>
      <c r="C4" s="645"/>
      <c r="D4" s="645"/>
      <c r="E4" s="645"/>
      <c r="F4" s="645"/>
      <c r="G4" s="645"/>
      <c r="H4" s="646"/>
      <c r="I4" s="650" t="s">
        <v>435</v>
      </c>
      <c r="J4" s="651"/>
    </row>
    <row r="5" spans="1:10" ht="15.75" thickBot="1">
      <c r="A5" s="643"/>
      <c r="B5" s="647"/>
      <c r="C5" s="648"/>
      <c r="D5" s="648"/>
      <c r="E5" s="648"/>
      <c r="F5" s="648"/>
      <c r="G5" s="648"/>
      <c r="H5" s="649"/>
      <c r="I5" s="652"/>
      <c r="J5" s="653"/>
    </row>
    <row r="6" spans="1:10" ht="15">
      <c r="A6" s="497" t="s">
        <v>9</v>
      </c>
      <c r="B6" s="654" t="s">
        <v>436</v>
      </c>
      <c r="C6" s="654"/>
      <c r="D6" s="654"/>
      <c r="E6" s="654"/>
      <c r="F6" s="654"/>
      <c r="G6" s="654"/>
      <c r="H6" s="654"/>
      <c r="I6" s="655">
        <v>1000</v>
      </c>
      <c r="J6" s="655"/>
    </row>
    <row r="7" spans="1:10" ht="15">
      <c r="A7" s="498" t="s">
        <v>27</v>
      </c>
      <c r="B7" s="656" t="s">
        <v>437</v>
      </c>
      <c r="C7" s="656"/>
      <c r="D7" s="656"/>
      <c r="E7" s="656"/>
      <c r="F7" s="656"/>
      <c r="G7" s="656"/>
      <c r="H7" s="656"/>
      <c r="I7" s="641"/>
      <c r="J7" s="641"/>
    </row>
    <row r="8" spans="1:10" ht="15">
      <c r="A8" s="498" t="s">
        <v>39</v>
      </c>
      <c r="B8" s="640" t="s">
        <v>438</v>
      </c>
      <c r="C8" s="640"/>
      <c r="D8" s="640"/>
      <c r="E8" s="640"/>
      <c r="F8" s="640"/>
      <c r="G8" s="640"/>
      <c r="H8" s="640"/>
      <c r="I8" s="641">
        <v>12000</v>
      </c>
      <c r="J8" s="641"/>
    </row>
    <row r="9" spans="1:10" ht="15">
      <c r="A9" s="498" t="s">
        <v>41</v>
      </c>
      <c r="B9" s="640" t="s">
        <v>439</v>
      </c>
      <c r="C9" s="640"/>
      <c r="D9" s="640"/>
      <c r="E9" s="640"/>
      <c r="F9" s="640"/>
      <c r="G9" s="640"/>
      <c r="H9" s="640"/>
      <c r="I9" s="641">
        <v>5000</v>
      </c>
      <c r="J9" s="641"/>
    </row>
    <row r="10" spans="1:10" ht="15">
      <c r="A10" s="498" t="s">
        <v>47</v>
      </c>
      <c r="B10" s="640" t="s">
        <v>440</v>
      </c>
      <c r="C10" s="640"/>
      <c r="D10" s="640"/>
      <c r="E10" s="640"/>
      <c r="F10" s="640"/>
      <c r="G10" s="640"/>
      <c r="H10" s="640"/>
      <c r="I10" s="641">
        <v>85931</v>
      </c>
      <c r="J10" s="641"/>
    </row>
    <row r="11" spans="1:10" ht="15">
      <c r="A11" s="498" t="s">
        <v>49</v>
      </c>
      <c r="B11" s="657" t="s">
        <v>445</v>
      </c>
      <c r="C11" s="658"/>
      <c r="D11" s="658"/>
      <c r="E11" s="658"/>
      <c r="F11" s="658"/>
      <c r="G11" s="658"/>
      <c r="H11" s="659"/>
      <c r="I11" s="633">
        <v>100</v>
      </c>
      <c r="J11" s="634"/>
    </row>
    <row r="12" spans="1:10" ht="15">
      <c r="A12" s="498" t="s">
        <v>78</v>
      </c>
      <c r="B12" s="630" t="s">
        <v>446</v>
      </c>
      <c r="C12" s="631"/>
      <c r="D12" s="631"/>
      <c r="E12" s="631"/>
      <c r="F12" s="631"/>
      <c r="G12" s="631"/>
      <c r="H12" s="632"/>
      <c r="I12" s="633">
        <v>200</v>
      </c>
      <c r="J12" s="634"/>
    </row>
    <row r="13" spans="1:10" ht="15">
      <c r="A13" s="498" t="s">
        <v>143</v>
      </c>
      <c r="B13" s="630" t="s">
        <v>447</v>
      </c>
      <c r="C13" s="631"/>
      <c r="D13" s="631"/>
      <c r="E13" s="631"/>
      <c r="F13" s="631"/>
      <c r="G13" s="631"/>
      <c r="H13" s="632"/>
      <c r="I13" s="633">
        <v>300</v>
      </c>
      <c r="J13" s="634"/>
    </row>
    <row r="14" spans="1:10" ht="15">
      <c r="A14" s="498" t="s">
        <v>145</v>
      </c>
      <c r="B14" s="630" t="s">
        <v>448</v>
      </c>
      <c r="C14" s="631"/>
      <c r="D14" s="631"/>
      <c r="E14" s="631"/>
      <c r="F14" s="631"/>
      <c r="G14" s="631"/>
      <c r="H14" s="632"/>
      <c r="I14" s="633">
        <v>60</v>
      </c>
      <c r="J14" s="634"/>
    </row>
    <row r="15" spans="1:10" ht="15">
      <c r="A15" s="498" t="s">
        <v>147</v>
      </c>
      <c r="B15" s="640" t="s">
        <v>441</v>
      </c>
      <c r="C15" s="640"/>
      <c r="D15" s="640"/>
      <c r="E15" s="640"/>
      <c r="F15" s="640"/>
      <c r="G15" s="640"/>
      <c r="H15" s="640"/>
      <c r="I15" s="641">
        <v>5000</v>
      </c>
      <c r="J15" s="641"/>
    </row>
    <row r="16" spans="1:10" ht="15">
      <c r="A16" s="498" t="s">
        <v>153</v>
      </c>
      <c r="B16" s="630" t="s">
        <v>441</v>
      </c>
      <c r="C16" s="631"/>
      <c r="D16" s="631"/>
      <c r="E16" s="631"/>
      <c r="F16" s="631"/>
      <c r="G16" s="631"/>
      <c r="H16" s="632"/>
      <c r="I16" s="633">
        <v>1300</v>
      </c>
      <c r="J16" s="634"/>
    </row>
    <row r="17" spans="1:10" ht="15">
      <c r="A17" s="498" t="s">
        <v>159</v>
      </c>
      <c r="B17" s="630" t="s">
        <v>440</v>
      </c>
      <c r="C17" s="631"/>
      <c r="D17" s="631"/>
      <c r="E17" s="631"/>
      <c r="F17" s="631"/>
      <c r="G17" s="631"/>
      <c r="H17" s="632"/>
      <c r="I17" s="633">
        <v>32000</v>
      </c>
      <c r="J17" s="634"/>
    </row>
    <row r="18" spans="1:10" ht="15">
      <c r="A18" s="498" t="s">
        <v>286</v>
      </c>
      <c r="B18" s="636" t="s">
        <v>356</v>
      </c>
      <c r="C18" s="637"/>
      <c r="D18" s="637"/>
      <c r="E18" s="637"/>
      <c r="F18" s="637"/>
      <c r="G18" s="637"/>
      <c r="H18" s="638"/>
      <c r="I18" s="639">
        <f>SUM(I6:J17)</f>
        <v>142891</v>
      </c>
      <c r="J18" s="639"/>
    </row>
  </sheetData>
  <sheetProtection/>
  <mergeCells count="30">
    <mergeCell ref="B16:H16"/>
    <mergeCell ref="B15:H15"/>
    <mergeCell ref="I7:J7"/>
    <mergeCell ref="B8:H8"/>
    <mergeCell ref="I8:J8"/>
    <mergeCell ref="I10:J10"/>
    <mergeCell ref="B14:H14"/>
    <mergeCell ref="I15:J15"/>
    <mergeCell ref="B11:H11"/>
    <mergeCell ref="B12:H12"/>
    <mergeCell ref="I16:J16"/>
    <mergeCell ref="I17:J17"/>
    <mergeCell ref="I14:J14"/>
    <mergeCell ref="I12:J12"/>
    <mergeCell ref="A4:A5"/>
    <mergeCell ref="B4:H5"/>
    <mergeCell ref="I4:J5"/>
    <mergeCell ref="B6:H6"/>
    <mergeCell ref="I6:J6"/>
    <mergeCell ref="B7:H7"/>
    <mergeCell ref="B13:H13"/>
    <mergeCell ref="I11:J11"/>
    <mergeCell ref="I13:J13"/>
    <mergeCell ref="A1:J1"/>
    <mergeCell ref="B18:H18"/>
    <mergeCell ref="I18:J18"/>
    <mergeCell ref="B9:H9"/>
    <mergeCell ref="I9:J9"/>
    <mergeCell ref="B10:H10"/>
    <mergeCell ref="B17:H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&amp;C&amp;"-,Félkövér"Működési célú pénzeszköz átadás államháztartáson kívülre&amp;R&amp;"-,Dőlt"&amp;10 13. sz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3">
      <selection activeCell="F33" sqref="F33"/>
    </sheetView>
  </sheetViews>
  <sheetFormatPr defaultColWidth="9.140625" defaultRowHeight="15"/>
  <cols>
    <col min="1" max="1" width="5.8515625" style="135" customWidth="1"/>
    <col min="2" max="2" width="45.00390625" style="138" customWidth="1"/>
    <col min="3" max="3" width="11.00390625" style="135" customWidth="1"/>
    <col min="4" max="4" width="45.00390625" style="135" customWidth="1"/>
    <col min="5" max="5" width="12.00390625" style="135" customWidth="1"/>
    <col min="6" max="16384" width="9.140625" style="135" customWidth="1"/>
  </cols>
  <sheetData>
    <row r="1" spans="3:5" ht="15">
      <c r="C1" s="562"/>
      <c r="D1" s="562"/>
      <c r="E1" s="562"/>
    </row>
    <row r="2" spans="1:6" ht="27.75" customHeight="1" thickBot="1">
      <c r="A2" s="266"/>
      <c r="B2" s="277" t="s">
        <v>272</v>
      </c>
      <c r="C2" s="278"/>
      <c r="D2" s="278"/>
      <c r="E2" s="518" t="s">
        <v>450</v>
      </c>
      <c r="F2" s="559" t="s">
        <v>466</v>
      </c>
    </row>
    <row r="3" spans="1:6" ht="18" customHeight="1" thickBot="1">
      <c r="A3" s="560" t="s">
        <v>200</v>
      </c>
      <c r="B3" s="279" t="s">
        <v>8</v>
      </c>
      <c r="C3" s="280"/>
      <c r="D3" s="279" t="s">
        <v>51</v>
      </c>
      <c r="E3" s="281"/>
      <c r="F3" s="559"/>
    </row>
    <row r="4" spans="1:6" s="145" customFormat="1" ht="35.25" customHeight="1" thickBot="1">
      <c r="A4" s="561"/>
      <c r="B4" s="282" t="s">
        <v>274</v>
      </c>
      <c r="C4" s="283" t="s">
        <v>411</v>
      </c>
      <c r="D4" s="282" t="s">
        <v>274</v>
      </c>
      <c r="E4" s="284" t="s">
        <v>411</v>
      </c>
      <c r="F4" s="559"/>
    </row>
    <row r="5" spans="1:6" s="150" customFormat="1" ht="15" customHeight="1" thickBot="1">
      <c r="A5" s="267">
        <v>1</v>
      </c>
      <c r="B5" s="282">
        <v>2</v>
      </c>
      <c r="C5" s="283" t="s">
        <v>37</v>
      </c>
      <c r="D5" s="282" t="s">
        <v>39</v>
      </c>
      <c r="E5" s="284" t="s">
        <v>41</v>
      </c>
      <c r="F5" s="559"/>
    </row>
    <row r="6" spans="1:6" ht="12.75" customHeight="1">
      <c r="A6" s="268" t="s">
        <v>9</v>
      </c>
      <c r="B6" s="285" t="s">
        <v>275</v>
      </c>
      <c r="C6" s="286">
        <v>162311</v>
      </c>
      <c r="D6" s="285" t="s">
        <v>276</v>
      </c>
      <c r="E6" s="287">
        <v>32211</v>
      </c>
      <c r="F6" s="559"/>
    </row>
    <row r="7" spans="1:6" ht="12.75" customHeight="1">
      <c r="A7" s="269" t="s">
        <v>27</v>
      </c>
      <c r="B7" s="288" t="s">
        <v>135</v>
      </c>
      <c r="C7" s="289"/>
      <c r="D7" s="288" t="s">
        <v>277</v>
      </c>
      <c r="E7" s="290">
        <v>7146</v>
      </c>
      <c r="F7" s="559"/>
    </row>
    <row r="8" spans="1:6" ht="12.75" customHeight="1">
      <c r="A8" s="269" t="s">
        <v>37</v>
      </c>
      <c r="B8" s="288" t="s">
        <v>278</v>
      </c>
      <c r="C8" s="289">
        <v>542000</v>
      </c>
      <c r="D8" s="288" t="s">
        <v>279</v>
      </c>
      <c r="E8" s="290">
        <v>224822</v>
      </c>
      <c r="F8" s="559"/>
    </row>
    <row r="9" spans="1:6" ht="12.75" customHeight="1">
      <c r="A9" s="269" t="s">
        <v>39</v>
      </c>
      <c r="B9" s="291" t="s">
        <v>280</v>
      </c>
      <c r="C9" s="289"/>
      <c r="D9" s="288" t="s">
        <v>58</v>
      </c>
      <c r="E9" s="290">
        <v>628791</v>
      </c>
      <c r="F9" s="559"/>
    </row>
    <row r="10" spans="1:6" ht="12.75" customHeight="1">
      <c r="A10" s="269" t="s">
        <v>41</v>
      </c>
      <c r="B10" s="288" t="s">
        <v>281</v>
      </c>
      <c r="C10" s="289">
        <v>378068</v>
      </c>
      <c r="D10" s="288" t="s">
        <v>282</v>
      </c>
      <c r="E10" s="290">
        <v>42953</v>
      </c>
      <c r="F10" s="559"/>
    </row>
    <row r="11" spans="1:6" ht="12.75" customHeight="1">
      <c r="A11" s="269" t="s">
        <v>47</v>
      </c>
      <c r="B11" s="288" t="s">
        <v>120</v>
      </c>
      <c r="C11" s="292"/>
      <c r="D11" s="288" t="s">
        <v>394</v>
      </c>
      <c r="E11" s="290">
        <v>25211</v>
      </c>
      <c r="F11" s="559"/>
    </row>
    <row r="12" spans="1:6" ht="12.75" customHeight="1">
      <c r="A12" s="269" t="s">
        <v>49</v>
      </c>
      <c r="B12" s="288" t="s">
        <v>36</v>
      </c>
      <c r="C12" s="289">
        <v>10000</v>
      </c>
      <c r="D12" s="288"/>
      <c r="E12" s="290"/>
      <c r="F12" s="559"/>
    </row>
    <row r="13" spans="1:6" ht="12.75" customHeight="1">
      <c r="A13" s="269" t="s">
        <v>78</v>
      </c>
      <c r="B13" s="288" t="s">
        <v>283</v>
      </c>
      <c r="C13" s="289"/>
      <c r="D13" s="288"/>
      <c r="E13" s="290"/>
      <c r="F13" s="559"/>
    </row>
    <row r="14" spans="1:6" ht="12.75" customHeight="1">
      <c r="A14" s="269" t="s">
        <v>143</v>
      </c>
      <c r="B14" s="293"/>
      <c r="C14" s="292"/>
      <c r="D14" s="288"/>
      <c r="E14" s="290"/>
      <c r="F14" s="559"/>
    </row>
    <row r="15" spans="1:6" ht="12.75" customHeight="1">
      <c r="A15" s="269" t="s">
        <v>145</v>
      </c>
      <c r="B15" s="288"/>
      <c r="C15" s="289"/>
      <c r="D15" s="288"/>
      <c r="E15" s="290"/>
      <c r="F15" s="559"/>
    </row>
    <row r="16" spans="1:6" ht="12.75" customHeight="1">
      <c r="A16" s="269" t="s">
        <v>147</v>
      </c>
      <c r="B16" s="288"/>
      <c r="C16" s="289"/>
      <c r="D16" s="288"/>
      <c r="E16" s="290"/>
      <c r="F16" s="559"/>
    </row>
    <row r="17" spans="1:6" ht="12.75" customHeight="1" thickBot="1">
      <c r="A17" s="269" t="s">
        <v>153</v>
      </c>
      <c r="B17" s="294"/>
      <c r="C17" s="295"/>
      <c r="D17" s="288"/>
      <c r="E17" s="296"/>
      <c r="F17" s="559"/>
    </row>
    <row r="18" spans="1:6" ht="15.75" customHeight="1" thickBot="1">
      <c r="A18" s="270" t="s">
        <v>159</v>
      </c>
      <c r="B18" s="297" t="s">
        <v>284</v>
      </c>
      <c r="C18" s="298">
        <f>SUM(C6:C17)</f>
        <v>1092379</v>
      </c>
      <c r="D18" s="299" t="s">
        <v>285</v>
      </c>
      <c r="E18" s="300">
        <f>SUM(E6:E17)</f>
        <v>961134</v>
      </c>
      <c r="F18" s="559"/>
    </row>
    <row r="19" spans="1:6" ht="12.75" customHeight="1">
      <c r="A19" s="271" t="s">
        <v>286</v>
      </c>
      <c r="B19" s="301" t="s">
        <v>287</v>
      </c>
      <c r="C19" s="302"/>
      <c r="D19" s="288" t="s">
        <v>242</v>
      </c>
      <c r="E19" s="303"/>
      <c r="F19" s="559"/>
    </row>
    <row r="20" spans="1:6" ht="12.75" customHeight="1">
      <c r="A20" s="272" t="s">
        <v>288</v>
      </c>
      <c r="B20" s="304" t="s">
        <v>289</v>
      </c>
      <c r="C20" s="305"/>
      <c r="D20" s="288" t="s">
        <v>243</v>
      </c>
      <c r="E20" s="306">
        <v>0</v>
      </c>
      <c r="F20" s="559"/>
    </row>
    <row r="21" spans="1:6" ht="12.75" customHeight="1">
      <c r="A21" s="273" t="s">
        <v>290</v>
      </c>
      <c r="B21" s="288" t="s">
        <v>212</v>
      </c>
      <c r="C21" s="307"/>
      <c r="D21" s="288" t="s">
        <v>291</v>
      </c>
      <c r="E21" s="306"/>
      <c r="F21" s="559"/>
    </row>
    <row r="22" spans="1:6" ht="12.75" customHeight="1">
      <c r="A22" s="273" t="s">
        <v>292</v>
      </c>
      <c r="B22" s="288" t="s">
        <v>214</v>
      </c>
      <c r="C22" s="307"/>
      <c r="D22" s="288" t="s">
        <v>245</v>
      </c>
      <c r="E22" s="306"/>
      <c r="F22" s="559"/>
    </row>
    <row r="23" spans="1:6" ht="12.75" customHeight="1">
      <c r="A23" s="273" t="s">
        <v>293</v>
      </c>
      <c r="B23" s="288" t="s">
        <v>294</v>
      </c>
      <c r="C23" s="307"/>
      <c r="D23" s="308" t="s">
        <v>246</v>
      </c>
      <c r="E23" s="306"/>
      <c r="F23" s="559"/>
    </row>
    <row r="24" spans="1:6" ht="12.75" customHeight="1">
      <c r="A24" s="273" t="s">
        <v>295</v>
      </c>
      <c r="B24" s="288" t="s">
        <v>296</v>
      </c>
      <c r="C24" s="307"/>
      <c r="D24" s="288" t="s">
        <v>297</v>
      </c>
      <c r="E24" s="306"/>
      <c r="F24" s="559"/>
    </row>
    <row r="25" spans="1:6" ht="12.75" customHeight="1">
      <c r="A25" s="274" t="s">
        <v>298</v>
      </c>
      <c r="B25" s="308" t="s">
        <v>220</v>
      </c>
      <c r="C25" s="309"/>
      <c r="D25" s="285" t="s">
        <v>248</v>
      </c>
      <c r="E25" s="303"/>
      <c r="F25" s="559"/>
    </row>
    <row r="26" spans="1:6" ht="12.75" customHeight="1">
      <c r="A26" s="273" t="s">
        <v>299</v>
      </c>
      <c r="B26" s="288" t="s">
        <v>300</v>
      </c>
      <c r="C26" s="307"/>
      <c r="D26" s="288" t="s">
        <v>250</v>
      </c>
      <c r="E26" s="306"/>
      <c r="F26" s="559"/>
    </row>
    <row r="27" spans="1:6" ht="12.75" customHeight="1">
      <c r="A27" s="268" t="s">
        <v>301</v>
      </c>
      <c r="B27" s="285"/>
      <c r="C27" s="310"/>
      <c r="D27" s="285" t="s">
        <v>302</v>
      </c>
      <c r="E27" s="311"/>
      <c r="F27" s="559"/>
    </row>
    <row r="28" spans="1:6" ht="12.75" customHeight="1">
      <c r="A28" s="275" t="s">
        <v>303</v>
      </c>
      <c r="B28" s="294"/>
      <c r="C28" s="312"/>
      <c r="D28" s="294"/>
      <c r="E28" s="313"/>
      <c r="F28" s="559"/>
    </row>
    <row r="29" spans="1:6" ht="12.75" customHeight="1" thickBot="1">
      <c r="A29" s="276" t="s">
        <v>304</v>
      </c>
      <c r="B29" s="314"/>
      <c r="C29" s="315"/>
      <c r="D29" s="314"/>
      <c r="E29" s="316"/>
      <c r="F29" s="559"/>
    </row>
    <row r="30" spans="1:6" ht="15.75" customHeight="1" thickBot="1">
      <c r="A30" s="270" t="s">
        <v>305</v>
      </c>
      <c r="B30" s="297" t="s">
        <v>306</v>
      </c>
      <c r="C30" s="298">
        <f>SUM(C21:C29)</f>
        <v>0</v>
      </c>
      <c r="D30" s="297" t="s">
        <v>307</v>
      </c>
      <c r="E30" s="300">
        <f>SUM(E19:E29)</f>
        <v>0</v>
      </c>
      <c r="F30" s="559"/>
    </row>
    <row r="31" spans="1:6" ht="18" customHeight="1" thickBot="1">
      <c r="A31" s="270" t="s">
        <v>308</v>
      </c>
      <c r="B31" s="317" t="s">
        <v>309</v>
      </c>
      <c r="C31" s="298">
        <f>SUM(C18,C19,C20,C30)</f>
        <v>1092379</v>
      </c>
      <c r="D31" s="317" t="s">
        <v>310</v>
      </c>
      <c r="E31" s="300">
        <f>+E18+E30</f>
        <v>961134</v>
      </c>
      <c r="F31" s="559"/>
    </row>
    <row r="32" spans="1:6" ht="18" customHeight="1" thickBot="1">
      <c r="A32" s="270" t="s">
        <v>311</v>
      </c>
      <c r="B32" s="317" t="s">
        <v>312</v>
      </c>
      <c r="C32" s="318" t="str">
        <f>IF(((E18-C18)&gt;0),E18-C18,"----")</f>
        <v>----</v>
      </c>
      <c r="D32" s="317" t="s">
        <v>313</v>
      </c>
      <c r="E32" s="319">
        <f>IF(((C18-E18)&gt;0),C18-E18,"----")</f>
        <v>131245</v>
      </c>
      <c r="F32" s="559"/>
    </row>
    <row r="35" ht="15.75">
      <c r="B35" s="155"/>
    </row>
  </sheetData>
  <sheetProtection/>
  <mergeCells count="3">
    <mergeCell ref="F2:F32"/>
    <mergeCell ref="A3:A4"/>
    <mergeCell ref="C1:E1"/>
  </mergeCells>
  <printOptions/>
  <pageMargins left="0.7086614173228347" right="0.7086614173228347" top="0.7480314960629921" bottom="0.7480314960629921" header="0.31496062992125984" footer="0.31496062992125984"/>
  <pageSetup horizontalDpi="200" verticalDpi="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selection activeCell="C3" sqref="C3"/>
    </sheetView>
  </sheetViews>
  <sheetFormatPr defaultColWidth="9.140625" defaultRowHeight="15"/>
  <cols>
    <col min="1" max="1" width="5.8515625" style="135" customWidth="1"/>
    <col min="2" max="2" width="45.00390625" style="138" customWidth="1"/>
    <col min="3" max="3" width="12.28125" style="135" customWidth="1"/>
    <col min="4" max="4" width="45.00390625" style="135" customWidth="1"/>
    <col min="5" max="5" width="14.28125" style="135" customWidth="1"/>
    <col min="6" max="16384" width="9.140625" style="135" customWidth="1"/>
  </cols>
  <sheetData>
    <row r="1" spans="2:6" ht="39.75" customHeight="1">
      <c r="B1" s="136" t="s">
        <v>314</v>
      </c>
      <c r="C1" s="137"/>
      <c r="D1" s="137"/>
      <c r="E1" s="137"/>
      <c r="F1" s="559"/>
    </row>
    <row r="2" spans="2:6" ht="39.75" customHeight="1">
      <c r="B2" s="136"/>
      <c r="C2" s="565" t="s">
        <v>467</v>
      </c>
      <c r="D2" s="565"/>
      <c r="E2" s="565"/>
      <c r="F2" s="559"/>
    </row>
    <row r="3" spans="5:6" ht="15.75" thickBot="1">
      <c r="E3" s="320" t="s">
        <v>273</v>
      </c>
      <c r="F3" s="559"/>
    </row>
    <row r="4" spans="1:6" ht="24" customHeight="1" thickBot="1">
      <c r="A4" s="563" t="s">
        <v>200</v>
      </c>
      <c r="B4" s="139" t="s">
        <v>8</v>
      </c>
      <c r="C4" s="140"/>
      <c r="D4" s="139" t="s">
        <v>51</v>
      </c>
      <c r="E4" s="141"/>
      <c r="F4" s="559"/>
    </row>
    <row r="5" spans="1:6" s="145" customFormat="1" ht="35.25" customHeight="1" thickBot="1">
      <c r="A5" s="564"/>
      <c r="B5" s="142" t="s">
        <v>274</v>
      </c>
      <c r="C5" s="143" t="s">
        <v>411</v>
      </c>
      <c r="D5" s="142" t="s">
        <v>274</v>
      </c>
      <c r="E5" s="144" t="s">
        <v>411</v>
      </c>
      <c r="F5" s="559"/>
    </row>
    <row r="6" spans="1:6" s="145" customFormat="1" ht="12" customHeight="1" thickBot="1">
      <c r="A6" s="146">
        <v>1</v>
      </c>
      <c r="B6" s="147">
        <v>2</v>
      </c>
      <c r="C6" s="148">
        <v>3</v>
      </c>
      <c r="D6" s="147">
        <v>4</v>
      </c>
      <c r="E6" s="149">
        <v>5</v>
      </c>
      <c r="F6" s="559"/>
    </row>
    <row r="7" spans="1:6" ht="12.75" customHeight="1">
      <c r="A7" s="151" t="s">
        <v>9</v>
      </c>
      <c r="B7" s="244" t="s">
        <v>315</v>
      </c>
      <c r="C7" s="245">
        <v>1519</v>
      </c>
      <c r="D7" s="244" t="s">
        <v>60</v>
      </c>
      <c r="E7" s="246">
        <v>478066</v>
      </c>
      <c r="F7" s="559"/>
    </row>
    <row r="8" spans="1:6" ht="12.75" customHeight="1">
      <c r="A8" s="152" t="s">
        <v>27</v>
      </c>
      <c r="B8" s="247" t="s">
        <v>316</v>
      </c>
      <c r="C8" s="248"/>
      <c r="D8" s="247" t="s">
        <v>61</v>
      </c>
      <c r="E8" s="249">
        <v>72560</v>
      </c>
      <c r="F8" s="559"/>
    </row>
    <row r="9" spans="1:6" ht="12.75" customHeight="1">
      <c r="A9" s="152" t="s">
        <v>37</v>
      </c>
      <c r="B9" s="247" t="s">
        <v>137</v>
      </c>
      <c r="C9" s="248"/>
      <c r="D9" s="247" t="s">
        <v>175</v>
      </c>
      <c r="E9" s="249"/>
      <c r="F9" s="559"/>
    </row>
    <row r="10" spans="1:6" ht="12.75" customHeight="1">
      <c r="A10" s="152" t="s">
        <v>39</v>
      </c>
      <c r="B10" s="247" t="s">
        <v>108</v>
      </c>
      <c r="C10" s="248"/>
      <c r="D10" s="247" t="s">
        <v>176</v>
      </c>
      <c r="E10" s="249"/>
      <c r="F10" s="559"/>
    </row>
    <row r="11" spans="1:6" ht="12.75" customHeight="1">
      <c r="A11" s="152" t="s">
        <v>41</v>
      </c>
      <c r="B11" s="247" t="s">
        <v>317</v>
      </c>
      <c r="C11" s="248">
        <v>612092</v>
      </c>
      <c r="D11" s="247" t="s">
        <v>318</v>
      </c>
      <c r="E11" s="249"/>
      <c r="F11" s="559"/>
    </row>
    <row r="12" spans="1:6" ht="12.75" customHeight="1">
      <c r="A12" s="152" t="s">
        <v>47</v>
      </c>
      <c r="B12" s="247" t="s">
        <v>319</v>
      </c>
      <c r="C12" s="234"/>
      <c r="D12" s="247" t="s">
        <v>320</v>
      </c>
      <c r="E12" s="249"/>
      <c r="F12" s="559"/>
    </row>
    <row r="13" spans="1:6" ht="12.75" customHeight="1">
      <c r="A13" s="152" t="s">
        <v>49</v>
      </c>
      <c r="B13" s="247" t="s">
        <v>281</v>
      </c>
      <c r="C13" s="248"/>
      <c r="D13" s="247" t="s">
        <v>178</v>
      </c>
      <c r="E13" s="249"/>
      <c r="F13" s="559"/>
    </row>
    <row r="14" spans="1:6" ht="12.75" customHeight="1">
      <c r="A14" s="152" t="s">
        <v>78</v>
      </c>
      <c r="B14" s="247" t="s">
        <v>321</v>
      </c>
      <c r="C14" s="248"/>
      <c r="D14" s="247" t="s">
        <v>282</v>
      </c>
      <c r="E14" s="249">
        <v>167138</v>
      </c>
      <c r="F14" s="559"/>
    </row>
    <row r="15" spans="1:6" ht="12.75" customHeight="1">
      <c r="A15" s="152" t="s">
        <v>143</v>
      </c>
      <c r="B15" s="247" t="s">
        <v>322</v>
      </c>
      <c r="C15" s="234"/>
      <c r="D15" s="247"/>
      <c r="E15" s="249"/>
      <c r="F15" s="559"/>
    </row>
    <row r="16" spans="1:6" ht="12.75" customHeight="1" thickBot="1">
      <c r="A16" s="152" t="s">
        <v>145</v>
      </c>
      <c r="B16" s="247"/>
      <c r="C16" s="249"/>
      <c r="D16" s="247"/>
      <c r="E16" s="249"/>
      <c r="F16" s="559"/>
    </row>
    <row r="17" spans="1:6" ht="15.75" customHeight="1" thickBot="1">
      <c r="A17" s="153" t="s">
        <v>147</v>
      </c>
      <c r="B17" s="250" t="s">
        <v>284</v>
      </c>
      <c r="C17" s="251">
        <f>SUM(C7:C16)</f>
        <v>613611</v>
      </c>
      <c r="D17" s="250" t="s">
        <v>285</v>
      </c>
      <c r="E17" s="252">
        <f>SUM(E7:E16)</f>
        <v>717764</v>
      </c>
      <c r="F17" s="559"/>
    </row>
    <row r="18" spans="1:6" ht="12.75" customHeight="1">
      <c r="A18" s="156" t="s">
        <v>153</v>
      </c>
      <c r="B18" s="253" t="s">
        <v>323</v>
      </c>
      <c r="C18" s="254">
        <v>485000</v>
      </c>
      <c r="D18" s="247" t="s">
        <v>242</v>
      </c>
      <c r="E18" s="255"/>
      <c r="F18" s="559"/>
    </row>
    <row r="19" spans="1:6" ht="12.75" customHeight="1">
      <c r="A19" s="152" t="s">
        <v>159</v>
      </c>
      <c r="B19" s="247" t="s">
        <v>212</v>
      </c>
      <c r="C19" s="256"/>
      <c r="D19" s="247" t="s">
        <v>254</v>
      </c>
      <c r="E19" s="257"/>
      <c r="F19" s="559"/>
    </row>
    <row r="20" spans="1:6" ht="12.75" customHeight="1">
      <c r="A20" s="152" t="s">
        <v>286</v>
      </c>
      <c r="B20" s="247" t="s">
        <v>226</v>
      </c>
      <c r="C20" s="256"/>
      <c r="D20" s="247" t="s">
        <v>244</v>
      </c>
      <c r="E20" s="257"/>
      <c r="F20" s="559"/>
    </row>
    <row r="21" spans="1:6" ht="12.75" customHeight="1">
      <c r="A21" s="152" t="s">
        <v>288</v>
      </c>
      <c r="B21" s="247" t="s">
        <v>228</v>
      </c>
      <c r="C21" s="256"/>
      <c r="D21" s="247" t="s">
        <v>245</v>
      </c>
      <c r="E21" s="257">
        <v>512092</v>
      </c>
      <c r="F21" s="559"/>
    </row>
    <row r="22" spans="1:6" ht="12.75" customHeight="1">
      <c r="A22" s="152" t="s">
        <v>290</v>
      </c>
      <c r="B22" s="247" t="s">
        <v>216</v>
      </c>
      <c r="C22" s="256"/>
      <c r="D22" s="258" t="s">
        <v>246</v>
      </c>
      <c r="E22" s="257"/>
      <c r="F22" s="559"/>
    </row>
    <row r="23" spans="1:6" ht="12.75" customHeight="1">
      <c r="A23" s="152" t="s">
        <v>292</v>
      </c>
      <c r="B23" s="258" t="s">
        <v>324</v>
      </c>
      <c r="C23" s="256"/>
      <c r="D23" s="247" t="s">
        <v>256</v>
      </c>
      <c r="E23" s="257"/>
      <c r="F23" s="559"/>
    </row>
    <row r="24" spans="1:6" ht="12.75" customHeight="1">
      <c r="A24" s="152" t="s">
        <v>293</v>
      </c>
      <c r="B24" s="247" t="s">
        <v>220</v>
      </c>
      <c r="C24" s="256"/>
      <c r="D24" s="244" t="s">
        <v>250</v>
      </c>
      <c r="E24" s="257"/>
      <c r="F24" s="559"/>
    </row>
    <row r="25" spans="1:6" ht="12.75" customHeight="1">
      <c r="A25" s="152" t="s">
        <v>295</v>
      </c>
      <c r="B25" s="244" t="s">
        <v>234</v>
      </c>
      <c r="C25" s="256"/>
      <c r="D25" s="247" t="s">
        <v>259</v>
      </c>
      <c r="E25" s="257"/>
      <c r="F25" s="559"/>
    </row>
    <row r="26" spans="1:6" ht="12.75" customHeight="1">
      <c r="A26" s="152" t="s">
        <v>298</v>
      </c>
      <c r="B26" s="259"/>
      <c r="C26" s="256"/>
      <c r="D26" s="244"/>
      <c r="E26" s="257"/>
      <c r="F26" s="559"/>
    </row>
    <row r="27" spans="1:6" ht="12.75" customHeight="1" thickBot="1">
      <c r="A27" s="154" t="s">
        <v>299</v>
      </c>
      <c r="B27" s="260"/>
      <c r="C27" s="261"/>
      <c r="D27" s="259"/>
      <c r="E27" s="262"/>
      <c r="F27" s="559"/>
    </row>
    <row r="28" spans="1:6" ht="15.75" customHeight="1" thickBot="1">
      <c r="A28" s="153" t="s">
        <v>301</v>
      </c>
      <c r="B28" s="250" t="s">
        <v>325</v>
      </c>
      <c r="C28" s="251">
        <f>SUM(C19:C27)</f>
        <v>0</v>
      </c>
      <c r="D28" s="250" t="s">
        <v>326</v>
      </c>
      <c r="E28" s="377">
        <f>SUM(E18:E27)</f>
        <v>512092</v>
      </c>
      <c r="F28" s="559"/>
    </row>
    <row r="29" spans="1:6" ht="18" customHeight="1" thickBot="1">
      <c r="A29" s="153" t="s">
        <v>303</v>
      </c>
      <c r="B29" s="263" t="s">
        <v>327</v>
      </c>
      <c r="C29" s="264">
        <f>C17+C18+C28</f>
        <v>1098611</v>
      </c>
      <c r="D29" s="263" t="s">
        <v>328</v>
      </c>
      <c r="E29" s="265">
        <f>+E17+E28</f>
        <v>1229856</v>
      </c>
      <c r="F29" s="559"/>
    </row>
    <row r="30" spans="1:6" ht="18" customHeight="1" thickBot="1">
      <c r="A30" s="153" t="s">
        <v>304</v>
      </c>
      <c r="B30" s="157" t="s">
        <v>312</v>
      </c>
      <c r="C30" s="158">
        <f>E29-C29</f>
        <v>131245</v>
      </c>
      <c r="D30" s="442" t="s">
        <v>313</v>
      </c>
      <c r="E30" s="443" t="str">
        <f>IF(((C17-E17)&gt;0),C17-E17,"----")</f>
        <v>----</v>
      </c>
      <c r="F30" s="559"/>
    </row>
    <row r="31" ht="15">
      <c r="F31" s="159"/>
    </row>
    <row r="32" ht="15">
      <c r="F32" s="159"/>
    </row>
    <row r="33" spans="2:6" ht="15.75">
      <c r="B33" s="155"/>
      <c r="F33" s="159"/>
    </row>
  </sheetData>
  <sheetProtection/>
  <mergeCells count="3">
    <mergeCell ref="F1:F30"/>
    <mergeCell ref="A4:A5"/>
    <mergeCell ref="C2:E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9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56.00390625" style="161" customWidth="1"/>
    <col min="2" max="2" width="15.7109375" style="161" customWidth="1"/>
    <col min="3" max="16384" width="9.140625" style="161" customWidth="1"/>
  </cols>
  <sheetData>
    <row r="1" spans="1:2" ht="15">
      <c r="A1" s="566" t="s">
        <v>468</v>
      </c>
      <c r="B1" s="566"/>
    </row>
    <row r="2" spans="1:2" ht="47.25" customHeight="1">
      <c r="A2" s="160" t="s">
        <v>428</v>
      </c>
      <c r="B2" s="378" t="s">
        <v>407</v>
      </c>
    </row>
    <row r="3" spans="1:2" s="162" customFormat="1" ht="36.75" customHeight="1" thickBot="1">
      <c r="A3" s="519" t="s">
        <v>329</v>
      </c>
      <c r="B3" s="163" t="s">
        <v>355</v>
      </c>
    </row>
    <row r="4" spans="1:2" s="166" customFormat="1" ht="13.5" thickBot="1">
      <c r="A4" s="164">
        <v>1</v>
      </c>
      <c r="B4" s="165">
        <v>2</v>
      </c>
    </row>
    <row r="5" spans="1:2" ht="17.25" customHeight="1">
      <c r="A5" s="44" t="s">
        <v>451</v>
      </c>
      <c r="B5" s="36">
        <v>83526</v>
      </c>
    </row>
    <row r="6" spans="1:2" ht="15">
      <c r="A6" s="35" t="s">
        <v>452</v>
      </c>
      <c r="B6" s="36">
        <v>154522</v>
      </c>
    </row>
    <row r="7" spans="1:2" ht="22.5">
      <c r="A7" s="35" t="s">
        <v>453</v>
      </c>
      <c r="B7" s="36">
        <v>35447</v>
      </c>
    </row>
    <row r="8" spans="1:2" ht="15">
      <c r="A8" s="35" t="s">
        <v>455</v>
      </c>
      <c r="B8" s="36">
        <v>525</v>
      </c>
    </row>
    <row r="9" spans="1:2" ht="15">
      <c r="A9" s="35" t="s">
        <v>454</v>
      </c>
      <c r="B9" s="36">
        <v>8130</v>
      </c>
    </row>
    <row r="10" spans="1:2" ht="15">
      <c r="A10" s="35" t="s">
        <v>456</v>
      </c>
      <c r="B10" s="36">
        <v>71918</v>
      </c>
    </row>
    <row r="11" spans="1:2" ht="15">
      <c r="A11" s="99" t="s">
        <v>457</v>
      </c>
      <c r="B11" s="43">
        <v>330069</v>
      </c>
    </row>
    <row r="12" spans="1:2" ht="15">
      <c r="A12" s="102" t="s">
        <v>114</v>
      </c>
      <c r="B12" s="90">
        <v>24000</v>
      </c>
    </row>
    <row r="13" spans="1:2" ht="15.75" thickBot="1">
      <c r="A13" s="105" t="s">
        <v>130</v>
      </c>
      <c r="B13" s="106">
        <v>612092</v>
      </c>
    </row>
    <row r="14" spans="1:2" ht="15.75" thickBot="1">
      <c r="A14" s="522" t="s">
        <v>381</v>
      </c>
      <c r="B14" s="521">
        <f>SUM(B5:B13)</f>
        <v>1320229</v>
      </c>
    </row>
    <row r="29" spans="1:2" s="167" customFormat="1" ht="19.5" customHeight="1">
      <c r="A29" s="161"/>
      <c r="B29" s="161"/>
    </row>
  </sheetData>
  <sheetProtection/>
  <mergeCells count="1">
    <mergeCell ref="A1:B1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42.421875" style="138" customWidth="1"/>
    <col min="2" max="2" width="23.57421875" style="138" customWidth="1"/>
    <col min="3" max="3" width="21.28125" style="135" customWidth="1"/>
    <col min="4" max="4" width="14.00390625" style="135" hidden="1" customWidth="1"/>
    <col min="5" max="5" width="15.421875" style="135" hidden="1" customWidth="1"/>
    <col min="6" max="6" width="38.00390625" style="476" customWidth="1"/>
    <col min="7" max="7" width="16.140625" style="169" hidden="1" customWidth="1"/>
    <col min="8" max="9" width="11.00390625" style="135" customWidth="1"/>
    <col min="10" max="10" width="11.8515625" style="135" customWidth="1"/>
    <col min="11" max="16384" width="9.140625" style="135" customWidth="1"/>
  </cols>
  <sheetData>
    <row r="1" spans="2:6" ht="15" customHeight="1">
      <c r="B1" s="567" t="s">
        <v>469</v>
      </c>
      <c r="C1" s="567"/>
      <c r="D1" s="567"/>
      <c r="E1" s="567"/>
      <c r="F1" s="567"/>
    </row>
    <row r="2" spans="1:7" ht="35.25" customHeight="1" thickBot="1">
      <c r="A2" s="168"/>
      <c r="B2" s="168"/>
      <c r="C2" s="169"/>
      <c r="D2" s="169"/>
      <c r="E2" s="169"/>
      <c r="F2" s="475" t="s">
        <v>4</v>
      </c>
      <c r="G2" s="170" t="s">
        <v>273</v>
      </c>
    </row>
    <row r="3" spans="1:7" s="145" customFormat="1" ht="44.25" customHeight="1" thickBot="1">
      <c r="A3" s="336" t="s">
        <v>330</v>
      </c>
      <c r="B3" s="335" t="s">
        <v>369</v>
      </c>
      <c r="C3" s="283" t="s">
        <v>365</v>
      </c>
      <c r="D3" s="335" t="s">
        <v>331</v>
      </c>
      <c r="E3" s="335" t="s">
        <v>332</v>
      </c>
      <c r="F3" s="477" t="s">
        <v>411</v>
      </c>
      <c r="G3" s="355" t="s">
        <v>333</v>
      </c>
    </row>
    <row r="4" spans="1:7" s="169" customFormat="1" ht="12" customHeight="1" thickBot="1">
      <c r="A4" s="357">
        <v>1</v>
      </c>
      <c r="B4" s="358">
        <v>2</v>
      </c>
      <c r="C4" s="358">
        <v>3</v>
      </c>
      <c r="D4" s="358">
        <v>3</v>
      </c>
      <c r="E4" s="358">
        <v>4</v>
      </c>
      <c r="F4" s="478">
        <v>4</v>
      </c>
      <c r="G4" s="338" t="s">
        <v>334</v>
      </c>
    </row>
    <row r="5" spans="1:7" ht="18.75" customHeight="1">
      <c r="A5" s="479" t="s">
        <v>410</v>
      </c>
      <c r="B5" s="367">
        <v>6299</v>
      </c>
      <c r="C5" s="367">
        <v>1701</v>
      </c>
      <c r="D5" s="367"/>
      <c r="E5" s="367"/>
      <c r="F5" s="517">
        <f aca="true" t="shared" si="0" ref="F5:F24">B5+C5</f>
        <v>8000</v>
      </c>
      <c r="G5" s="354" t="e">
        <f>#REF!-#REF!-#REF!</f>
        <v>#REF!</v>
      </c>
    </row>
    <row r="6" spans="1:7" ht="19.5" customHeight="1">
      <c r="A6" s="480" t="s">
        <v>412</v>
      </c>
      <c r="B6" s="367">
        <v>89764</v>
      </c>
      <c r="C6" s="367">
        <v>24236</v>
      </c>
      <c r="D6" s="367"/>
      <c r="E6" s="367"/>
      <c r="F6" s="517">
        <f t="shared" si="0"/>
        <v>114000</v>
      </c>
      <c r="G6" s="354">
        <f>Felújítások!D5-Felújítások!F5-Felújítások!G5</f>
        <v>-85</v>
      </c>
    </row>
    <row r="7" spans="1:7" ht="15.75" customHeight="1">
      <c r="A7" s="481" t="s">
        <v>413</v>
      </c>
      <c r="B7" s="307">
        <v>23779</v>
      </c>
      <c r="C7" s="367">
        <v>6421</v>
      </c>
      <c r="D7" s="339"/>
      <c r="E7" s="340"/>
      <c r="F7" s="517">
        <f t="shared" si="0"/>
        <v>30200</v>
      </c>
      <c r="G7" s="354">
        <f aca="true" t="shared" si="1" ref="G7:G23">C7-E7-F7</f>
        <v>-23779</v>
      </c>
    </row>
    <row r="8" spans="1:7" ht="15.75" customHeight="1">
      <c r="A8" s="481" t="s">
        <v>414</v>
      </c>
      <c r="B8" s="307">
        <v>30315</v>
      </c>
      <c r="C8" s="307">
        <v>8185</v>
      </c>
      <c r="D8" s="339"/>
      <c r="E8" s="340"/>
      <c r="F8" s="517">
        <f t="shared" si="0"/>
        <v>38500</v>
      </c>
      <c r="G8" s="354">
        <f t="shared" si="1"/>
        <v>-30315</v>
      </c>
    </row>
    <row r="9" spans="1:7" ht="15.75" customHeight="1">
      <c r="A9" s="481" t="s">
        <v>415</v>
      </c>
      <c r="B9" s="307">
        <v>47244</v>
      </c>
      <c r="C9" s="307">
        <v>12756</v>
      </c>
      <c r="D9" s="339"/>
      <c r="E9" s="340"/>
      <c r="F9" s="517">
        <f t="shared" si="0"/>
        <v>60000</v>
      </c>
      <c r="G9" s="354">
        <f t="shared" si="1"/>
        <v>-47244</v>
      </c>
    </row>
    <row r="10" spans="1:7" ht="15.75" customHeight="1">
      <c r="A10" s="481" t="s">
        <v>461</v>
      </c>
      <c r="B10" s="307">
        <v>56693</v>
      </c>
      <c r="C10" s="307">
        <v>15307</v>
      </c>
      <c r="D10" s="339"/>
      <c r="E10" s="340"/>
      <c r="F10" s="517">
        <f t="shared" si="0"/>
        <v>72000</v>
      </c>
      <c r="G10" s="354">
        <f t="shared" si="1"/>
        <v>-56693</v>
      </c>
    </row>
    <row r="11" spans="1:7" ht="15.75" customHeight="1">
      <c r="A11" s="481" t="s">
        <v>416</v>
      </c>
      <c r="B11" s="307">
        <v>6693</v>
      </c>
      <c r="C11" s="307">
        <v>1807</v>
      </c>
      <c r="D11" s="339"/>
      <c r="E11" s="340"/>
      <c r="F11" s="517">
        <f t="shared" si="0"/>
        <v>8500</v>
      </c>
      <c r="G11" s="354">
        <f t="shared" si="1"/>
        <v>-6693</v>
      </c>
    </row>
    <row r="12" spans="1:7" ht="15.75" customHeight="1">
      <c r="A12" s="481" t="s">
        <v>417</v>
      </c>
      <c r="B12" s="307">
        <v>3150</v>
      </c>
      <c r="C12" s="307">
        <v>850</v>
      </c>
      <c r="D12" s="339"/>
      <c r="E12" s="340"/>
      <c r="F12" s="517">
        <f t="shared" si="0"/>
        <v>4000</v>
      </c>
      <c r="G12" s="354">
        <f t="shared" si="1"/>
        <v>-3150</v>
      </c>
    </row>
    <row r="13" spans="1:7" ht="15.75" customHeight="1">
      <c r="A13" s="481" t="s">
        <v>418</v>
      </c>
      <c r="B13" s="307">
        <v>1181</v>
      </c>
      <c r="C13" s="307">
        <v>319</v>
      </c>
      <c r="D13" s="339"/>
      <c r="E13" s="340"/>
      <c r="F13" s="517">
        <f t="shared" si="0"/>
        <v>1500</v>
      </c>
      <c r="G13" s="354">
        <f t="shared" si="1"/>
        <v>-1181</v>
      </c>
    </row>
    <row r="14" spans="1:7" ht="15.75" customHeight="1">
      <c r="A14" s="481" t="s">
        <v>419</v>
      </c>
      <c r="B14" s="307">
        <v>28346</v>
      </c>
      <c r="C14" s="307">
        <v>7654</v>
      </c>
      <c r="D14" s="339"/>
      <c r="E14" s="340"/>
      <c r="F14" s="517">
        <f t="shared" si="0"/>
        <v>36000</v>
      </c>
      <c r="G14" s="354">
        <f t="shared" si="1"/>
        <v>-28346</v>
      </c>
    </row>
    <row r="15" spans="1:7" ht="15.75" customHeight="1">
      <c r="A15" s="481" t="s">
        <v>420</v>
      </c>
      <c r="B15" s="307">
        <v>7874</v>
      </c>
      <c r="C15" s="307">
        <v>2126</v>
      </c>
      <c r="D15" s="339"/>
      <c r="E15" s="340"/>
      <c r="F15" s="517">
        <f t="shared" si="0"/>
        <v>10000</v>
      </c>
      <c r="G15" s="354">
        <f t="shared" si="1"/>
        <v>-7874</v>
      </c>
    </row>
    <row r="16" spans="1:7" ht="15.75" customHeight="1">
      <c r="A16" s="481" t="s">
        <v>421</v>
      </c>
      <c r="B16" s="307">
        <v>3543</v>
      </c>
      <c r="C16" s="307">
        <v>957</v>
      </c>
      <c r="D16" s="339"/>
      <c r="E16" s="340"/>
      <c r="F16" s="517">
        <f t="shared" si="0"/>
        <v>4500</v>
      </c>
      <c r="G16" s="354">
        <f t="shared" si="1"/>
        <v>-3543</v>
      </c>
    </row>
    <row r="17" spans="1:7" ht="15.75" customHeight="1">
      <c r="A17" s="481" t="s">
        <v>422</v>
      </c>
      <c r="B17" s="307">
        <v>15748</v>
      </c>
      <c r="C17" s="307">
        <v>4252</v>
      </c>
      <c r="D17" s="339"/>
      <c r="E17" s="340"/>
      <c r="F17" s="517">
        <f t="shared" si="0"/>
        <v>20000</v>
      </c>
      <c r="G17" s="354">
        <f t="shared" si="1"/>
        <v>-15748</v>
      </c>
    </row>
    <row r="18" spans="1:7" ht="15.75" customHeight="1">
      <c r="A18" s="481" t="s">
        <v>423</v>
      </c>
      <c r="B18" s="307">
        <v>945</v>
      </c>
      <c r="C18" s="307">
        <v>255</v>
      </c>
      <c r="D18" s="339"/>
      <c r="E18" s="340"/>
      <c r="F18" s="517">
        <f t="shared" si="0"/>
        <v>1200</v>
      </c>
      <c r="G18" s="354">
        <f t="shared" si="1"/>
        <v>-945</v>
      </c>
    </row>
    <row r="19" spans="1:7" ht="15.75" customHeight="1">
      <c r="A19" s="481" t="s">
        <v>424</v>
      </c>
      <c r="B19" s="307">
        <v>709</v>
      </c>
      <c r="C19" s="307">
        <v>191</v>
      </c>
      <c r="D19" s="339"/>
      <c r="E19" s="340"/>
      <c r="F19" s="517">
        <f t="shared" si="0"/>
        <v>900</v>
      </c>
      <c r="G19" s="354">
        <f t="shared" si="1"/>
        <v>-709</v>
      </c>
    </row>
    <row r="20" spans="1:7" s="487" customFormat="1" ht="15.75" customHeight="1">
      <c r="A20" s="481" t="s">
        <v>430</v>
      </c>
      <c r="B20" s="493">
        <v>3150</v>
      </c>
      <c r="C20" s="493">
        <v>850</v>
      </c>
      <c r="D20" s="485"/>
      <c r="E20" s="484"/>
      <c r="F20" s="517">
        <f t="shared" si="0"/>
        <v>4000</v>
      </c>
      <c r="G20" s="486">
        <f t="shared" si="1"/>
        <v>-3150</v>
      </c>
    </row>
    <row r="21" spans="1:7" ht="15.75" customHeight="1">
      <c r="A21" s="481" t="s">
        <v>431</v>
      </c>
      <c r="B21" s="307">
        <v>1575</v>
      </c>
      <c r="C21" s="307">
        <v>425</v>
      </c>
      <c r="D21" s="339"/>
      <c r="E21" s="340"/>
      <c r="F21" s="517">
        <f t="shared" si="0"/>
        <v>2000</v>
      </c>
      <c r="G21" s="354">
        <f t="shared" si="1"/>
        <v>-1575</v>
      </c>
    </row>
    <row r="22" spans="1:7" ht="15.75" customHeight="1">
      <c r="A22" s="481" t="s">
        <v>443</v>
      </c>
      <c r="B22" s="307">
        <v>1196</v>
      </c>
      <c r="C22" s="307">
        <v>323</v>
      </c>
      <c r="D22" s="339"/>
      <c r="E22" s="340"/>
      <c r="F22" s="517">
        <f t="shared" si="0"/>
        <v>1519</v>
      </c>
      <c r="G22" s="356">
        <f t="shared" si="1"/>
        <v>-1196</v>
      </c>
    </row>
    <row r="23" spans="1:7" ht="15.75" customHeight="1">
      <c r="A23" s="481" t="s">
        <v>449</v>
      </c>
      <c r="B23" s="307">
        <v>1231</v>
      </c>
      <c r="C23" s="307">
        <v>333</v>
      </c>
      <c r="D23" s="339"/>
      <c r="E23" s="340"/>
      <c r="F23" s="517">
        <f t="shared" si="0"/>
        <v>1564</v>
      </c>
      <c r="G23" s="503">
        <f t="shared" si="1"/>
        <v>-1231</v>
      </c>
    </row>
    <row r="24" spans="1:9" ht="15.75" customHeight="1">
      <c r="A24" s="481" t="s">
        <v>459</v>
      </c>
      <c r="B24" s="307">
        <v>44095</v>
      </c>
      <c r="C24" s="307">
        <v>11905</v>
      </c>
      <c r="D24" s="339"/>
      <c r="E24" s="340"/>
      <c r="F24" s="517">
        <f t="shared" si="0"/>
        <v>56000</v>
      </c>
      <c r="G24" s="503"/>
      <c r="I24" s="517"/>
    </row>
    <row r="25" spans="1:7" ht="15.75" customHeight="1">
      <c r="A25" s="481" t="s">
        <v>460</v>
      </c>
      <c r="B25" s="307">
        <v>2900</v>
      </c>
      <c r="C25" s="307">
        <v>783</v>
      </c>
      <c r="D25" s="339"/>
      <c r="E25" s="340"/>
      <c r="F25" s="517">
        <f>B25+C25</f>
        <v>3683</v>
      </c>
      <c r="G25" s="503"/>
    </row>
    <row r="26" spans="1:7" ht="15.75" customHeight="1" thickBot="1">
      <c r="A26" s="481"/>
      <c r="B26" s="307"/>
      <c r="C26" s="307"/>
      <c r="D26" s="339"/>
      <c r="E26" s="340"/>
      <c r="F26" s="517"/>
      <c r="G26" s="503"/>
    </row>
    <row r="27" spans="1:7" s="177" customFormat="1" ht="18" customHeight="1" thickBot="1">
      <c r="A27" s="513" t="s">
        <v>335</v>
      </c>
      <c r="B27" s="514">
        <f>SUM(B5:B26)</f>
        <v>376430</v>
      </c>
      <c r="C27" s="514">
        <f>SUM(C5:C26)</f>
        <v>101636</v>
      </c>
      <c r="D27" s="515"/>
      <c r="E27" s="514">
        <f>SUM(E5:E22)</f>
        <v>0</v>
      </c>
      <c r="F27" s="516">
        <f>SUM(F5:F26)</f>
        <v>478066</v>
      </c>
      <c r="G27" s="95" t="e">
        <f>SUM(G5:G23)</f>
        <v>#REF!</v>
      </c>
    </row>
  </sheetData>
  <sheetProtection/>
  <mergeCells count="1">
    <mergeCell ref="B1:F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44.8515625" style="138" customWidth="1"/>
    <col min="2" max="2" width="35.8515625" style="138" customWidth="1"/>
    <col min="3" max="3" width="27.421875" style="135" customWidth="1"/>
    <col min="4" max="4" width="14.00390625" style="135" hidden="1" customWidth="1"/>
    <col min="5" max="5" width="15.421875" style="135" hidden="1" customWidth="1"/>
    <col min="6" max="6" width="22.421875" style="135" customWidth="1"/>
    <col min="7" max="7" width="16.140625" style="135" hidden="1" customWidth="1"/>
    <col min="8" max="9" width="11.00390625" style="135" customWidth="1"/>
    <col min="10" max="10" width="11.8515625" style="135" customWidth="1"/>
    <col min="11" max="16384" width="9.140625" style="135" customWidth="1"/>
  </cols>
  <sheetData>
    <row r="1" spans="2:6" ht="15" customHeight="1">
      <c r="B1" s="568" t="s">
        <v>470</v>
      </c>
      <c r="C1" s="568"/>
      <c r="D1" s="568"/>
      <c r="E1" s="568"/>
      <c r="F1" s="568"/>
    </row>
    <row r="2" spans="1:7" ht="23.25" customHeight="1" thickBot="1">
      <c r="A2" s="168"/>
      <c r="B2" s="168"/>
      <c r="C2" s="169"/>
      <c r="D2" s="169"/>
      <c r="E2" s="169"/>
      <c r="F2" s="329" t="s">
        <v>4</v>
      </c>
      <c r="G2" s="170" t="s">
        <v>273</v>
      </c>
    </row>
    <row r="3" spans="1:7" s="145" customFormat="1" ht="48.75" customHeight="1" thickBot="1">
      <c r="A3" s="171" t="s">
        <v>336</v>
      </c>
      <c r="B3" s="333" t="s">
        <v>364</v>
      </c>
      <c r="C3" s="172" t="s">
        <v>365</v>
      </c>
      <c r="D3" s="172" t="s">
        <v>331</v>
      </c>
      <c r="E3" s="172" t="s">
        <v>332</v>
      </c>
      <c r="F3" s="172" t="s">
        <v>411</v>
      </c>
      <c r="G3" s="173" t="s">
        <v>337</v>
      </c>
    </row>
    <row r="4" spans="1:7" s="169" customFormat="1" ht="15" customHeight="1" thickBot="1">
      <c r="A4" s="174">
        <v>1</v>
      </c>
      <c r="B4" s="334">
        <v>2</v>
      </c>
      <c r="C4" s="175">
        <v>3</v>
      </c>
      <c r="D4" s="175">
        <v>3</v>
      </c>
      <c r="E4" s="175">
        <v>4</v>
      </c>
      <c r="F4" s="175">
        <v>4</v>
      </c>
      <c r="G4" s="176">
        <v>6</v>
      </c>
    </row>
    <row r="5" spans="1:7" ht="15.75" customHeight="1">
      <c r="A5" s="488" t="s">
        <v>425</v>
      </c>
      <c r="B5" s="495">
        <v>55</v>
      </c>
      <c r="C5" s="495">
        <v>15</v>
      </c>
      <c r="D5" s="489">
        <f>C5*0.27</f>
        <v>4.050000000000001</v>
      </c>
      <c r="E5" s="485"/>
      <c r="F5" s="494">
        <f>B5+C5</f>
        <v>70</v>
      </c>
      <c r="G5" s="289">
        <f>C5+D5</f>
        <v>19.05</v>
      </c>
    </row>
    <row r="6" spans="1:7" ht="15.75" customHeight="1">
      <c r="A6" s="490" t="s">
        <v>426</v>
      </c>
      <c r="B6" s="496">
        <v>13386</v>
      </c>
      <c r="C6" s="495">
        <f>B6*0.27</f>
        <v>3614.2200000000003</v>
      </c>
      <c r="D6" s="491"/>
      <c r="E6" s="492"/>
      <c r="F6" s="494">
        <f>B6+C6</f>
        <v>17000.22</v>
      </c>
      <c r="G6" s="179"/>
    </row>
    <row r="7" spans="1:7" ht="15.75" customHeight="1">
      <c r="A7" s="490" t="s">
        <v>427</v>
      </c>
      <c r="B7" s="496">
        <v>10630</v>
      </c>
      <c r="C7" s="494">
        <v>2870</v>
      </c>
      <c r="D7" s="491"/>
      <c r="E7" s="492"/>
      <c r="F7" s="494">
        <f>B7+C7</f>
        <v>13500</v>
      </c>
      <c r="G7" s="179"/>
    </row>
    <row r="8" spans="1:7" ht="15.75" customHeight="1">
      <c r="A8" s="490" t="s">
        <v>432</v>
      </c>
      <c r="B8" s="496">
        <v>157</v>
      </c>
      <c r="C8" s="494">
        <v>43</v>
      </c>
      <c r="D8" s="491"/>
      <c r="E8" s="492"/>
      <c r="F8" s="494">
        <f>B8+C8</f>
        <v>200</v>
      </c>
      <c r="G8" s="179">
        <f aca="true" t="shared" si="0" ref="G8:G22">C8-E8-F8</f>
        <v>-157</v>
      </c>
    </row>
    <row r="9" spans="1:10" s="487" customFormat="1" ht="15.75" customHeight="1">
      <c r="A9" s="490" t="s">
        <v>444</v>
      </c>
      <c r="B9" s="496">
        <v>7000</v>
      </c>
      <c r="C9" s="494">
        <v>1890</v>
      </c>
      <c r="D9" s="491"/>
      <c r="E9" s="492"/>
      <c r="F9" s="494">
        <f>B9+C9</f>
        <v>8890</v>
      </c>
      <c r="G9" s="504">
        <f t="shared" si="0"/>
        <v>-7000</v>
      </c>
      <c r="J9" s="494"/>
    </row>
    <row r="10" spans="1:7" ht="15.75" customHeight="1">
      <c r="A10" s="520" t="s">
        <v>458</v>
      </c>
      <c r="B10" s="496">
        <v>25906</v>
      </c>
      <c r="C10" s="494">
        <v>6994</v>
      </c>
      <c r="D10" s="343"/>
      <c r="E10" s="342"/>
      <c r="F10" s="494">
        <f>B10+C10</f>
        <v>32900</v>
      </c>
      <c r="G10" s="179">
        <f t="shared" si="0"/>
        <v>-25906</v>
      </c>
    </row>
    <row r="11" spans="1:7" ht="15.75" customHeight="1">
      <c r="A11" s="178"/>
      <c r="B11" s="341"/>
      <c r="C11" s="342"/>
      <c r="D11" s="343"/>
      <c r="E11" s="342"/>
      <c r="F11" s="342"/>
      <c r="G11" s="179">
        <f t="shared" si="0"/>
        <v>0</v>
      </c>
    </row>
    <row r="12" spans="1:7" ht="15.75" customHeight="1">
      <c r="A12" s="178"/>
      <c r="B12" s="341"/>
      <c r="C12" s="342"/>
      <c r="D12" s="343"/>
      <c r="E12" s="342"/>
      <c r="F12" s="342"/>
      <c r="G12" s="179">
        <f t="shared" si="0"/>
        <v>0</v>
      </c>
    </row>
    <row r="13" spans="1:7" ht="15.75" customHeight="1">
      <c r="A13" s="178"/>
      <c r="B13" s="341"/>
      <c r="C13" s="342"/>
      <c r="D13" s="343"/>
      <c r="E13" s="342"/>
      <c r="F13" s="342"/>
      <c r="G13" s="179">
        <f t="shared" si="0"/>
        <v>0</v>
      </c>
    </row>
    <row r="14" spans="1:7" ht="15.75" customHeight="1">
      <c r="A14" s="178"/>
      <c r="B14" s="341"/>
      <c r="C14" s="342"/>
      <c r="D14" s="343"/>
      <c r="E14" s="342"/>
      <c r="F14" s="342"/>
      <c r="G14" s="179">
        <f t="shared" si="0"/>
        <v>0</v>
      </c>
    </row>
    <row r="15" spans="1:7" ht="15.75" customHeight="1">
      <c r="A15" s="178"/>
      <c r="B15" s="341"/>
      <c r="C15" s="342"/>
      <c r="D15" s="343"/>
      <c r="E15" s="342"/>
      <c r="F15" s="342"/>
      <c r="G15" s="179">
        <f t="shared" si="0"/>
        <v>0</v>
      </c>
    </row>
    <row r="16" spans="1:7" ht="15.75" customHeight="1">
      <c r="A16" s="178"/>
      <c r="B16" s="341"/>
      <c r="C16" s="342"/>
      <c r="D16" s="343"/>
      <c r="E16" s="342"/>
      <c r="F16" s="342"/>
      <c r="G16" s="179">
        <f t="shared" si="0"/>
        <v>0</v>
      </c>
    </row>
    <row r="17" spans="1:7" ht="15.75" customHeight="1">
      <c r="A17" s="178"/>
      <c r="B17" s="341"/>
      <c r="C17" s="342"/>
      <c r="D17" s="343"/>
      <c r="E17" s="342"/>
      <c r="F17" s="342"/>
      <c r="G17" s="179">
        <f t="shared" si="0"/>
        <v>0</v>
      </c>
    </row>
    <row r="18" spans="1:7" ht="15.75" customHeight="1">
      <c r="A18" s="178"/>
      <c r="B18" s="341"/>
      <c r="C18" s="342"/>
      <c r="D18" s="343"/>
      <c r="E18" s="342"/>
      <c r="F18" s="342"/>
      <c r="G18" s="179">
        <f t="shared" si="0"/>
        <v>0</v>
      </c>
    </row>
    <row r="19" spans="1:7" ht="15.75" customHeight="1">
      <c r="A19" s="178"/>
      <c r="B19" s="341"/>
      <c r="C19" s="342"/>
      <c r="D19" s="343"/>
      <c r="E19" s="342"/>
      <c r="F19" s="342"/>
      <c r="G19" s="179">
        <f t="shared" si="0"/>
        <v>0</v>
      </c>
    </row>
    <row r="20" spans="1:7" ht="15.75" customHeight="1">
      <c r="A20" s="178"/>
      <c r="B20" s="341"/>
      <c r="C20" s="342"/>
      <c r="D20" s="343"/>
      <c r="E20" s="342"/>
      <c r="F20" s="342"/>
      <c r="G20" s="179">
        <f t="shared" si="0"/>
        <v>0</v>
      </c>
    </row>
    <row r="21" spans="1:7" ht="15.75" customHeight="1">
      <c r="A21" s="178"/>
      <c r="B21" s="341"/>
      <c r="C21" s="342"/>
      <c r="D21" s="343"/>
      <c r="E21" s="342"/>
      <c r="F21" s="342"/>
      <c r="G21" s="179">
        <f t="shared" si="0"/>
        <v>0</v>
      </c>
    </row>
    <row r="22" spans="1:7" ht="15.75" customHeight="1" thickBot="1">
      <c r="A22" s="180"/>
      <c r="B22" s="344"/>
      <c r="C22" s="345"/>
      <c r="D22" s="345"/>
      <c r="E22" s="345"/>
      <c r="F22" s="345"/>
      <c r="G22" s="181">
        <f t="shared" si="0"/>
        <v>0</v>
      </c>
    </row>
    <row r="23" spans="1:7" s="511" customFormat="1" ht="18" customHeight="1" thickBot="1">
      <c r="A23" s="505" t="s">
        <v>335</v>
      </c>
      <c r="B23" s="506">
        <f>SUM(B5:B22)</f>
        <v>57134</v>
      </c>
      <c r="C23" s="507">
        <f>SUM(C5:C22)</f>
        <v>15426.220000000001</v>
      </c>
      <c r="D23" s="508"/>
      <c r="E23" s="509">
        <f>SUM(E5:E22)</f>
        <v>0</v>
      </c>
      <c r="F23" s="507">
        <f>SUM(F5:F22)</f>
        <v>72560.22</v>
      </c>
      <c r="G23" s="510">
        <f>SUM(G5:G22)</f>
        <v>-33043.95</v>
      </c>
    </row>
  </sheetData>
  <sheetProtection/>
  <mergeCells count="1">
    <mergeCell ref="B1:F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34"/>
  <sheetViews>
    <sheetView zoomScale="120" zoomScaleNormal="120" zoomScalePageLayoutView="0" workbookViewId="0" topLeftCell="A1">
      <selection activeCell="A2" sqref="A2:B2"/>
    </sheetView>
  </sheetViews>
  <sheetFormatPr defaultColWidth="9.140625" defaultRowHeight="15"/>
  <cols>
    <col min="1" max="1" width="4.00390625" style="87" customWidth="1"/>
    <col min="2" max="2" width="6.421875" style="18" customWidth="1"/>
    <col min="3" max="3" width="58.00390625" style="18" customWidth="1"/>
    <col min="4" max="4" width="14.8515625" style="18" customWidth="1"/>
    <col min="5" max="5" width="39.00390625" style="18" customWidth="1"/>
    <col min="6" max="16384" width="9.140625" style="18" customWidth="1"/>
  </cols>
  <sheetData>
    <row r="1" spans="1:4" ht="15" customHeight="1" thickBot="1">
      <c r="A1" s="579" t="s">
        <v>471</v>
      </c>
      <c r="B1" s="579"/>
      <c r="C1" s="579"/>
      <c r="D1" s="579"/>
    </row>
    <row r="2" spans="1:5" s="8" customFormat="1" ht="25.5" customHeight="1">
      <c r="A2" s="569" t="s">
        <v>81</v>
      </c>
      <c r="B2" s="570"/>
      <c r="C2" s="573" t="s">
        <v>354</v>
      </c>
      <c r="D2" s="574"/>
      <c r="E2" s="15"/>
    </row>
    <row r="3" spans="1:5" s="8" customFormat="1" ht="26.25" customHeight="1" thickBot="1">
      <c r="A3" s="577" t="s">
        <v>2</v>
      </c>
      <c r="B3" s="578"/>
      <c r="C3" s="575"/>
      <c r="D3" s="576"/>
      <c r="E3" s="15"/>
    </row>
    <row r="4" spans="1:4" s="15" customFormat="1" ht="15.75" customHeight="1" thickBot="1">
      <c r="A4" s="13"/>
      <c r="B4" s="13"/>
      <c r="C4" s="13"/>
      <c r="D4" s="328" t="s">
        <v>4</v>
      </c>
    </row>
    <row r="5" spans="1:5" ht="15.75" thickBot="1">
      <c r="A5" s="571" t="s">
        <v>5</v>
      </c>
      <c r="B5" s="572"/>
      <c r="C5" s="16" t="s">
        <v>6</v>
      </c>
      <c r="D5" s="17" t="s">
        <v>7</v>
      </c>
      <c r="E5" s="232"/>
    </row>
    <row r="6" spans="1:5" s="22" customFormat="1" ht="12.75" customHeight="1" thickBot="1">
      <c r="A6" s="19">
        <v>1</v>
      </c>
      <c r="B6" s="20">
        <v>2</v>
      </c>
      <c r="C6" s="20">
        <v>3</v>
      </c>
      <c r="D6" s="21">
        <v>4</v>
      </c>
      <c r="E6" s="182"/>
    </row>
    <row r="7" spans="1:5" s="22" customFormat="1" ht="15.75" customHeight="1" thickBot="1">
      <c r="A7" s="23"/>
      <c r="B7" s="24"/>
      <c r="C7" s="24" t="s">
        <v>8</v>
      </c>
      <c r="D7" s="25"/>
      <c r="E7" s="182"/>
    </row>
    <row r="8" spans="1:5" s="22" customFormat="1" ht="12" customHeight="1" thickBot="1">
      <c r="A8" s="19" t="s">
        <v>9</v>
      </c>
      <c r="B8" s="26"/>
      <c r="C8" s="27" t="s">
        <v>82</v>
      </c>
      <c r="D8" s="28">
        <f>SUM(D9,D16)</f>
        <v>704311</v>
      </c>
      <c r="E8" s="182"/>
    </row>
    <row r="9" spans="1:5" s="29" customFormat="1" ht="12" customHeight="1" thickBot="1">
      <c r="A9" s="19" t="s">
        <v>27</v>
      </c>
      <c r="B9" s="26"/>
      <c r="C9" s="27" t="s">
        <v>83</v>
      </c>
      <c r="D9" s="28">
        <f>SUM(D10:D15)</f>
        <v>542000</v>
      </c>
      <c r="E9" s="72"/>
    </row>
    <row r="10" spans="1:5" s="40" customFormat="1" ht="12" customHeight="1">
      <c r="A10" s="34"/>
      <c r="B10" s="31" t="s">
        <v>29</v>
      </c>
      <c r="C10" s="97" t="s">
        <v>84</v>
      </c>
      <c r="D10" s="90">
        <v>518000</v>
      </c>
      <c r="E10" s="231"/>
    </row>
    <row r="11" spans="1:5" s="40" customFormat="1" ht="12" customHeight="1">
      <c r="A11" s="34"/>
      <c r="B11" s="31" t="s">
        <v>31</v>
      </c>
      <c r="C11" s="97" t="s">
        <v>85</v>
      </c>
      <c r="D11" s="90"/>
      <c r="E11" s="231"/>
    </row>
    <row r="12" spans="1:5" s="40" customFormat="1" ht="12" customHeight="1">
      <c r="A12" s="34"/>
      <c r="B12" s="31" t="s">
        <v>33</v>
      </c>
      <c r="C12" s="97" t="s">
        <v>376</v>
      </c>
      <c r="D12" s="90"/>
      <c r="E12" s="231"/>
    </row>
    <row r="13" spans="1:5" s="40" customFormat="1" ht="12" customHeight="1">
      <c r="A13" s="34"/>
      <c r="B13" s="31" t="s">
        <v>35</v>
      </c>
      <c r="C13" s="97" t="s">
        <v>87</v>
      </c>
      <c r="D13" s="90">
        <v>1000</v>
      </c>
      <c r="E13" s="231"/>
    </row>
    <row r="14" spans="1:5" s="40" customFormat="1" ht="12" customHeight="1">
      <c r="A14" s="34"/>
      <c r="B14" s="31" t="s">
        <v>62</v>
      </c>
      <c r="C14" s="97" t="s">
        <v>88</v>
      </c>
      <c r="D14" s="90"/>
      <c r="E14" s="231"/>
    </row>
    <row r="15" spans="1:5" s="40" customFormat="1" ht="12" customHeight="1" thickBot="1">
      <c r="A15" s="34"/>
      <c r="B15" s="31" t="s">
        <v>89</v>
      </c>
      <c r="C15" s="97" t="s">
        <v>90</v>
      </c>
      <c r="D15" s="90">
        <v>23000</v>
      </c>
      <c r="E15" s="231"/>
    </row>
    <row r="16" spans="1:5" s="29" customFormat="1" ht="12" customHeight="1" thickBot="1">
      <c r="A16" s="19" t="s">
        <v>37</v>
      </c>
      <c r="B16" s="26"/>
      <c r="C16" s="27" t="s">
        <v>91</v>
      </c>
      <c r="D16" s="28">
        <f>SUM(D17:D24)</f>
        <v>162311</v>
      </c>
      <c r="E16" s="72"/>
    </row>
    <row r="17" spans="1:5" s="29" customFormat="1" ht="12" customHeight="1">
      <c r="A17" s="30"/>
      <c r="B17" s="31" t="s">
        <v>92</v>
      </c>
      <c r="C17" s="32" t="s">
        <v>12</v>
      </c>
      <c r="D17" s="89"/>
      <c r="E17" s="72"/>
    </row>
    <row r="18" spans="1:5" s="29" customFormat="1" ht="12" customHeight="1">
      <c r="A18" s="34"/>
      <c r="B18" s="31" t="s">
        <v>93</v>
      </c>
      <c r="C18" s="35" t="s">
        <v>14</v>
      </c>
      <c r="D18" s="90">
        <v>800</v>
      </c>
      <c r="E18" s="72"/>
    </row>
    <row r="19" spans="1:5" s="29" customFormat="1" ht="12" customHeight="1">
      <c r="A19" s="34"/>
      <c r="B19" s="31" t="s">
        <v>94</v>
      </c>
      <c r="C19" s="35" t="s">
        <v>16</v>
      </c>
      <c r="D19" s="90">
        <v>88900</v>
      </c>
      <c r="E19" s="72"/>
    </row>
    <row r="20" spans="1:5" s="29" customFormat="1" ht="12" customHeight="1">
      <c r="A20" s="34"/>
      <c r="B20" s="31" t="s">
        <v>95</v>
      </c>
      <c r="C20" s="35" t="s">
        <v>18</v>
      </c>
      <c r="D20" s="90">
        <v>10000</v>
      </c>
      <c r="E20" s="72"/>
    </row>
    <row r="21" spans="1:5" s="29" customFormat="1" ht="12" customHeight="1">
      <c r="A21" s="34"/>
      <c r="B21" s="31" t="s">
        <v>96</v>
      </c>
      <c r="C21" s="37" t="s">
        <v>20</v>
      </c>
      <c r="D21" s="90">
        <v>0</v>
      </c>
      <c r="E21" s="72"/>
    </row>
    <row r="22" spans="1:5" s="29" customFormat="1" ht="12" customHeight="1">
      <c r="A22" s="38"/>
      <c r="B22" s="31" t="s">
        <v>97</v>
      </c>
      <c r="C22" s="35" t="s">
        <v>22</v>
      </c>
      <c r="D22" s="91">
        <v>15000</v>
      </c>
      <c r="E22" s="72"/>
    </row>
    <row r="23" spans="1:5" s="40" customFormat="1" ht="12" customHeight="1">
      <c r="A23" s="34"/>
      <c r="B23" s="31" t="s">
        <v>98</v>
      </c>
      <c r="C23" s="35" t="s">
        <v>99</v>
      </c>
      <c r="D23" s="90">
        <v>13000</v>
      </c>
      <c r="E23" s="231"/>
    </row>
    <row r="24" spans="1:5" s="40" customFormat="1" ht="12" customHeight="1" thickBot="1">
      <c r="A24" s="41"/>
      <c r="B24" s="42" t="s">
        <v>100</v>
      </c>
      <c r="C24" s="37" t="s">
        <v>101</v>
      </c>
      <c r="D24" s="92">
        <v>34611</v>
      </c>
      <c r="E24" s="231"/>
    </row>
    <row r="25" spans="1:5" s="40" customFormat="1" ht="12" customHeight="1" thickBot="1">
      <c r="A25" s="19" t="s">
        <v>39</v>
      </c>
      <c r="B25" s="98"/>
      <c r="C25" s="27" t="s">
        <v>102</v>
      </c>
      <c r="D25" s="47"/>
      <c r="E25" s="231"/>
    </row>
    <row r="26" spans="1:5" s="29" customFormat="1" ht="12" customHeight="1" thickBot="1">
      <c r="A26" s="19" t="s">
        <v>41</v>
      </c>
      <c r="B26" s="26"/>
      <c r="C26" s="27" t="s">
        <v>103</v>
      </c>
      <c r="D26" s="28">
        <f>SUM(D27:D33)</f>
        <v>354068</v>
      </c>
      <c r="E26" s="72"/>
    </row>
    <row r="27" spans="1:5" s="40" customFormat="1" ht="12" customHeight="1">
      <c r="A27" s="34"/>
      <c r="B27" s="31" t="s">
        <v>43</v>
      </c>
      <c r="C27" s="44" t="s">
        <v>451</v>
      </c>
      <c r="D27" s="36">
        <v>83526</v>
      </c>
      <c r="E27" s="231"/>
    </row>
    <row r="28" spans="1:5" s="40" customFormat="1" ht="12" customHeight="1">
      <c r="A28" s="34"/>
      <c r="B28" s="31" t="s">
        <v>45</v>
      </c>
      <c r="C28" s="35" t="s">
        <v>452</v>
      </c>
      <c r="D28" s="36">
        <v>154522</v>
      </c>
      <c r="E28" s="231"/>
    </row>
    <row r="29" spans="1:5" s="40" customFormat="1" ht="12" customHeight="1">
      <c r="A29" s="34"/>
      <c r="B29" s="31" t="s">
        <v>104</v>
      </c>
      <c r="C29" s="35" t="s">
        <v>453</v>
      </c>
      <c r="D29" s="36">
        <v>35447</v>
      </c>
      <c r="E29" s="231"/>
    </row>
    <row r="30" spans="1:5" s="40" customFormat="1" ht="12" customHeight="1">
      <c r="A30" s="34"/>
      <c r="B30" s="31" t="s">
        <v>105</v>
      </c>
      <c r="C30" s="35" t="s">
        <v>455</v>
      </c>
      <c r="D30" s="36">
        <v>525</v>
      </c>
      <c r="E30" s="231"/>
    </row>
    <row r="31" spans="1:5" s="40" customFormat="1" ht="12" customHeight="1">
      <c r="A31" s="34"/>
      <c r="B31" s="31" t="s">
        <v>106</v>
      </c>
      <c r="C31" s="35" t="s">
        <v>454</v>
      </c>
      <c r="D31" s="36">
        <v>8130</v>
      </c>
      <c r="E31" s="231"/>
    </row>
    <row r="32" spans="1:5" s="40" customFormat="1" ht="12" customHeight="1">
      <c r="A32" s="34"/>
      <c r="B32" s="31" t="s">
        <v>107</v>
      </c>
      <c r="C32" s="35" t="s">
        <v>456</v>
      </c>
      <c r="D32" s="36">
        <v>71918</v>
      </c>
      <c r="E32" s="231"/>
    </row>
    <row r="33" spans="1:5" s="40" customFormat="1" ht="12" customHeight="1" thickBot="1">
      <c r="A33" s="34"/>
      <c r="B33" s="31" t="s">
        <v>109</v>
      </c>
      <c r="C33" s="35" t="s">
        <v>110</v>
      </c>
      <c r="D33" s="36"/>
      <c r="E33" s="231"/>
    </row>
    <row r="34" spans="1:5" s="40" customFormat="1" ht="12" customHeight="1" thickBot="1">
      <c r="A34" s="45" t="s">
        <v>47</v>
      </c>
      <c r="B34" s="46"/>
      <c r="C34" s="46" t="s">
        <v>111</v>
      </c>
      <c r="D34" s="28">
        <f>SUM(D35,D41)</f>
        <v>636092</v>
      </c>
      <c r="E34" s="231"/>
    </row>
    <row r="35" spans="1:5" s="40" customFormat="1" ht="12" customHeight="1">
      <c r="A35" s="30"/>
      <c r="B35" s="50" t="s">
        <v>75</v>
      </c>
      <c r="C35" s="100" t="s">
        <v>112</v>
      </c>
      <c r="D35" s="101">
        <f>SUM(D36:D40)</f>
        <v>24000</v>
      </c>
      <c r="E35" s="231"/>
    </row>
    <row r="36" spans="1:5" s="40" customFormat="1" ht="12" customHeight="1">
      <c r="A36" s="34"/>
      <c r="B36" s="77" t="s">
        <v>113</v>
      </c>
      <c r="C36" s="102" t="s">
        <v>114</v>
      </c>
      <c r="D36" s="90">
        <v>24000</v>
      </c>
      <c r="E36" s="231"/>
    </row>
    <row r="37" spans="1:5" s="40" customFormat="1" ht="12" customHeight="1">
      <c r="A37" s="34"/>
      <c r="B37" s="77" t="s">
        <v>115</v>
      </c>
      <c r="C37" s="102" t="s">
        <v>116</v>
      </c>
      <c r="D37" s="90"/>
      <c r="E37" s="231"/>
    </row>
    <row r="38" spans="1:5" s="40" customFormat="1" ht="12" customHeight="1">
      <c r="A38" s="34"/>
      <c r="B38" s="77" t="s">
        <v>117</v>
      </c>
      <c r="C38" s="102" t="s">
        <v>118</v>
      </c>
      <c r="D38" s="90"/>
      <c r="E38" s="231"/>
    </row>
    <row r="39" spans="1:5" s="40" customFormat="1" ht="12" customHeight="1">
      <c r="A39" s="34"/>
      <c r="B39" s="77" t="s">
        <v>119</v>
      </c>
      <c r="C39" s="102" t="s">
        <v>120</v>
      </c>
      <c r="D39" s="90"/>
      <c r="E39" s="231"/>
    </row>
    <row r="40" spans="1:5" s="40" customFormat="1" ht="12" customHeight="1">
      <c r="A40" s="34"/>
      <c r="B40" s="77" t="s">
        <v>121</v>
      </c>
      <c r="C40" s="102" t="s">
        <v>122</v>
      </c>
      <c r="D40" s="90"/>
      <c r="E40" s="231"/>
    </row>
    <row r="41" spans="1:5" s="40" customFormat="1" ht="12" customHeight="1">
      <c r="A41" s="34"/>
      <c r="B41" s="77" t="s">
        <v>76</v>
      </c>
      <c r="C41" s="103" t="s">
        <v>123</v>
      </c>
      <c r="D41" s="104">
        <f>SUM(D42:D46)</f>
        <v>612092</v>
      </c>
      <c r="E41" s="231"/>
    </row>
    <row r="42" spans="1:5" s="40" customFormat="1" ht="12" customHeight="1">
      <c r="A42" s="34"/>
      <c r="B42" s="77" t="s">
        <v>124</v>
      </c>
      <c r="C42" s="102" t="s">
        <v>114</v>
      </c>
      <c r="D42" s="90"/>
      <c r="E42" s="231"/>
    </row>
    <row r="43" spans="1:5" s="40" customFormat="1" ht="12" customHeight="1">
      <c r="A43" s="34"/>
      <c r="B43" s="77" t="s">
        <v>125</v>
      </c>
      <c r="C43" s="102" t="s">
        <v>116</v>
      </c>
      <c r="D43" s="90"/>
      <c r="E43" s="231"/>
    </row>
    <row r="44" spans="1:5" s="40" customFormat="1" ht="12" customHeight="1">
      <c r="A44" s="34"/>
      <c r="B44" s="77" t="s">
        <v>126</v>
      </c>
      <c r="C44" s="102" t="s">
        <v>127</v>
      </c>
      <c r="D44" s="90"/>
      <c r="E44" s="231"/>
    </row>
    <row r="45" spans="1:5" s="40" customFormat="1" ht="12" customHeight="1">
      <c r="A45" s="34"/>
      <c r="B45" s="77" t="s">
        <v>128</v>
      </c>
      <c r="C45" s="102" t="s">
        <v>120</v>
      </c>
      <c r="D45" s="90"/>
      <c r="E45" s="231"/>
    </row>
    <row r="46" spans="1:5" s="40" customFormat="1" ht="12" customHeight="1" thickBot="1">
      <c r="A46" s="53"/>
      <c r="B46" s="54" t="s">
        <v>129</v>
      </c>
      <c r="C46" s="105" t="s">
        <v>130</v>
      </c>
      <c r="D46" s="106">
        <v>612092</v>
      </c>
      <c r="E46" s="231"/>
    </row>
    <row r="47" spans="1:5" s="29" customFormat="1" ht="12" customHeight="1" thickBot="1">
      <c r="A47" s="45" t="s">
        <v>49</v>
      </c>
      <c r="B47" s="26"/>
      <c r="C47" s="46" t="s">
        <v>131</v>
      </c>
      <c r="D47" s="28">
        <f>SUM(D48:D50)</f>
        <v>1519</v>
      </c>
      <c r="E47" s="72"/>
    </row>
    <row r="48" spans="1:5" s="40" customFormat="1" ht="12" customHeight="1">
      <c r="A48" s="34"/>
      <c r="B48" s="77" t="s">
        <v>132</v>
      </c>
      <c r="C48" s="44" t="s">
        <v>133</v>
      </c>
      <c r="D48" s="90">
        <v>1519</v>
      </c>
      <c r="E48" s="231"/>
    </row>
    <row r="49" spans="1:5" s="40" customFormat="1" ht="12" customHeight="1">
      <c r="A49" s="34"/>
      <c r="B49" s="77" t="s">
        <v>134</v>
      </c>
      <c r="C49" s="35" t="s">
        <v>135</v>
      </c>
      <c r="D49" s="90"/>
      <c r="E49" s="231"/>
    </row>
    <row r="50" spans="1:5" s="40" customFormat="1" ht="12" customHeight="1" thickBot="1">
      <c r="A50" s="34"/>
      <c r="B50" s="77" t="s">
        <v>136</v>
      </c>
      <c r="C50" s="107" t="s">
        <v>137</v>
      </c>
      <c r="D50" s="90"/>
      <c r="E50" s="231"/>
    </row>
    <row r="51" spans="1:5" s="40" customFormat="1" ht="15.75" customHeight="1" thickBot="1">
      <c r="A51" s="19" t="s">
        <v>78</v>
      </c>
      <c r="B51" s="26"/>
      <c r="C51" s="46" t="s">
        <v>138</v>
      </c>
      <c r="D51" s="28">
        <f>SUM(D52:D53)</f>
        <v>10000</v>
      </c>
      <c r="E51" s="231"/>
    </row>
    <row r="52" spans="1:5" s="40" customFormat="1" ht="12" customHeight="1">
      <c r="A52" s="108"/>
      <c r="B52" s="77" t="s">
        <v>139</v>
      </c>
      <c r="C52" s="35" t="s">
        <v>140</v>
      </c>
      <c r="D52" s="109">
        <v>10000</v>
      </c>
      <c r="E52" s="231"/>
    </row>
    <row r="53" spans="1:5" s="40" customFormat="1" ht="12" customHeight="1" thickBot="1">
      <c r="A53" s="34"/>
      <c r="B53" s="77" t="s">
        <v>141</v>
      </c>
      <c r="C53" s="35" t="s">
        <v>142</v>
      </c>
      <c r="D53" s="90"/>
      <c r="E53" s="231"/>
    </row>
    <row r="54" spans="1:5" s="40" customFormat="1" ht="12" customHeight="1" thickBot="1">
      <c r="A54" s="45" t="s">
        <v>143</v>
      </c>
      <c r="B54" s="78"/>
      <c r="C54" s="110" t="s">
        <v>144</v>
      </c>
      <c r="D54" s="111"/>
      <c r="E54" s="231"/>
    </row>
    <row r="55" spans="1:5" s="29" customFormat="1" ht="15" customHeight="1" thickBot="1">
      <c r="A55" s="112" t="s">
        <v>145</v>
      </c>
      <c r="B55" s="113"/>
      <c r="C55" s="114" t="s">
        <v>146</v>
      </c>
      <c r="D55" s="115">
        <f>SUM(D8,D25,D26,D34,D47,D51,D54)</f>
        <v>1705990</v>
      </c>
      <c r="E55" s="72"/>
    </row>
    <row r="56" spans="1:5" s="29" customFormat="1" ht="12" customHeight="1" thickBot="1">
      <c r="A56" s="19" t="s">
        <v>147</v>
      </c>
      <c r="B56" s="48"/>
      <c r="C56" s="46" t="s">
        <v>148</v>
      </c>
      <c r="D56" s="49">
        <f>SUM(D57:D58)</f>
        <v>485000</v>
      </c>
      <c r="E56" s="72"/>
    </row>
    <row r="57" spans="1:5" s="29" customFormat="1" ht="12" customHeight="1">
      <c r="A57" s="30"/>
      <c r="B57" s="50" t="s">
        <v>149</v>
      </c>
      <c r="C57" s="51" t="s">
        <v>150</v>
      </c>
      <c r="D57" s="93">
        <v>485000</v>
      </c>
      <c r="E57" s="72"/>
    </row>
    <row r="58" spans="1:5" s="29" customFormat="1" ht="12" customHeight="1" thickBot="1">
      <c r="A58" s="53"/>
      <c r="B58" s="54" t="s">
        <v>151</v>
      </c>
      <c r="C58" s="55" t="s">
        <v>152</v>
      </c>
      <c r="D58" s="94">
        <v>0</v>
      </c>
      <c r="E58" s="72"/>
    </row>
    <row r="59" spans="1:5" s="40" customFormat="1" ht="12" customHeight="1" thickBot="1">
      <c r="A59" s="57" t="s">
        <v>153</v>
      </c>
      <c r="B59" s="58"/>
      <c r="C59" s="46" t="s">
        <v>154</v>
      </c>
      <c r="D59" s="28">
        <f>+D60+D61</f>
        <v>0</v>
      </c>
      <c r="E59" s="231"/>
    </row>
    <row r="60" spans="1:5" s="40" customFormat="1" ht="12" customHeight="1">
      <c r="A60" s="116"/>
      <c r="B60" s="117" t="s">
        <v>155</v>
      </c>
      <c r="C60" s="97" t="s">
        <v>156</v>
      </c>
      <c r="D60" s="75"/>
      <c r="E60" s="231"/>
    </row>
    <row r="61" spans="1:5" s="40" customFormat="1" ht="12" customHeight="1" thickBot="1">
      <c r="A61" s="118"/>
      <c r="B61" s="119" t="s">
        <v>157</v>
      </c>
      <c r="C61" s="120" t="s">
        <v>158</v>
      </c>
      <c r="D61" s="43"/>
      <c r="E61" s="231"/>
    </row>
    <row r="62" spans="1:5" s="40" customFormat="1" ht="15" customHeight="1" thickBot="1">
      <c r="A62" s="57" t="s">
        <v>159</v>
      </c>
      <c r="B62" s="59"/>
      <c r="C62" s="60" t="s">
        <v>160</v>
      </c>
      <c r="D62" s="95">
        <f>+D55+D56+D59</f>
        <v>2190990</v>
      </c>
      <c r="E62" s="231"/>
    </row>
    <row r="63" spans="1:5" s="40" customFormat="1" ht="15" customHeight="1">
      <c r="A63" s="61"/>
      <c r="B63" s="61"/>
      <c r="C63" s="62"/>
      <c r="D63" s="63"/>
      <c r="E63" s="231"/>
    </row>
    <row r="64" spans="1:5" ht="15.75" thickBot="1">
      <c r="A64" s="64"/>
      <c r="B64" s="65"/>
      <c r="C64" s="65"/>
      <c r="D64" s="65"/>
      <c r="E64" s="232"/>
    </row>
    <row r="65" spans="1:5" s="22" customFormat="1" ht="16.5" customHeight="1" thickBot="1">
      <c r="A65" s="66"/>
      <c r="B65" s="67"/>
      <c r="C65" s="68" t="s">
        <v>51</v>
      </c>
      <c r="D65" s="69"/>
      <c r="E65" s="182"/>
    </row>
    <row r="66" spans="1:4" s="72" customFormat="1" ht="12" customHeight="1" thickBot="1">
      <c r="A66" s="45" t="s">
        <v>9</v>
      </c>
      <c r="B66" s="70"/>
      <c r="C66" s="71" t="s">
        <v>52</v>
      </c>
      <c r="D66" s="28">
        <f>SUM(D67:D71)</f>
        <v>918181</v>
      </c>
    </row>
    <row r="67" spans="1:5" ht="12" customHeight="1">
      <c r="A67" s="73"/>
      <c r="B67" s="74" t="s">
        <v>11</v>
      </c>
      <c r="C67" s="44" t="s">
        <v>53</v>
      </c>
      <c r="D67" s="109">
        <v>32211</v>
      </c>
      <c r="E67" s="232"/>
    </row>
    <row r="68" spans="1:5" ht="12" customHeight="1">
      <c r="A68" s="76"/>
      <c r="B68" s="77" t="s">
        <v>13</v>
      </c>
      <c r="C68" s="35" t="s">
        <v>54</v>
      </c>
      <c r="D68" s="36">
        <v>7146</v>
      </c>
      <c r="E68" s="232"/>
    </row>
    <row r="69" spans="1:5" ht="12" customHeight="1">
      <c r="A69" s="76"/>
      <c r="B69" s="77" t="s">
        <v>15</v>
      </c>
      <c r="C69" s="35" t="s">
        <v>55</v>
      </c>
      <c r="D69" s="90">
        <v>224822</v>
      </c>
      <c r="E69" s="348"/>
    </row>
    <row r="70" spans="1:5" ht="12" customHeight="1">
      <c r="A70" s="76"/>
      <c r="B70" s="77" t="s">
        <v>17</v>
      </c>
      <c r="C70" s="35" t="s">
        <v>394</v>
      </c>
      <c r="D70" s="90">
        <v>25211</v>
      </c>
      <c r="E70" s="348"/>
    </row>
    <row r="71" spans="1:5" ht="12" customHeight="1">
      <c r="A71" s="76"/>
      <c r="B71" s="77" t="s">
        <v>57</v>
      </c>
      <c r="C71" s="35" t="s">
        <v>58</v>
      </c>
      <c r="D71" s="90">
        <f>SUM(D72:D79)</f>
        <v>628791</v>
      </c>
      <c r="E71" s="232"/>
    </row>
    <row r="72" spans="1:5" ht="12" customHeight="1">
      <c r="A72" s="76"/>
      <c r="B72" s="77" t="s">
        <v>21</v>
      </c>
      <c r="C72" s="35" t="s">
        <v>161</v>
      </c>
      <c r="D72" s="36"/>
      <c r="E72" s="232"/>
    </row>
    <row r="73" spans="1:5" ht="12" customHeight="1">
      <c r="A73" s="76"/>
      <c r="B73" s="77" t="s">
        <v>23</v>
      </c>
      <c r="C73" s="121" t="s">
        <v>162</v>
      </c>
      <c r="D73" s="90"/>
      <c r="E73" s="232"/>
    </row>
    <row r="74" spans="1:5" ht="12" customHeight="1">
      <c r="A74" s="76"/>
      <c r="B74" s="77" t="s">
        <v>25</v>
      </c>
      <c r="C74" s="121" t="s">
        <v>163</v>
      </c>
      <c r="D74" s="90"/>
      <c r="E74" s="232"/>
    </row>
    <row r="75" spans="1:5" ht="12" customHeight="1">
      <c r="A75" s="76"/>
      <c r="B75" s="77" t="s">
        <v>164</v>
      </c>
      <c r="C75" s="122" t="s">
        <v>165</v>
      </c>
      <c r="D75" s="90">
        <v>142891</v>
      </c>
      <c r="E75" s="232"/>
    </row>
    <row r="76" spans="1:5" ht="12" customHeight="1">
      <c r="A76" s="76"/>
      <c r="B76" s="77" t="s">
        <v>166</v>
      </c>
      <c r="C76" s="122" t="s">
        <v>167</v>
      </c>
      <c r="D76" s="90">
        <v>485500</v>
      </c>
      <c r="E76" s="232"/>
    </row>
    <row r="77" spans="1:5" ht="12" customHeight="1">
      <c r="A77" s="76"/>
      <c r="B77" s="77" t="s">
        <v>168</v>
      </c>
      <c r="C77" s="122" t="s">
        <v>169</v>
      </c>
      <c r="D77" s="90"/>
      <c r="E77" s="232"/>
    </row>
    <row r="78" spans="1:5" ht="12" customHeight="1">
      <c r="A78" s="76"/>
      <c r="B78" s="77" t="s">
        <v>170</v>
      </c>
      <c r="C78" s="122" t="s">
        <v>171</v>
      </c>
      <c r="D78" s="90">
        <v>400</v>
      </c>
      <c r="E78" s="232"/>
    </row>
    <row r="79" spans="1:5" ht="12" customHeight="1" thickBot="1">
      <c r="A79" s="123"/>
      <c r="B79" s="119" t="s">
        <v>172</v>
      </c>
      <c r="C79" s="124" t="s">
        <v>173</v>
      </c>
      <c r="D79" s="92"/>
      <c r="E79" s="232"/>
    </row>
    <row r="80" spans="1:5" ht="12" customHeight="1" thickBot="1">
      <c r="A80" s="45" t="s">
        <v>27</v>
      </c>
      <c r="B80" s="70"/>
      <c r="C80" s="71" t="s">
        <v>174</v>
      </c>
      <c r="D80" s="28">
        <f>SUM(D81:D87)</f>
        <v>550626</v>
      </c>
      <c r="E80" s="232"/>
    </row>
    <row r="81" spans="1:4" s="72" customFormat="1" ht="12" customHeight="1">
      <c r="A81" s="73"/>
      <c r="B81" s="74" t="s">
        <v>29</v>
      </c>
      <c r="C81" s="44" t="s">
        <v>388</v>
      </c>
      <c r="D81" s="75">
        <v>478066</v>
      </c>
    </row>
    <row r="82" spans="1:5" ht="12" customHeight="1">
      <c r="A82" s="76"/>
      <c r="B82" s="77" t="s">
        <v>31</v>
      </c>
      <c r="C82" s="35" t="s">
        <v>389</v>
      </c>
      <c r="D82" s="36">
        <v>72560</v>
      </c>
      <c r="E82" s="232"/>
    </row>
    <row r="83" spans="1:5" ht="12" customHeight="1">
      <c r="A83" s="76"/>
      <c r="B83" s="77" t="s">
        <v>33</v>
      </c>
      <c r="C83" s="35" t="s">
        <v>175</v>
      </c>
      <c r="D83" s="36"/>
      <c r="E83" s="232"/>
    </row>
    <row r="84" spans="1:5" ht="12" customHeight="1">
      <c r="A84" s="76"/>
      <c r="B84" s="77" t="s">
        <v>35</v>
      </c>
      <c r="C84" s="35" t="s">
        <v>176</v>
      </c>
      <c r="D84" s="36"/>
      <c r="E84" s="232"/>
    </row>
    <row r="85" spans="1:5" ht="12" customHeight="1">
      <c r="A85" s="76"/>
      <c r="B85" s="77" t="s">
        <v>62</v>
      </c>
      <c r="C85" s="35" t="s">
        <v>63</v>
      </c>
      <c r="D85" s="36"/>
      <c r="E85" s="232"/>
    </row>
    <row r="86" spans="1:5" ht="12" customHeight="1">
      <c r="A86" s="76"/>
      <c r="B86" s="77" t="s">
        <v>89</v>
      </c>
      <c r="C86" s="35" t="s">
        <v>177</v>
      </c>
      <c r="D86" s="36"/>
      <c r="E86" s="232"/>
    </row>
    <row r="87" spans="1:5" ht="12" customHeight="1">
      <c r="A87" s="76"/>
      <c r="B87" s="77" t="s">
        <v>64</v>
      </c>
      <c r="C87" s="35" t="s">
        <v>178</v>
      </c>
      <c r="D87" s="36">
        <f>SUM(D88:D91)</f>
        <v>0</v>
      </c>
      <c r="E87" s="232"/>
    </row>
    <row r="88" spans="1:4" s="72" customFormat="1" ht="12" customHeight="1">
      <c r="A88" s="76"/>
      <c r="B88" s="77" t="s">
        <v>179</v>
      </c>
      <c r="C88" s="35" t="s">
        <v>180</v>
      </c>
      <c r="D88" s="36"/>
    </row>
    <row r="89" spans="1:12" ht="12" customHeight="1">
      <c r="A89" s="76"/>
      <c r="B89" s="77" t="s">
        <v>181</v>
      </c>
      <c r="C89" s="121" t="s">
        <v>182</v>
      </c>
      <c r="D89" s="36"/>
      <c r="E89" s="232"/>
      <c r="L89" s="125"/>
    </row>
    <row r="90" spans="1:5" ht="12" customHeight="1">
      <c r="A90" s="76"/>
      <c r="B90" s="77" t="s">
        <v>183</v>
      </c>
      <c r="C90" s="121" t="s">
        <v>184</v>
      </c>
      <c r="D90" s="36"/>
      <c r="E90" s="232"/>
    </row>
    <row r="91" spans="1:5" ht="12" customHeight="1" thickBot="1">
      <c r="A91" s="123"/>
      <c r="B91" s="119" t="s">
        <v>185</v>
      </c>
      <c r="C91" s="126" t="s">
        <v>186</v>
      </c>
      <c r="D91" s="43"/>
      <c r="E91" s="232"/>
    </row>
    <row r="92" spans="1:5" ht="12" customHeight="1" thickBot="1">
      <c r="A92" s="45" t="s">
        <v>37</v>
      </c>
      <c r="B92" s="70"/>
      <c r="C92" s="71" t="s">
        <v>187</v>
      </c>
      <c r="D92" s="47"/>
      <c r="E92" s="232"/>
    </row>
    <row r="93" spans="1:4" s="72" customFormat="1" ht="12" customHeight="1" thickBot="1">
      <c r="A93" s="45" t="s">
        <v>39</v>
      </c>
      <c r="B93" s="70"/>
      <c r="C93" s="71" t="s">
        <v>188</v>
      </c>
      <c r="D93" s="28">
        <f>SUM(D94:D95)</f>
        <v>210091</v>
      </c>
    </row>
    <row r="94" spans="1:4" s="72" customFormat="1" ht="12" customHeight="1">
      <c r="A94" s="73"/>
      <c r="B94" s="74" t="s">
        <v>189</v>
      </c>
      <c r="C94" s="44" t="s">
        <v>190</v>
      </c>
      <c r="D94" s="109">
        <v>167138</v>
      </c>
    </row>
    <row r="95" spans="1:4" s="72" customFormat="1" ht="12" customHeight="1" thickBot="1">
      <c r="A95" s="346"/>
      <c r="B95" s="119" t="s">
        <v>191</v>
      </c>
      <c r="C95" s="360" t="s">
        <v>386</v>
      </c>
      <c r="D95" s="92">
        <v>42953</v>
      </c>
    </row>
    <row r="96" spans="1:4" s="72" customFormat="1" ht="12" customHeight="1" hidden="1" thickBot="1">
      <c r="A96" s="347"/>
      <c r="B96" s="359" t="s">
        <v>387</v>
      </c>
      <c r="C96" s="361"/>
      <c r="D96" s="362"/>
    </row>
    <row r="97" spans="1:4" s="72" customFormat="1" ht="12" customHeight="1" thickBot="1">
      <c r="A97" s="45" t="s">
        <v>41</v>
      </c>
      <c r="B97" s="127"/>
      <c r="C97" s="71" t="s">
        <v>193</v>
      </c>
      <c r="D97" s="47">
        <v>0</v>
      </c>
    </row>
    <row r="98" spans="1:4" s="72" customFormat="1" ht="12" customHeight="1" thickBot="1">
      <c r="A98" s="45" t="s">
        <v>47</v>
      </c>
      <c r="B98" s="70"/>
      <c r="C98" s="128" t="s">
        <v>194</v>
      </c>
      <c r="D98" s="129">
        <f>D66+D80+D93+D97</f>
        <v>1678898</v>
      </c>
    </row>
    <row r="99" spans="1:4" s="72" customFormat="1" ht="12" customHeight="1" thickBot="1">
      <c r="A99" s="45" t="s">
        <v>49</v>
      </c>
      <c r="B99" s="70"/>
      <c r="C99" s="71" t="s">
        <v>195</v>
      </c>
      <c r="D99" s="28">
        <f>+D97+D101</f>
        <v>512092</v>
      </c>
    </row>
    <row r="100" spans="1:5" ht="18" customHeight="1">
      <c r="A100" s="73"/>
      <c r="B100" s="77" t="s">
        <v>196</v>
      </c>
      <c r="C100" s="44" t="s">
        <v>197</v>
      </c>
      <c r="D100" s="363"/>
      <c r="E100" s="232"/>
    </row>
    <row r="101" spans="1:5" ht="17.25" customHeight="1" thickBot="1">
      <c r="A101" s="123"/>
      <c r="B101" s="119" t="s">
        <v>134</v>
      </c>
      <c r="C101" s="99" t="s">
        <v>198</v>
      </c>
      <c r="D101" s="92">
        <v>512092</v>
      </c>
      <c r="E101" s="232"/>
    </row>
    <row r="102" spans="1:5" ht="15" customHeight="1" thickBot="1">
      <c r="A102" s="45" t="s">
        <v>78</v>
      </c>
      <c r="B102" s="78"/>
      <c r="C102" s="79" t="s">
        <v>199</v>
      </c>
      <c r="D102" s="96">
        <f>+D98+D99</f>
        <v>2190990</v>
      </c>
      <c r="E102" s="232"/>
    </row>
    <row r="103" spans="1:5" ht="15.75" thickBot="1">
      <c r="A103" s="80"/>
      <c r="B103" s="81"/>
      <c r="C103" s="81"/>
      <c r="D103" s="81"/>
      <c r="E103" s="232"/>
    </row>
    <row r="104" spans="1:5" ht="15" customHeight="1" thickBot="1">
      <c r="A104" s="82" t="s">
        <v>68</v>
      </c>
      <c r="B104" s="83"/>
      <c r="C104" s="84"/>
      <c r="D104" s="86">
        <v>5</v>
      </c>
      <c r="E104" s="232"/>
    </row>
    <row r="105" spans="1:5" ht="14.25" customHeight="1" thickBot="1">
      <c r="A105" s="82" t="s">
        <v>69</v>
      </c>
      <c r="B105" s="83"/>
      <c r="C105" s="84"/>
      <c r="D105" s="86"/>
      <c r="E105" s="232"/>
    </row>
    <row r="106" ht="15.75" thickBot="1"/>
    <row r="107" spans="1:4" ht="12.75" customHeight="1">
      <c r="A107" s="580" t="s">
        <v>377</v>
      </c>
      <c r="B107" s="581"/>
      <c r="C107" s="581"/>
      <c r="D107" s="368">
        <v>4</v>
      </c>
    </row>
    <row r="108" spans="1:4" ht="12.75" customHeight="1">
      <c r="A108" s="582" t="s">
        <v>378</v>
      </c>
      <c r="B108" s="583"/>
      <c r="C108" s="583"/>
      <c r="D108" s="369">
        <v>1</v>
      </c>
    </row>
    <row r="109" spans="1:4" ht="15" customHeight="1">
      <c r="A109" s="582" t="s">
        <v>379</v>
      </c>
      <c r="B109" s="583"/>
      <c r="C109" s="583"/>
      <c r="D109" s="369"/>
    </row>
    <row r="110" spans="1:4" ht="15" customHeight="1">
      <c r="A110" s="582" t="s">
        <v>380</v>
      </c>
      <c r="B110" s="583"/>
      <c r="C110" s="583"/>
      <c r="D110" s="369"/>
    </row>
    <row r="111" spans="1:4" ht="13.5" customHeight="1" thickBot="1">
      <c r="A111" s="584" t="s">
        <v>381</v>
      </c>
      <c r="B111" s="585"/>
      <c r="C111" s="585"/>
      <c r="D111" s="370">
        <f>SUM(D107:D110)</f>
        <v>5</v>
      </c>
    </row>
    <row r="112" spans="1:4" ht="13.5" customHeight="1">
      <c r="A112" s="405"/>
      <c r="B112" s="405"/>
      <c r="C112" s="405"/>
      <c r="D112" s="406"/>
    </row>
    <row r="113" spans="1:4" ht="13.5" customHeight="1">
      <c r="A113" s="405"/>
      <c r="B113" s="405"/>
      <c r="C113" s="405"/>
      <c r="D113" s="406"/>
    </row>
    <row r="114" spans="1:4" ht="13.5" customHeight="1">
      <c r="A114" s="405"/>
      <c r="B114" s="405"/>
      <c r="C114" s="405"/>
      <c r="D114" s="406"/>
    </row>
    <row r="115" spans="1:4" ht="13.5" customHeight="1">
      <c r="A115" s="405"/>
      <c r="B115" s="405"/>
      <c r="C115" s="405"/>
      <c r="D115" s="406"/>
    </row>
    <row r="116" spans="1:4" ht="13.5" customHeight="1">
      <c r="A116" s="405"/>
      <c r="B116" s="405"/>
      <c r="C116" s="405"/>
      <c r="D116" s="406"/>
    </row>
    <row r="117" spans="1:4" ht="13.5" customHeight="1">
      <c r="A117" s="405"/>
      <c r="B117" s="405"/>
      <c r="C117" s="405"/>
      <c r="D117" s="406"/>
    </row>
    <row r="118" ht="15.75" thickBot="1"/>
    <row r="119" spans="1:4" ht="30.75" customHeight="1" thickBot="1">
      <c r="A119" s="586" t="s">
        <v>393</v>
      </c>
      <c r="B119" s="587"/>
      <c r="C119" s="587"/>
      <c r="D119" s="588"/>
    </row>
    <row r="120" spans="1:4" ht="15" customHeight="1">
      <c r="A120" s="592" t="s">
        <v>8</v>
      </c>
      <c r="B120" s="593"/>
      <c r="C120" s="593"/>
      <c r="D120" s="594"/>
    </row>
    <row r="121" spans="1:4" ht="15" customHeight="1">
      <c r="A121" s="582" t="s">
        <v>390</v>
      </c>
      <c r="B121" s="583"/>
      <c r="C121" s="583"/>
      <c r="D121" s="371">
        <v>655265</v>
      </c>
    </row>
    <row r="122" spans="1:4" ht="15" customHeight="1">
      <c r="A122" s="582" t="s">
        <v>391</v>
      </c>
      <c r="B122" s="583"/>
      <c r="C122" s="583"/>
      <c r="D122" s="371">
        <v>1535725</v>
      </c>
    </row>
    <row r="123" spans="1:4" ht="15" customHeight="1">
      <c r="A123" s="582" t="s">
        <v>392</v>
      </c>
      <c r="B123" s="583"/>
      <c r="C123" s="583"/>
      <c r="D123" s="371"/>
    </row>
    <row r="124" spans="1:4" ht="13.5" customHeight="1">
      <c r="A124" s="595" t="s">
        <v>381</v>
      </c>
      <c r="B124" s="596"/>
      <c r="C124" s="596"/>
      <c r="D124" s="372">
        <v>2190990</v>
      </c>
    </row>
    <row r="125" spans="1:4" ht="15" customHeight="1">
      <c r="A125" s="589" t="s">
        <v>51</v>
      </c>
      <c r="B125" s="590"/>
      <c r="C125" s="590"/>
      <c r="D125" s="591"/>
    </row>
    <row r="126" spans="1:4" ht="15" customHeight="1">
      <c r="A126" s="582" t="s">
        <v>390</v>
      </c>
      <c r="B126" s="583"/>
      <c r="C126" s="583"/>
      <c r="D126" s="373">
        <v>1557236</v>
      </c>
    </row>
    <row r="127" spans="1:4" ht="15" customHeight="1">
      <c r="A127" s="582" t="s">
        <v>391</v>
      </c>
      <c r="B127" s="583"/>
      <c r="C127" s="583"/>
      <c r="D127" s="373">
        <v>633754</v>
      </c>
    </row>
    <row r="128" spans="1:4" ht="15" customHeight="1">
      <c r="A128" s="582" t="s">
        <v>392</v>
      </c>
      <c r="B128" s="583"/>
      <c r="C128" s="583"/>
      <c r="D128" s="373"/>
    </row>
    <row r="129" spans="1:4" ht="15.75" customHeight="1" thickBot="1">
      <c r="A129" s="584" t="s">
        <v>381</v>
      </c>
      <c r="B129" s="585"/>
      <c r="C129" s="585"/>
      <c r="D129" s="502">
        <v>2190990</v>
      </c>
    </row>
    <row r="130" spans="1:4" ht="15">
      <c r="A130" s="18"/>
      <c r="B130" s="348"/>
      <c r="C130" s="348"/>
      <c r="D130" s="348"/>
    </row>
    <row r="131" spans="1:4" ht="15">
      <c r="A131" s="18"/>
      <c r="B131" s="348"/>
      <c r="C131" s="348"/>
      <c r="D131" s="348"/>
    </row>
    <row r="132" spans="1:4" ht="15">
      <c r="A132" s="18"/>
      <c r="B132" s="348"/>
      <c r="C132" s="348"/>
      <c r="D132" s="348"/>
    </row>
    <row r="133" spans="1:4" ht="15">
      <c r="A133" s="18"/>
      <c r="B133" s="348"/>
      <c r="C133" s="348"/>
      <c r="D133" s="348"/>
    </row>
    <row r="134" spans="1:4" ht="15">
      <c r="A134" s="18"/>
      <c r="B134" s="348"/>
      <c r="C134" s="348"/>
      <c r="D134" s="348"/>
    </row>
  </sheetData>
  <sheetProtection/>
  <mergeCells count="22">
    <mergeCell ref="A125:D125"/>
    <mergeCell ref="A126:C126"/>
    <mergeCell ref="A127:C127"/>
    <mergeCell ref="A128:C128"/>
    <mergeCell ref="A129:C129"/>
    <mergeCell ref="A120:D120"/>
    <mergeCell ref="A121:C121"/>
    <mergeCell ref="A122:C122"/>
    <mergeCell ref="A123:C123"/>
    <mergeCell ref="A124:C124"/>
    <mergeCell ref="A107:C107"/>
    <mergeCell ref="A108:C108"/>
    <mergeCell ref="A109:C109"/>
    <mergeCell ref="A110:C110"/>
    <mergeCell ref="A111:C111"/>
    <mergeCell ref="A119:D119"/>
    <mergeCell ref="A2:B2"/>
    <mergeCell ref="A5:B5"/>
    <mergeCell ref="C2:D2"/>
    <mergeCell ref="C3:D3"/>
    <mergeCell ref="A3:B3"/>
    <mergeCell ref="A1:D1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6"/>
  <sheetViews>
    <sheetView zoomScalePageLayoutView="0" workbookViewId="0" topLeftCell="A2">
      <selection activeCell="A3" sqref="A3:E3"/>
    </sheetView>
  </sheetViews>
  <sheetFormatPr defaultColWidth="9.140625" defaultRowHeight="15"/>
  <cols>
    <col min="1" max="1" width="7.8515625" style="87" customWidth="1"/>
    <col min="2" max="2" width="3.28125" style="18" hidden="1" customWidth="1"/>
    <col min="3" max="3" width="62.8515625" style="18" customWidth="1"/>
    <col min="4" max="4" width="25.28125" style="18" customWidth="1"/>
    <col min="5" max="5" width="14.140625" style="18" hidden="1" customWidth="1"/>
    <col min="6" max="16384" width="9.140625" style="18" customWidth="1"/>
  </cols>
  <sheetData>
    <row r="1" spans="1:4" s="5" customFormat="1" ht="21" customHeight="1" hidden="1" thickBot="1">
      <c r="A1" s="1"/>
      <c r="B1" s="2"/>
      <c r="C1" s="3"/>
      <c r="D1" s="4"/>
    </row>
    <row r="2" spans="1:4" s="5" customFormat="1" ht="21" customHeight="1">
      <c r="A2" s="1"/>
      <c r="B2" s="2"/>
      <c r="C2" s="607" t="s">
        <v>472</v>
      </c>
      <c r="D2" s="607"/>
    </row>
    <row r="3" spans="1:5" s="8" customFormat="1" ht="24.75" customHeight="1" thickBot="1">
      <c r="A3" s="603" t="s">
        <v>408</v>
      </c>
      <c r="B3" s="603"/>
      <c r="C3" s="603"/>
      <c r="D3" s="603"/>
      <c r="E3" s="603"/>
    </row>
    <row r="4" spans="1:5" s="8" customFormat="1" ht="16.5" hidden="1" thickBot="1">
      <c r="A4" s="9" t="s">
        <v>2</v>
      </c>
      <c r="B4" s="10"/>
      <c r="C4" s="88" t="s">
        <v>70</v>
      </c>
      <c r="D4" s="233" t="s">
        <v>71</v>
      </c>
      <c r="E4" s="235"/>
    </row>
    <row r="5" spans="1:5" s="15" customFormat="1" ht="15.75" customHeight="1" hidden="1" thickBot="1">
      <c r="A5" s="13"/>
      <c r="B5" s="13"/>
      <c r="C5" s="13"/>
      <c r="D5" s="14" t="s">
        <v>4</v>
      </c>
      <c r="E5" s="236"/>
    </row>
    <row r="6" spans="1:5" ht="15.75" hidden="1" thickBot="1">
      <c r="A6" s="571"/>
      <c r="B6" s="600"/>
      <c r="C6" s="600"/>
      <c r="D6" s="600"/>
      <c r="E6" s="237"/>
    </row>
    <row r="7" spans="1:5" s="22" customFormat="1" ht="12.75" customHeight="1" hidden="1" thickBot="1">
      <c r="A7" s="112">
        <v>1</v>
      </c>
      <c r="B7" s="238">
        <v>2</v>
      </c>
      <c r="C7" s="238">
        <v>3</v>
      </c>
      <c r="D7" s="239">
        <v>4</v>
      </c>
      <c r="E7" s="240"/>
    </row>
    <row r="8" spans="1:6" s="22" customFormat="1" ht="48.75" customHeight="1" thickBot="1">
      <c r="A8" s="601" t="s">
        <v>201</v>
      </c>
      <c r="B8" s="602"/>
      <c r="C8" s="602"/>
      <c r="D8" s="441" t="s">
        <v>463</v>
      </c>
      <c r="E8" s="380" t="s">
        <v>352</v>
      </c>
      <c r="F8" s="322"/>
    </row>
    <row r="9" spans="1:6" s="29" customFormat="1" ht="14.25" customHeight="1" thickBot="1">
      <c r="A9" s="414" t="s">
        <v>9</v>
      </c>
      <c r="B9" s="415"/>
      <c r="C9" s="416" t="s">
        <v>10</v>
      </c>
      <c r="D9" s="28">
        <f>SUM(D10:D17)</f>
        <v>0</v>
      </c>
      <c r="E9" s="381"/>
      <c r="F9" s="323"/>
    </row>
    <row r="10" spans="1:6" s="29" customFormat="1" ht="12" customHeight="1">
      <c r="A10" s="412" t="s">
        <v>11</v>
      </c>
      <c r="B10" s="421"/>
      <c r="C10" s="207" t="s">
        <v>12</v>
      </c>
      <c r="D10" s="109"/>
      <c r="E10" s="382"/>
      <c r="F10" s="323"/>
    </row>
    <row r="11" spans="1:7" s="29" customFormat="1" ht="12" customHeight="1">
      <c r="A11" s="395" t="s">
        <v>13</v>
      </c>
      <c r="B11" s="396"/>
      <c r="C11" s="199" t="s">
        <v>14</v>
      </c>
      <c r="D11" s="90">
        <v>0</v>
      </c>
      <c r="E11" s="383"/>
      <c r="F11" s="323"/>
      <c r="G11" s="29" t="s">
        <v>351</v>
      </c>
    </row>
    <row r="12" spans="1:6" s="29" customFormat="1" ht="12" customHeight="1">
      <c r="A12" s="395" t="s">
        <v>15</v>
      </c>
      <c r="B12" s="396"/>
      <c r="C12" s="199" t="s">
        <v>16</v>
      </c>
      <c r="D12" s="90"/>
      <c r="E12" s="383"/>
      <c r="F12" s="323"/>
    </row>
    <row r="13" spans="1:6" s="29" customFormat="1" ht="12" customHeight="1">
      <c r="A13" s="395" t="s">
        <v>17</v>
      </c>
      <c r="B13" s="396"/>
      <c r="C13" s="199" t="s">
        <v>18</v>
      </c>
      <c r="D13" s="90"/>
      <c r="E13" s="383"/>
      <c r="F13" s="323"/>
    </row>
    <row r="14" spans="1:6" s="29" customFormat="1" ht="12" customHeight="1">
      <c r="A14" s="395" t="s">
        <v>19</v>
      </c>
      <c r="B14" s="396"/>
      <c r="C14" s="199" t="s">
        <v>20</v>
      </c>
      <c r="D14" s="90"/>
      <c r="E14" s="383"/>
      <c r="F14" s="323"/>
    </row>
    <row r="15" spans="1:6" s="29" customFormat="1" ht="12" customHeight="1">
      <c r="A15" s="395" t="s">
        <v>21</v>
      </c>
      <c r="B15" s="396"/>
      <c r="C15" s="199" t="s">
        <v>22</v>
      </c>
      <c r="D15" s="90">
        <v>0</v>
      </c>
      <c r="E15" s="383"/>
      <c r="F15" s="323"/>
    </row>
    <row r="16" spans="1:6" s="40" customFormat="1" ht="12" customHeight="1">
      <c r="A16" s="395" t="s">
        <v>23</v>
      </c>
      <c r="B16" s="397"/>
      <c r="C16" s="199" t="s">
        <v>24</v>
      </c>
      <c r="D16" s="90"/>
      <c r="E16" s="384"/>
      <c r="F16" s="241"/>
    </row>
    <row r="17" spans="1:6" s="40" customFormat="1" ht="12" customHeight="1" thickBot="1">
      <c r="A17" s="409" t="s">
        <v>25</v>
      </c>
      <c r="B17" s="410"/>
      <c r="C17" s="411" t="s">
        <v>26</v>
      </c>
      <c r="D17" s="92"/>
      <c r="E17" s="385"/>
      <c r="F17" s="241"/>
    </row>
    <row r="18" spans="1:6" s="29" customFormat="1" ht="17.25" customHeight="1" thickBot="1">
      <c r="A18" s="414" t="s">
        <v>27</v>
      </c>
      <c r="B18" s="415"/>
      <c r="C18" s="416" t="s">
        <v>28</v>
      </c>
      <c r="D18" s="28">
        <f>SUM(D19:D22)</f>
        <v>85702</v>
      </c>
      <c r="E18" s="381"/>
      <c r="F18" s="323"/>
    </row>
    <row r="19" spans="1:6" s="40" customFormat="1" ht="15" customHeight="1">
      <c r="A19" s="412" t="s">
        <v>29</v>
      </c>
      <c r="B19" s="413"/>
      <c r="C19" s="207" t="s">
        <v>30</v>
      </c>
      <c r="D19" s="109">
        <v>85702</v>
      </c>
      <c r="E19" s="386"/>
      <c r="F19" s="241"/>
    </row>
    <row r="20" spans="1:6" s="40" customFormat="1" ht="12" customHeight="1">
      <c r="A20" s="395" t="s">
        <v>31</v>
      </c>
      <c r="B20" s="397"/>
      <c r="C20" s="199" t="s">
        <v>32</v>
      </c>
      <c r="D20" s="90">
        <v>0</v>
      </c>
      <c r="E20" s="384"/>
      <c r="F20" s="241"/>
    </row>
    <row r="21" spans="1:6" s="40" customFormat="1" ht="14.25" customHeight="1">
      <c r="A21" s="395" t="s">
        <v>33</v>
      </c>
      <c r="B21" s="397"/>
      <c r="C21" s="199" t="s">
        <v>34</v>
      </c>
      <c r="D21" s="90"/>
      <c r="E21" s="384"/>
      <c r="F21" s="241"/>
    </row>
    <row r="22" spans="1:6" s="40" customFormat="1" ht="14.25" customHeight="1" thickBot="1">
      <c r="A22" s="409" t="s">
        <v>35</v>
      </c>
      <c r="B22" s="410"/>
      <c r="C22" s="411" t="s">
        <v>36</v>
      </c>
      <c r="D22" s="92"/>
      <c r="E22" s="385"/>
      <c r="F22" s="241"/>
    </row>
    <row r="23" spans="1:6" s="40" customFormat="1" ht="12" customHeight="1" thickBot="1">
      <c r="A23" s="426" t="s">
        <v>37</v>
      </c>
      <c r="B23" s="437"/>
      <c r="C23" s="437" t="s">
        <v>38</v>
      </c>
      <c r="D23" s="47"/>
      <c r="E23" s="387"/>
      <c r="F23" s="241"/>
    </row>
    <row r="24" spans="1:6" s="40" customFormat="1" ht="12" customHeight="1" thickBot="1">
      <c r="A24" s="426" t="s">
        <v>39</v>
      </c>
      <c r="B24" s="437"/>
      <c r="C24" s="437" t="s">
        <v>72</v>
      </c>
      <c r="D24" s="47"/>
      <c r="E24" s="387"/>
      <c r="F24" s="241"/>
    </row>
    <row r="25" spans="1:6" s="29" customFormat="1" ht="12" customHeight="1" thickBot="1">
      <c r="A25" s="426" t="s">
        <v>41</v>
      </c>
      <c r="B25" s="415"/>
      <c r="C25" s="437" t="s">
        <v>73</v>
      </c>
      <c r="D25" s="47"/>
      <c r="E25" s="381"/>
      <c r="F25" s="323"/>
    </row>
    <row r="26" spans="1:6" s="29" customFormat="1" ht="15" customHeight="1" thickBot="1">
      <c r="A26" s="414" t="s">
        <v>47</v>
      </c>
      <c r="B26" s="438"/>
      <c r="C26" s="437" t="s">
        <v>74</v>
      </c>
      <c r="D26" s="28">
        <f>+D27+D28</f>
        <v>0</v>
      </c>
      <c r="E26" s="381"/>
      <c r="F26" s="323"/>
    </row>
    <row r="27" spans="1:6" s="29" customFormat="1" ht="12" customHeight="1">
      <c r="A27" s="206" t="s">
        <v>75</v>
      </c>
      <c r="B27" s="421"/>
      <c r="C27" s="432" t="s">
        <v>44</v>
      </c>
      <c r="D27" s="75"/>
      <c r="E27" s="382"/>
      <c r="F27" s="323"/>
    </row>
    <row r="28" spans="1:6" s="29" customFormat="1" ht="12" customHeight="1" thickBot="1">
      <c r="A28" s="208" t="s">
        <v>76</v>
      </c>
      <c r="B28" s="430"/>
      <c r="C28" s="431" t="s">
        <v>46</v>
      </c>
      <c r="D28" s="43"/>
      <c r="E28" s="383"/>
      <c r="F28" s="323"/>
    </row>
    <row r="29" spans="1:6" s="40" customFormat="1" ht="15.75" customHeight="1" thickBot="1">
      <c r="A29" s="439" t="s">
        <v>49</v>
      </c>
      <c r="B29" s="440"/>
      <c r="C29" s="437" t="s">
        <v>77</v>
      </c>
      <c r="D29" s="47">
        <v>87660</v>
      </c>
      <c r="E29" s="385"/>
      <c r="F29" s="241"/>
    </row>
    <row r="30" spans="1:6" s="40" customFormat="1" ht="15" customHeight="1" thickBot="1">
      <c r="A30" s="433" t="s">
        <v>78</v>
      </c>
      <c r="B30" s="434"/>
      <c r="C30" s="435" t="s">
        <v>79</v>
      </c>
      <c r="D30" s="436">
        <v>173862</v>
      </c>
      <c r="E30" s="242"/>
      <c r="F30" s="241"/>
    </row>
    <row r="31" spans="1:6" s="40" customFormat="1" ht="15" customHeight="1">
      <c r="A31" s="399"/>
      <c r="B31" s="399"/>
      <c r="C31" s="400"/>
      <c r="D31" s="401"/>
      <c r="E31" s="242"/>
      <c r="F31" s="326"/>
    </row>
    <row r="32" spans="1:6" ht="15.75" thickBot="1">
      <c r="A32" s="402"/>
      <c r="B32" s="403"/>
      <c r="C32" s="403"/>
      <c r="D32" s="403"/>
      <c r="E32" s="243"/>
      <c r="F32" s="327"/>
    </row>
    <row r="33" spans="1:6" s="22" customFormat="1" ht="16.5" customHeight="1" thickBot="1">
      <c r="A33" s="38"/>
      <c r="B33" s="417"/>
      <c r="C33" s="379" t="s">
        <v>51</v>
      </c>
      <c r="D33" s="418"/>
      <c r="E33" s="388"/>
      <c r="F33" s="322"/>
    </row>
    <row r="34" spans="1:6" s="72" customFormat="1" ht="15" customHeight="1" thickBot="1">
      <c r="A34" s="426" t="s">
        <v>9</v>
      </c>
      <c r="B34" s="427"/>
      <c r="C34" s="428" t="s">
        <v>349</v>
      </c>
      <c r="D34" s="28">
        <f>SUM(D35:D39)</f>
        <v>168712</v>
      </c>
      <c r="E34" s="389"/>
      <c r="F34" s="325"/>
    </row>
    <row r="35" spans="1:6" ht="12" customHeight="1">
      <c r="A35" s="206" t="s">
        <v>11</v>
      </c>
      <c r="B35" s="420"/>
      <c r="C35" s="207" t="s">
        <v>53</v>
      </c>
      <c r="D35" s="75">
        <v>112519</v>
      </c>
      <c r="E35" s="390"/>
      <c r="F35" s="324"/>
    </row>
    <row r="36" spans="1:6" ht="12" customHeight="1">
      <c r="A36" s="198" t="s">
        <v>13</v>
      </c>
      <c r="B36" s="398"/>
      <c r="C36" s="199" t="s">
        <v>54</v>
      </c>
      <c r="D36" s="36">
        <v>31913</v>
      </c>
      <c r="E36" s="391"/>
      <c r="F36" s="324"/>
    </row>
    <row r="37" spans="1:6" ht="12" customHeight="1">
      <c r="A37" s="198" t="s">
        <v>15</v>
      </c>
      <c r="B37" s="398"/>
      <c r="C37" s="199" t="s">
        <v>55</v>
      </c>
      <c r="D37" s="36">
        <v>24280</v>
      </c>
      <c r="E37" s="391"/>
      <c r="F37" s="324"/>
    </row>
    <row r="38" spans="1:6" ht="12" customHeight="1">
      <c r="A38" s="198" t="s">
        <v>17</v>
      </c>
      <c r="B38" s="398"/>
      <c r="C38" s="199" t="s">
        <v>56</v>
      </c>
      <c r="D38" s="36"/>
      <c r="E38" s="391"/>
      <c r="F38" s="324"/>
    </row>
    <row r="39" spans="1:6" ht="14.25" customHeight="1" thickBot="1">
      <c r="A39" s="208" t="s">
        <v>57</v>
      </c>
      <c r="B39" s="419"/>
      <c r="C39" s="411" t="s">
        <v>58</v>
      </c>
      <c r="D39" s="43">
        <v>0</v>
      </c>
      <c r="E39" s="392"/>
      <c r="F39" s="324"/>
    </row>
    <row r="40" spans="1:6" ht="14.25" customHeight="1" thickBot="1">
      <c r="A40" s="426" t="s">
        <v>27</v>
      </c>
      <c r="B40" s="427"/>
      <c r="C40" s="428" t="s">
        <v>350</v>
      </c>
      <c r="D40" s="429">
        <f>SUM(D41:D44)</f>
        <v>5150</v>
      </c>
      <c r="E40" s="393"/>
      <c r="F40" s="324"/>
    </row>
    <row r="41" spans="1:6" s="72" customFormat="1" ht="12" customHeight="1">
      <c r="A41" s="206" t="s">
        <v>29</v>
      </c>
      <c r="B41" s="421"/>
      <c r="C41" s="207" t="s">
        <v>60</v>
      </c>
      <c r="D41" s="75">
        <v>5150</v>
      </c>
      <c r="E41" s="394"/>
      <c r="F41" s="325"/>
    </row>
    <row r="42" spans="1:6" ht="12" customHeight="1">
      <c r="A42" s="198" t="s">
        <v>31</v>
      </c>
      <c r="B42" s="398"/>
      <c r="C42" s="199" t="s">
        <v>61</v>
      </c>
      <c r="D42" s="36">
        <v>0</v>
      </c>
      <c r="E42" s="391"/>
      <c r="F42" s="324"/>
    </row>
    <row r="43" spans="1:6" ht="12" customHeight="1">
      <c r="A43" s="198" t="s">
        <v>62</v>
      </c>
      <c r="B43" s="398"/>
      <c r="C43" s="199" t="s">
        <v>63</v>
      </c>
      <c r="D43" s="36"/>
      <c r="E43" s="391"/>
      <c r="F43" s="324"/>
    </row>
    <row r="44" spans="1:6" ht="15" customHeight="1" thickBot="1">
      <c r="A44" s="208" t="s">
        <v>64</v>
      </c>
      <c r="B44" s="419"/>
      <c r="C44" s="411" t="s">
        <v>65</v>
      </c>
      <c r="D44" s="43"/>
      <c r="E44" s="392"/>
      <c r="F44" s="324"/>
    </row>
    <row r="45" spans="1:6" ht="13.5" customHeight="1" thickBot="1">
      <c r="A45" s="426" t="s">
        <v>37</v>
      </c>
      <c r="B45" s="427"/>
      <c r="C45" s="428" t="s">
        <v>66</v>
      </c>
      <c r="D45" s="47"/>
      <c r="E45" s="393"/>
      <c r="F45" s="324"/>
    </row>
    <row r="46" spans="1:6" ht="15" customHeight="1" thickBot="1">
      <c r="A46" s="422" t="s">
        <v>39</v>
      </c>
      <c r="B46" s="423"/>
      <c r="C46" s="424" t="s">
        <v>67</v>
      </c>
      <c r="D46" s="425">
        <f>+D34+D40+D45</f>
        <v>173862</v>
      </c>
      <c r="E46" s="393"/>
      <c r="F46" s="324"/>
    </row>
    <row r="47" spans="1:6" ht="15.75" thickBot="1">
      <c r="A47" s="80"/>
      <c r="B47" s="81"/>
      <c r="C47" s="81"/>
      <c r="D47" s="351"/>
      <c r="E47" s="321"/>
      <c r="F47" s="324"/>
    </row>
    <row r="48" spans="1:6" ht="15" customHeight="1" thickBot="1">
      <c r="A48" s="82" t="s">
        <v>68</v>
      </c>
      <c r="B48" s="83"/>
      <c r="C48" s="84"/>
      <c r="D48" s="86">
        <v>26</v>
      </c>
      <c r="E48" s="393"/>
      <c r="F48" s="324"/>
    </row>
    <row r="49" spans="1:6" ht="14.25" customHeight="1" thickBot="1">
      <c r="A49" s="82" t="s">
        <v>69</v>
      </c>
      <c r="B49" s="83"/>
      <c r="C49" s="84"/>
      <c r="D49" s="86">
        <v>0</v>
      </c>
      <c r="E49" s="393"/>
      <c r="F49" s="324"/>
    </row>
    <row r="50" ht="15.75" thickBot="1"/>
    <row r="51" spans="1:4" ht="15.75" thickBot="1">
      <c r="A51" s="604" t="s">
        <v>464</v>
      </c>
      <c r="B51" s="605"/>
      <c r="C51" s="605"/>
      <c r="D51" s="606"/>
    </row>
    <row r="52" spans="1:4" ht="15">
      <c r="A52" s="404"/>
      <c r="B52" s="404"/>
      <c r="C52" s="404"/>
      <c r="D52" s="404"/>
    </row>
    <row r="53" spans="1:4" ht="15">
      <c r="A53" s="404"/>
      <c r="B53" s="404"/>
      <c r="C53" s="404"/>
      <c r="D53" s="404"/>
    </row>
    <row r="54" spans="1:4" ht="15">
      <c r="A54" s="404"/>
      <c r="B54" s="404"/>
      <c r="C54" s="404"/>
      <c r="D54" s="404"/>
    </row>
    <row r="55" ht="15.75" thickBot="1"/>
    <row r="56" spans="1:4" ht="30" customHeight="1" thickBot="1">
      <c r="A56" s="586" t="s">
        <v>409</v>
      </c>
      <c r="B56" s="587"/>
      <c r="C56" s="587"/>
      <c r="D56" s="588"/>
    </row>
    <row r="57" spans="1:4" ht="15">
      <c r="A57" s="592" t="s">
        <v>8</v>
      </c>
      <c r="B57" s="593"/>
      <c r="C57" s="593"/>
      <c r="D57" s="594"/>
    </row>
    <row r="58" spans="1:4" ht="15">
      <c r="A58" s="582" t="s">
        <v>390</v>
      </c>
      <c r="B58" s="583"/>
      <c r="C58" s="583"/>
      <c r="D58" s="371">
        <v>13670</v>
      </c>
    </row>
    <row r="59" spans="1:4" ht="15">
      <c r="A59" s="582" t="s">
        <v>391</v>
      </c>
      <c r="B59" s="583"/>
      <c r="C59" s="583"/>
      <c r="D59" s="371">
        <v>160192</v>
      </c>
    </row>
    <row r="60" spans="1:4" ht="15">
      <c r="A60" s="582" t="s">
        <v>392</v>
      </c>
      <c r="B60" s="583"/>
      <c r="C60" s="583"/>
      <c r="D60" s="371"/>
    </row>
    <row r="61" spans="1:4" ht="15">
      <c r="A61" s="595" t="s">
        <v>381</v>
      </c>
      <c r="B61" s="596"/>
      <c r="C61" s="596"/>
      <c r="D61" s="372">
        <f>D58+D59+D60</f>
        <v>173862</v>
      </c>
    </row>
    <row r="62" spans="1:4" ht="15">
      <c r="A62" s="611" t="s">
        <v>51</v>
      </c>
      <c r="B62" s="612"/>
      <c r="C62" s="612"/>
      <c r="D62" s="613"/>
    </row>
    <row r="63" spans="1:4" ht="15">
      <c r="A63" s="597" t="s">
        <v>390</v>
      </c>
      <c r="B63" s="598"/>
      <c r="C63" s="599"/>
      <c r="D63" s="373">
        <v>13670</v>
      </c>
    </row>
    <row r="64" spans="1:4" ht="15">
      <c r="A64" s="597" t="s">
        <v>391</v>
      </c>
      <c r="B64" s="598"/>
      <c r="C64" s="599"/>
      <c r="D64" s="371">
        <v>160192</v>
      </c>
    </row>
    <row r="65" spans="1:4" ht="15">
      <c r="A65" s="597" t="s">
        <v>392</v>
      </c>
      <c r="B65" s="598"/>
      <c r="C65" s="599"/>
      <c r="D65" s="373"/>
    </row>
    <row r="66" spans="1:4" ht="15.75" thickBot="1">
      <c r="A66" s="608" t="s">
        <v>381</v>
      </c>
      <c r="B66" s="609"/>
      <c r="C66" s="610"/>
      <c r="D66" s="370">
        <f>D63+D64+D65</f>
        <v>173862</v>
      </c>
    </row>
  </sheetData>
  <sheetProtection/>
  <mergeCells count="16">
    <mergeCell ref="C2:D2"/>
    <mergeCell ref="A57:D57"/>
    <mergeCell ref="A64:C64"/>
    <mergeCell ref="A65:C65"/>
    <mergeCell ref="A66:C66"/>
    <mergeCell ref="A58:C58"/>
    <mergeCell ref="A59:C59"/>
    <mergeCell ref="A60:C60"/>
    <mergeCell ref="A61:C61"/>
    <mergeCell ref="A62:D62"/>
    <mergeCell ref="A63:C63"/>
    <mergeCell ref="A6:D6"/>
    <mergeCell ref="A8:C8"/>
    <mergeCell ref="A3:E3"/>
    <mergeCell ref="A51:D51"/>
    <mergeCell ref="A56:D56"/>
  </mergeCells>
  <printOptions/>
  <pageMargins left="0.16" right="0.21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">
      <selection activeCell="A2" sqref="A2:B2"/>
    </sheetView>
  </sheetViews>
  <sheetFormatPr defaultColWidth="9.140625" defaultRowHeight="15"/>
  <cols>
    <col min="1" max="1" width="3.7109375" style="87" customWidth="1"/>
    <col min="2" max="2" width="13.00390625" style="18" customWidth="1"/>
    <col min="3" max="3" width="52.28125" style="18" customWidth="1"/>
    <col min="4" max="4" width="15.28125" style="18" customWidth="1"/>
    <col min="5" max="16384" width="9.140625" style="18" customWidth="1"/>
  </cols>
  <sheetData>
    <row r="1" spans="2:4" ht="15.75" customHeight="1" thickBot="1">
      <c r="B1" s="614" t="s">
        <v>473</v>
      </c>
      <c r="C1" s="614"/>
      <c r="D1" s="614"/>
    </row>
    <row r="2" spans="1:4" s="8" customFormat="1" ht="25.5" customHeight="1">
      <c r="A2" s="617" t="s">
        <v>0</v>
      </c>
      <c r="B2" s="618"/>
      <c r="C2" s="6" t="s">
        <v>353</v>
      </c>
      <c r="D2" s="7" t="s">
        <v>1</v>
      </c>
    </row>
    <row r="3" spans="1:4" s="8" customFormat="1" ht="16.5" thickBot="1">
      <c r="A3" s="9" t="s">
        <v>2</v>
      </c>
      <c r="B3" s="10"/>
      <c r="C3" s="11" t="s">
        <v>80</v>
      </c>
      <c r="D3" s="12"/>
    </row>
    <row r="4" spans="1:4" s="15" customFormat="1" ht="15.75" customHeight="1" thickBot="1">
      <c r="A4" s="13"/>
      <c r="B4" s="13"/>
      <c r="C4" s="13"/>
      <c r="D4" s="328" t="s">
        <v>4</v>
      </c>
    </row>
    <row r="5" spans="1:4" ht="15.75" thickBot="1">
      <c r="A5" s="571" t="s">
        <v>5</v>
      </c>
      <c r="B5" s="572"/>
      <c r="C5" s="16" t="s">
        <v>6</v>
      </c>
      <c r="D5" s="17" t="s">
        <v>7</v>
      </c>
    </row>
    <row r="6" spans="1:4" s="22" customFormat="1" ht="12.75" customHeight="1" thickBot="1">
      <c r="A6" s="19">
        <v>1</v>
      </c>
      <c r="B6" s="20">
        <v>2</v>
      </c>
      <c r="C6" s="20">
        <v>3</v>
      </c>
      <c r="D6" s="21">
        <v>4</v>
      </c>
    </row>
    <row r="7" spans="1:4" s="22" customFormat="1" ht="15.75" customHeight="1" thickBot="1">
      <c r="A7" s="23"/>
      <c r="B7" s="24"/>
      <c r="C7" s="24" t="s">
        <v>8</v>
      </c>
      <c r="D7" s="25"/>
    </row>
    <row r="8" spans="1:4" s="29" customFormat="1" ht="12" customHeight="1" thickBot="1">
      <c r="A8" s="19" t="s">
        <v>9</v>
      </c>
      <c r="B8" s="26"/>
      <c r="C8" s="27" t="s">
        <v>10</v>
      </c>
      <c r="D8" s="28">
        <f>SUM(D9:D16)</f>
        <v>16911</v>
      </c>
    </row>
    <row r="9" spans="1:4" s="29" customFormat="1" ht="12" customHeight="1">
      <c r="A9" s="30"/>
      <c r="B9" s="31" t="s">
        <v>11</v>
      </c>
      <c r="C9" s="32" t="s">
        <v>12</v>
      </c>
      <c r="D9" s="33"/>
    </row>
    <row r="10" spans="1:4" s="29" customFormat="1" ht="12" customHeight="1">
      <c r="A10" s="34"/>
      <c r="B10" s="31" t="s">
        <v>13</v>
      </c>
      <c r="C10" s="35" t="s">
        <v>14</v>
      </c>
      <c r="D10" s="36"/>
    </row>
    <row r="11" spans="1:4" s="29" customFormat="1" ht="12" customHeight="1">
      <c r="A11" s="34"/>
      <c r="B11" s="31" t="s">
        <v>15</v>
      </c>
      <c r="C11" s="35" t="s">
        <v>16</v>
      </c>
      <c r="D11" s="36">
        <v>260</v>
      </c>
    </row>
    <row r="12" spans="1:4" s="29" customFormat="1" ht="12" customHeight="1">
      <c r="A12" s="34"/>
      <c r="B12" s="31" t="s">
        <v>17</v>
      </c>
      <c r="C12" s="35" t="s">
        <v>18</v>
      </c>
      <c r="D12" s="36">
        <v>13111</v>
      </c>
    </row>
    <row r="13" spans="1:4" s="29" customFormat="1" ht="12" customHeight="1">
      <c r="A13" s="34"/>
      <c r="B13" s="31" t="s">
        <v>19</v>
      </c>
      <c r="C13" s="37" t="s">
        <v>20</v>
      </c>
      <c r="D13" s="36"/>
    </row>
    <row r="14" spans="1:4" s="29" customFormat="1" ht="12" customHeight="1">
      <c r="A14" s="38"/>
      <c r="B14" s="31" t="s">
        <v>21</v>
      </c>
      <c r="C14" s="35" t="s">
        <v>22</v>
      </c>
      <c r="D14" s="39">
        <v>3540</v>
      </c>
    </row>
    <row r="15" spans="1:4" s="40" customFormat="1" ht="12" customHeight="1">
      <c r="A15" s="34"/>
      <c r="B15" s="31" t="s">
        <v>23</v>
      </c>
      <c r="C15" s="35" t="s">
        <v>24</v>
      </c>
      <c r="D15" s="36"/>
    </row>
    <row r="16" spans="1:4" s="40" customFormat="1" ht="12" customHeight="1" thickBot="1">
      <c r="A16" s="41"/>
      <c r="B16" s="42" t="s">
        <v>25</v>
      </c>
      <c r="C16" s="37" t="s">
        <v>26</v>
      </c>
      <c r="D16" s="43"/>
    </row>
    <row r="17" spans="1:4" s="29" customFormat="1" ht="12" customHeight="1" thickBot="1">
      <c r="A17" s="19" t="s">
        <v>27</v>
      </c>
      <c r="B17" s="26"/>
      <c r="C17" s="27" t="s">
        <v>28</v>
      </c>
      <c r="D17" s="28">
        <f>SUM(D18:D21)</f>
        <v>0</v>
      </c>
    </row>
    <row r="18" spans="1:4" s="40" customFormat="1" ht="12" customHeight="1">
      <c r="A18" s="34"/>
      <c r="B18" s="31" t="s">
        <v>29</v>
      </c>
      <c r="C18" s="44" t="s">
        <v>30</v>
      </c>
      <c r="D18" s="36"/>
    </row>
    <row r="19" spans="1:4" s="40" customFormat="1" ht="12" customHeight="1">
      <c r="A19" s="34"/>
      <c r="B19" s="31" t="s">
        <v>31</v>
      </c>
      <c r="C19" s="35" t="s">
        <v>32</v>
      </c>
      <c r="D19" s="36"/>
    </row>
    <row r="20" spans="1:4" s="40" customFormat="1" ht="12" customHeight="1">
      <c r="A20" s="34"/>
      <c r="B20" s="31" t="s">
        <v>33</v>
      </c>
      <c r="C20" s="35" t="s">
        <v>34</v>
      </c>
      <c r="D20" s="36"/>
    </row>
    <row r="21" spans="1:4" s="40" customFormat="1" ht="12" customHeight="1" thickBot="1">
      <c r="A21" s="34"/>
      <c r="B21" s="31" t="s">
        <v>35</v>
      </c>
      <c r="C21" s="35" t="s">
        <v>36</v>
      </c>
      <c r="D21" s="36">
        <v>0</v>
      </c>
    </row>
    <row r="22" spans="1:4" s="40" customFormat="1" ht="12" customHeight="1" thickBot="1">
      <c r="A22" s="45" t="s">
        <v>37</v>
      </c>
      <c r="B22" s="46"/>
      <c r="C22" s="46" t="s">
        <v>38</v>
      </c>
      <c r="D22" s="47"/>
    </row>
    <row r="23" spans="1:4" s="29" customFormat="1" ht="12" customHeight="1" thickBot="1">
      <c r="A23" s="45" t="s">
        <v>39</v>
      </c>
      <c r="B23" s="26"/>
      <c r="C23" s="46" t="s">
        <v>40</v>
      </c>
      <c r="D23" s="47"/>
    </row>
    <row r="24" spans="1:4" s="29" customFormat="1" ht="12" customHeight="1" thickBot="1">
      <c r="A24" s="19" t="s">
        <v>41</v>
      </c>
      <c r="B24" s="48"/>
      <c r="C24" s="46" t="s">
        <v>42</v>
      </c>
      <c r="D24" s="49">
        <f>+D25+D26</f>
        <v>0</v>
      </c>
    </row>
    <row r="25" spans="1:4" s="29" customFormat="1" ht="12" customHeight="1">
      <c r="A25" s="30"/>
      <c r="B25" s="50" t="s">
        <v>43</v>
      </c>
      <c r="C25" s="51" t="s">
        <v>44</v>
      </c>
      <c r="D25" s="52"/>
    </row>
    <row r="26" spans="1:4" s="29" customFormat="1" ht="12" customHeight="1" thickBot="1">
      <c r="A26" s="53"/>
      <c r="B26" s="54" t="s">
        <v>45</v>
      </c>
      <c r="C26" s="55" t="s">
        <v>46</v>
      </c>
      <c r="D26" s="56"/>
    </row>
    <row r="27" spans="1:4" s="40" customFormat="1" ht="12" customHeight="1" thickBot="1">
      <c r="A27" s="57" t="s">
        <v>47</v>
      </c>
      <c r="B27" s="58"/>
      <c r="C27" s="46" t="s">
        <v>48</v>
      </c>
      <c r="D27" s="47">
        <v>199391</v>
      </c>
    </row>
    <row r="28" spans="1:4" s="40" customFormat="1" ht="15" customHeight="1" thickBot="1">
      <c r="A28" s="57" t="s">
        <v>49</v>
      </c>
      <c r="B28" s="59"/>
      <c r="C28" s="60" t="s">
        <v>50</v>
      </c>
      <c r="D28" s="49">
        <f>SUM(D8,D17,D22,D23,D24,D27)</f>
        <v>216302</v>
      </c>
    </row>
    <row r="29" spans="1:4" s="40" customFormat="1" ht="15" customHeight="1">
      <c r="A29" s="61"/>
      <c r="B29" s="61"/>
      <c r="C29" s="62"/>
      <c r="D29" s="63"/>
    </row>
    <row r="30" spans="1:4" ht="15.75" thickBot="1">
      <c r="A30" s="64"/>
      <c r="B30" s="65"/>
      <c r="C30" s="65"/>
      <c r="D30" s="65"/>
    </row>
    <row r="31" spans="1:4" s="22" customFormat="1" ht="16.5" customHeight="1" thickBot="1">
      <c r="A31" s="66"/>
      <c r="B31" s="67"/>
      <c r="C31" s="68" t="s">
        <v>51</v>
      </c>
      <c r="D31" s="69"/>
    </row>
    <row r="32" spans="1:4" s="72" customFormat="1" ht="12" customHeight="1" thickBot="1">
      <c r="A32" s="45" t="s">
        <v>9</v>
      </c>
      <c r="B32" s="70"/>
      <c r="C32" s="71" t="s">
        <v>52</v>
      </c>
      <c r="D32" s="28">
        <f>SUM(D33:D37)</f>
        <v>215502</v>
      </c>
    </row>
    <row r="33" spans="1:4" ht="12" customHeight="1">
      <c r="A33" s="73"/>
      <c r="B33" s="74" t="s">
        <v>11</v>
      </c>
      <c r="C33" s="44" t="s">
        <v>53</v>
      </c>
      <c r="D33" s="75">
        <v>128383</v>
      </c>
    </row>
    <row r="34" spans="1:4" ht="12" customHeight="1">
      <c r="A34" s="76"/>
      <c r="B34" s="77" t="s">
        <v>13</v>
      </c>
      <c r="C34" s="35" t="s">
        <v>54</v>
      </c>
      <c r="D34" s="36">
        <v>37265</v>
      </c>
    </row>
    <row r="35" spans="1:5" ht="12" customHeight="1">
      <c r="A35" s="76"/>
      <c r="B35" s="77" t="s">
        <v>15</v>
      </c>
      <c r="C35" s="35" t="s">
        <v>55</v>
      </c>
      <c r="D35" s="36">
        <v>49854</v>
      </c>
      <c r="E35" s="348"/>
    </row>
    <row r="36" spans="1:4" ht="12" customHeight="1">
      <c r="A36" s="76"/>
      <c r="B36" s="77" t="s">
        <v>17</v>
      </c>
      <c r="C36" s="35" t="s">
        <v>56</v>
      </c>
      <c r="D36" s="36"/>
    </row>
    <row r="37" spans="1:4" ht="12" customHeight="1" thickBot="1">
      <c r="A37" s="76"/>
      <c r="B37" s="77" t="s">
        <v>57</v>
      </c>
      <c r="C37" s="35" t="s">
        <v>58</v>
      </c>
      <c r="D37" s="36">
        <v>0</v>
      </c>
    </row>
    <row r="38" spans="1:4" ht="12" customHeight="1" thickBot="1">
      <c r="A38" s="45" t="s">
        <v>27</v>
      </c>
      <c r="B38" s="70"/>
      <c r="C38" s="71" t="s">
        <v>59</v>
      </c>
      <c r="D38" s="28">
        <v>800</v>
      </c>
    </row>
    <row r="39" spans="1:4" s="72" customFormat="1" ht="12" customHeight="1">
      <c r="A39" s="73"/>
      <c r="B39" s="74" t="s">
        <v>29</v>
      </c>
      <c r="C39" s="44" t="s">
        <v>60</v>
      </c>
      <c r="D39" s="75">
        <v>800</v>
      </c>
    </row>
    <row r="40" spans="1:4" ht="12" customHeight="1">
      <c r="A40" s="76"/>
      <c r="B40" s="77" t="s">
        <v>31</v>
      </c>
      <c r="C40" s="35" t="s">
        <v>61</v>
      </c>
      <c r="D40" s="36">
        <v>0</v>
      </c>
    </row>
    <row r="41" spans="1:4" ht="12" customHeight="1">
      <c r="A41" s="76"/>
      <c r="B41" s="77" t="s">
        <v>33</v>
      </c>
      <c r="C41" s="35" t="s">
        <v>63</v>
      </c>
      <c r="D41" s="36"/>
    </row>
    <row r="42" spans="1:4" ht="12" customHeight="1" thickBot="1">
      <c r="A42" s="76"/>
      <c r="B42" s="77" t="s">
        <v>35</v>
      </c>
      <c r="C42" s="35" t="s">
        <v>65</v>
      </c>
      <c r="D42" s="36"/>
    </row>
    <row r="43" spans="1:4" ht="12" customHeight="1" thickBot="1">
      <c r="A43" s="45" t="s">
        <v>37</v>
      </c>
      <c r="B43" s="70"/>
      <c r="C43" s="71" t="s">
        <v>66</v>
      </c>
      <c r="D43" s="47"/>
    </row>
    <row r="44" spans="1:4" ht="15" customHeight="1" thickBot="1">
      <c r="A44" s="45" t="s">
        <v>39</v>
      </c>
      <c r="B44" s="78"/>
      <c r="C44" s="79" t="s">
        <v>67</v>
      </c>
      <c r="D44" s="28">
        <f>SUM(D32,D38,D43)</f>
        <v>216302</v>
      </c>
    </row>
    <row r="45" spans="1:4" ht="15.75" thickBot="1">
      <c r="A45" s="80"/>
      <c r="B45" s="81"/>
      <c r="C45" s="81"/>
      <c r="D45" s="81"/>
    </row>
    <row r="46" spans="1:4" ht="15" customHeight="1" thickBot="1">
      <c r="A46" s="82" t="s">
        <v>68</v>
      </c>
      <c r="B46" s="83"/>
      <c r="C46" s="84"/>
      <c r="D46" s="86">
        <v>47</v>
      </c>
    </row>
    <row r="47" spans="1:4" ht="14.25" customHeight="1" thickBot="1">
      <c r="A47" s="82" t="s">
        <v>69</v>
      </c>
      <c r="B47" s="83"/>
      <c r="C47" s="84"/>
      <c r="D47" s="86">
        <v>0</v>
      </c>
    </row>
    <row r="48" ht="15.75" thickBot="1"/>
    <row r="49" spans="1:4" ht="15" customHeight="1">
      <c r="A49" s="619" t="s">
        <v>397</v>
      </c>
      <c r="B49" s="620"/>
      <c r="C49" s="620"/>
      <c r="D49" s="364">
        <v>42</v>
      </c>
    </row>
    <row r="50" spans="1:4" ht="15">
      <c r="A50" s="615" t="s">
        <v>382</v>
      </c>
      <c r="B50" s="616"/>
      <c r="C50" s="616"/>
      <c r="D50" s="365">
        <v>0.5</v>
      </c>
    </row>
    <row r="51" spans="1:4" ht="15">
      <c r="A51" s="615" t="s">
        <v>383</v>
      </c>
      <c r="B51" s="616"/>
      <c r="C51" s="616"/>
      <c r="D51" s="365">
        <v>2</v>
      </c>
    </row>
    <row r="52" spans="1:4" ht="15">
      <c r="A52" s="615" t="s">
        <v>384</v>
      </c>
      <c r="B52" s="616"/>
      <c r="C52" s="616"/>
      <c r="D52" s="365">
        <v>2</v>
      </c>
    </row>
    <row r="53" spans="1:4" ht="15">
      <c r="A53" s="615" t="s">
        <v>385</v>
      </c>
      <c r="B53" s="616"/>
      <c r="C53" s="616"/>
      <c r="D53" s="365">
        <v>0.5</v>
      </c>
    </row>
    <row r="54" spans="1:4" ht="15.75" thickBot="1">
      <c r="A54" s="621" t="s">
        <v>381</v>
      </c>
      <c r="B54" s="622"/>
      <c r="C54" s="622"/>
      <c r="D54" s="366">
        <f>SUM(D49:D53)</f>
        <v>47</v>
      </c>
    </row>
    <row r="55" ht="15.75" thickBot="1"/>
    <row r="56" spans="1:4" ht="35.25" customHeight="1" thickBot="1">
      <c r="A56" s="586" t="s">
        <v>409</v>
      </c>
      <c r="B56" s="587"/>
      <c r="C56" s="587"/>
      <c r="D56" s="588"/>
    </row>
    <row r="57" spans="1:4" ht="15">
      <c r="A57" s="592" t="s">
        <v>8</v>
      </c>
      <c r="B57" s="593"/>
      <c r="C57" s="593"/>
      <c r="D57" s="594"/>
    </row>
    <row r="58" spans="1:4" ht="15">
      <c r="A58" s="582" t="s">
        <v>390</v>
      </c>
      <c r="B58" s="583"/>
      <c r="C58" s="583"/>
      <c r="D58" s="371">
        <v>260</v>
      </c>
    </row>
    <row r="59" spans="1:4" ht="15">
      <c r="A59" s="582" t="s">
        <v>391</v>
      </c>
      <c r="B59" s="583"/>
      <c r="C59" s="583"/>
      <c r="D59" s="371">
        <v>216042</v>
      </c>
    </row>
    <row r="60" spans="1:4" ht="15">
      <c r="A60" s="582" t="s">
        <v>392</v>
      </c>
      <c r="B60" s="583"/>
      <c r="C60" s="583"/>
      <c r="D60" s="371"/>
    </row>
    <row r="61" spans="1:4" ht="15">
      <c r="A61" s="595" t="s">
        <v>381</v>
      </c>
      <c r="B61" s="596"/>
      <c r="C61" s="596"/>
      <c r="D61" s="372">
        <f>D58+D59+D60</f>
        <v>216302</v>
      </c>
    </row>
    <row r="62" spans="1:4" ht="15">
      <c r="A62" s="589" t="s">
        <v>51</v>
      </c>
      <c r="B62" s="590"/>
      <c r="C62" s="590"/>
      <c r="D62" s="591"/>
    </row>
    <row r="63" spans="1:4" ht="15">
      <c r="A63" s="582" t="s">
        <v>390</v>
      </c>
      <c r="B63" s="583"/>
      <c r="C63" s="583"/>
      <c r="D63" s="369">
        <v>800</v>
      </c>
    </row>
    <row r="64" spans="1:4" ht="15">
      <c r="A64" s="582" t="s">
        <v>391</v>
      </c>
      <c r="B64" s="583"/>
      <c r="C64" s="583"/>
      <c r="D64" s="371">
        <v>215502</v>
      </c>
    </row>
    <row r="65" spans="1:4" ht="15">
      <c r="A65" s="582" t="s">
        <v>392</v>
      </c>
      <c r="B65" s="583"/>
      <c r="C65" s="583"/>
      <c r="D65" s="373"/>
    </row>
    <row r="66" spans="1:4" ht="15.75" thickBot="1">
      <c r="A66" s="584" t="s">
        <v>381</v>
      </c>
      <c r="B66" s="585"/>
      <c r="C66" s="585"/>
      <c r="D66" s="370">
        <f>D63+D64+D65</f>
        <v>216302</v>
      </c>
    </row>
  </sheetData>
  <sheetProtection/>
  <mergeCells count="20">
    <mergeCell ref="A65:C65"/>
    <mergeCell ref="A51:C51"/>
    <mergeCell ref="A52:C52"/>
    <mergeCell ref="A60:C60"/>
    <mergeCell ref="A61:C61"/>
    <mergeCell ref="A2:B2"/>
    <mergeCell ref="A5:B5"/>
    <mergeCell ref="A49:C49"/>
    <mergeCell ref="A54:C54"/>
    <mergeCell ref="A53:C53"/>
    <mergeCell ref="A66:C66"/>
    <mergeCell ref="A56:D56"/>
    <mergeCell ref="A57:D57"/>
    <mergeCell ref="A58:C58"/>
    <mergeCell ref="A59:C59"/>
    <mergeCell ref="B1:D1"/>
    <mergeCell ref="A50:C50"/>
    <mergeCell ref="A62:D62"/>
    <mergeCell ref="A63:C63"/>
    <mergeCell ref="A64:C6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Polgármesteri Hivatal Páty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Polgármesteri Hivatal Páty</dc:creator>
  <cp:keywords/>
  <dc:description/>
  <cp:lastModifiedBy>Éva</cp:lastModifiedBy>
  <cp:lastPrinted>2014-09-15T07:52:31Z</cp:lastPrinted>
  <dcterms:created xsi:type="dcterms:W3CDTF">2012-02-01T09:49:48Z</dcterms:created>
  <dcterms:modified xsi:type="dcterms:W3CDTF">2014-09-15T07:52:40Z</dcterms:modified>
  <cp:category/>
  <cp:version/>
  <cp:contentType/>
  <cp:contentStatus/>
</cp:coreProperties>
</file>