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1355" windowHeight="8700" activeTab="3"/>
  </bookViews>
  <sheets>
    <sheet name="1.sz.mell.-bev." sheetId="1" r:id="rId1"/>
    <sheet name="1.sz.mell.-kiad." sheetId="2" r:id="rId2"/>
    <sheet name="2.1.sz.mell." sheetId="6" r:id="rId3"/>
    <sheet name="2.2.sz.mell." sheetId="7" r:id="rId4"/>
    <sheet name="3.sz.mell." sheetId="10" r:id="rId5"/>
    <sheet name="4.sz.mell." sheetId="11" r:id="rId6"/>
    <sheet name="5.sz.mell.-átadott pe." sheetId="8" r:id="rId7"/>
    <sheet name="6.sz.mell.-közvetett tám." sheetId="9" r:id="rId8"/>
    <sheet name="7.sz.mell.-több éves" sheetId="5" r:id="rId9"/>
    <sheet name="8.sz.mell." sheetId="4" r:id="rId10"/>
    <sheet name="9.sz.mell." sheetId="13" r:id="rId11"/>
    <sheet name="10.sz.mell." sheetId="12" r:id="rId12"/>
    <sheet name="11.sz.mell." sheetId="3" r:id="rId13"/>
    <sheet name="12.sz.mell." sheetId="14" r:id="rId14"/>
  </sheets>
  <definedNames>
    <definedName name="_xlnm.Print_Area" localSheetId="2">'2.1.sz.mell.'!$A$1:$N$18</definedName>
    <definedName name="_xlnm.Print_Area" localSheetId="3">'2.2.sz.mell.'!$A$1:$L$33</definedName>
    <definedName name="_xlnm.Print_Area" localSheetId="5">'4.sz.mell.'!$A$1:$C$23</definedName>
  </definedNames>
  <calcPr calcId="101716"/>
</workbook>
</file>

<file path=xl/calcChain.xml><?xml version="1.0" encoding="utf-8"?>
<calcChain xmlns="http://schemas.openxmlformats.org/spreadsheetml/2006/main">
  <c r="C16" i="11"/>
  <c r="C9"/>
  <c r="C12"/>
  <c r="C10" i="7"/>
  <c r="E16" i="2"/>
  <c r="D16"/>
  <c r="C16"/>
  <c r="E8"/>
  <c r="D8"/>
  <c r="C8"/>
  <c r="E32"/>
  <c r="D32"/>
  <c r="C32"/>
  <c r="E3"/>
  <c r="E23"/>
  <c r="E25"/>
  <c r="E24"/>
  <c r="E28"/>
  <c r="D3"/>
  <c r="D23"/>
  <c r="D25"/>
  <c r="D24"/>
  <c r="D28"/>
  <c r="C3"/>
  <c r="C23"/>
  <c r="C25"/>
  <c r="C24"/>
  <c r="C28"/>
  <c r="E7" i="1"/>
  <c r="E6"/>
  <c r="E13"/>
  <c r="E17"/>
  <c r="E22"/>
  <c r="E26"/>
  <c r="E30"/>
  <c r="E32"/>
  <c r="E35"/>
  <c r="E31"/>
  <c r="E38"/>
  <c r="D7"/>
  <c r="D6"/>
  <c r="D13"/>
  <c r="D17"/>
  <c r="D22"/>
  <c r="D26"/>
  <c r="D30"/>
  <c r="D32"/>
  <c r="D35"/>
  <c r="D31"/>
  <c r="D38"/>
  <c r="C7"/>
  <c r="C6"/>
  <c r="C13"/>
  <c r="C17"/>
  <c r="C22"/>
  <c r="C26"/>
  <c r="C30"/>
  <c r="C32"/>
  <c r="C35"/>
  <c r="C31"/>
  <c r="C38"/>
  <c r="C32" i="7"/>
  <c r="K33"/>
  <c r="C15" i="14"/>
  <c r="C17"/>
  <c r="D15"/>
  <c r="D17"/>
  <c r="E15"/>
  <c r="E17"/>
  <c r="B15"/>
  <c r="B18"/>
  <c r="B19"/>
  <c r="C19"/>
  <c r="D19"/>
  <c r="E19"/>
  <c r="C24" i="13"/>
  <c r="D24"/>
  <c r="E24"/>
  <c r="F24"/>
  <c r="G24"/>
  <c r="H24"/>
  <c r="I24"/>
  <c r="J24"/>
  <c r="K24"/>
  <c r="L24"/>
  <c r="B24"/>
  <c r="N19"/>
  <c r="C21" i="11"/>
  <c r="C28" i="10"/>
  <c r="C18"/>
  <c r="H12" i="13"/>
  <c r="H22"/>
  <c r="H23"/>
  <c r="G12"/>
  <c r="G22"/>
  <c r="G23"/>
  <c r="F12"/>
  <c r="F22"/>
  <c r="F23"/>
  <c r="E12"/>
  <c r="E22"/>
  <c r="E23"/>
  <c r="M12"/>
  <c r="M22"/>
  <c r="M23"/>
  <c r="L12"/>
  <c r="L22"/>
  <c r="L23"/>
  <c r="K12"/>
  <c r="K22"/>
  <c r="K23"/>
  <c r="J12"/>
  <c r="J22"/>
  <c r="J23"/>
  <c r="I12"/>
  <c r="I22"/>
  <c r="I23"/>
  <c r="D12"/>
  <c r="D22"/>
  <c r="D23"/>
  <c r="C12"/>
  <c r="C22"/>
  <c r="C23"/>
  <c r="B12"/>
  <c r="B22"/>
  <c r="B23"/>
  <c r="N7"/>
  <c r="N8"/>
  <c r="N9"/>
  <c r="N10"/>
  <c r="N11"/>
  <c r="N12"/>
  <c r="N18"/>
  <c r="B12" i="8"/>
  <c r="B14"/>
  <c r="B11"/>
  <c r="B18"/>
  <c r="B25"/>
  <c r="E20" i="3"/>
  <c r="E6"/>
  <c r="E13"/>
  <c r="E24"/>
  <c r="E30"/>
  <c r="C22" i="7"/>
  <c r="G33"/>
  <c r="F33"/>
  <c r="N23" i="13"/>
  <c r="N17"/>
  <c r="N14"/>
  <c r="N15"/>
  <c r="N16"/>
  <c r="N20"/>
  <c r="N21"/>
  <c r="N22"/>
  <c r="H17" i="9"/>
  <c r="H10"/>
  <c r="C24" i="7"/>
  <c r="C23"/>
  <c r="H33"/>
  <c r="E33"/>
  <c r="D33"/>
  <c r="C31"/>
  <c r="L33"/>
  <c r="J33"/>
  <c r="I33"/>
  <c r="C9"/>
  <c r="C12"/>
  <c r="C13"/>
  <c r="C14"/>
  <c r="C15"/>
  <c r="C16"/>
  <c r="C17"/>
  <c r="C18"/>
  <c r="C19"/>
  <c r="C20"/>
  <c r="C21"/>
  <c r="C25"/>
  <c r="C26"/>
  <c r="C27"/>
  <c r="C28"/>
  <c r="C29"/>
  <c r="C30"/>
  <c r="C8"/>
  <c r="C11"/>
  <c r="M18" i="6"/>
  <c r="L18"/>
  <c r="K18"/>
  <c r="J18"/>
  <c r="I18"/>
  <c r="H18"/>
  <c r="G18"/>
  <c r="F18"/>
  <c r="E18"/>
  <c r="D18"/>
  <c r="C9"/>
  <c r="C16"/>
  <c r="C8"/>
  <c r="C10"/>
  <c r="C11"/>
  <c r="C12"/>
  <c r="C13"/>
  <c r="C14"/>
  <c r="C15"/>
  <c r="C17"/>
  <c r="C18"/>
  <c r="C33" i="7"/>
</calcChain>
</file>

<file path=xl/sharedStrings.xml><?xml version="1.0" encoding="utf-8"?>
<sst xmlns="http://schemas.openxmlformats.org/spreadsheetml/2006/main" count="494" uniqueCount="361">
  <si>
    <t>eFt</t>
  </si>
  <si>
    <t>1.</t>
  </si>
  <si>
    <t>2.</t>
  </si>
  <si>
    <t>Helyi adók</t>
  </si>
  <si>
    <t>3.</t>
  </si>
  <si>
    <t>4.</t>
  </si>
  <si>
    <t>5.</t>
  </si>
  <si>
    <t>6.</t>
  </si>
  <si>
    <t>7.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</si>
  <si>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</si>
  <si>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</si>
  <si>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</si>
  <si>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</si>
  <si>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</si>
  <si>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</si>
  <si>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</si>
  <si>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</si>
  <si>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</si>
  <si>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</si>
  <si>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</si>
  <si>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</si>
  <si>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Összesen:</t>
  </si>
  <si>
    <t xml:space="preserve">Bevételek </t>
  </si>
  <si>
    <t>Egyéb bevételek</t>
  </si>
  <si>
    <t>Bevételek összesen:</t>
  </si>
  <si>
    <t>Kiadások</t>
  </si>
  <si>
    <t>Személyi jell. juttatások</t>
  </si>
  <si>
    <t>Munkaadót terhelő járulékok</t>
  </si>
  <si>
    <t>Tartalék felhasználás</t>
  </si>
  <si>
    <t>Kiadások összesen:</t>
  </si>
  <si>
    <t>Finanszírozási műveletek</t>
  </si>
  <si>
    <t>Göngy. finansz. műveletek</t>
  </si>
  <si>
    <t>Köztemetés</t>
  </si>
  <si>
    <t>Közgyógyellátás</t>
  </si>
  <si>
    <t>átadott pénzeszközök</t>
  </si>
  <si>
    <t>Megnevezés</t>
  </si>
  <si>
    <t>Ebből</t>
  </si>
  <si>
    <t>Közvilágítás</t>
  </si>
  <si>
    <t>Családsegítés</t>
  </si>
  <si>
    <t>Összesen</t>
  </si>
  <si>
    <t>Kiadás</t>
  </si>
  <si>
    <t>Összes kiadás</t>
  </si>
  <si>
    <t>Dologi kiadás</t>
  </si>
  <si>
    <t>Tartalék</t>
  </si>
  <si>
    <t>Személyi
 juttatás</t>
  </si>
  <si>
    <t>M e g n e v e z é s</t>
  </si>
  <si>
    <t>Hitelek összesen</t>
  </si>
  <si>
    <t>Európai Uniós támogatással megvalósuló beruházások</t>
  </si>
  <si>
    <t>Beruházás                megnevezése</t>
  </si>
  <si>
    <t>UNIÓS   támogatás</t>
  </si>
  <si>
    <t>Támogatás típusa</t>
  </si>
  <si>
    <t>Saját forrás hitel/BM önerőalap</t>
  </si>
  <si>
    <t>Egyéb kötelezettség összesen</t>
  </si>
  <si>
    <t>Lét-     szám keret</t>
  </si>
  <si>
    <t>Háziorvosi ügyeleti ellátás</t>
  </si>
  <si>
    <t>Kötelezettségek</t>
  </si>
  <si>
    <t xml:space="preserve">          felhalmozási célú hiány összege        </t>
  </si>
  <si>
    <t>Óvodáztatási támogatás</t>
  </si>
  <si>
    <t>Szociális étkeztetés</t>
  </si>
  <si>
    <t>2014.</t>
  </si>
  <si>
    <t>S.sz.</t>
  </si>
  <si>
    <t>Tartalékok</t>
  </si>
  <si>
    <t>Beruházás</t>
  </si>
  <si>
    <t>5.sz. melléklet</t>
  </si>
  <si>
    <t>Államháztartáson belülre</t>
  </si>
  <si>
    <t>Többcélú kistérségi társulásnak átadás</t>
  </si>
  <si>
    <t>Gyermekjóléti szolgálat</t>
  </si>
  <si>
    <t>Ö S S Z E S E N</t>
  </si>
  <si>
    <t>e Ft-ban</t>
  </si>
  <si>
    <t>Bevétel</t>
  </si>
  <si>
    <t>Összes bevétel</t>
  </si>
  <si>
    <t>Működési bevétel</t>
  </si>
  <si>
    <t>Állami támogatás</t>
  </si>
  <si>
    <t>Hitel felvétel</t>
  </si>
  <si>
    <t>Előző évi  pénz maradvány</t>
  </si>
  <si>
    <t>Kölcsön visszatérülés</t>
  </si>
  <si>
    <t>A MŰKÖDÉSI CÉLÚ BEVÉTELEK 
ÉS KIADÁSOK MÉRLEGE</t>
  </si>
  <si>
    <t>Működési célú előző évi pénzmaradvány igénybevétele</t>
  </si>
  <si>
    <t>Személyi juttatások</t>
  </si>
  <si>
    <t>8.</t>
  </si>
  <si>
    <t>Működési célú bevételek összesen</t>
  </si>
  <si>
    <t>Működési célú kiadások összesen</t>
  </si>
  <si>
    <t>Felhalmozási és tőke jellegű bevételek és kiadások</t>
  </si>
  <si>
    <t xml:space="preserve">2. </t>
  </si>
  <si>
    <t>3.1.</t>
  </si>
  <si>
    <t>Felhalmozási célú kiadások összesen</t>
  </si>
  <si>
    <t>Felhalmozási célú bevételek összesen</t>
  </si>
  <si>
    <t>Össz.     Költség          e Ft</t>
  </si>
  <si>
    <t>Kötelezettségek összesen</t>
  </si>
  <si>
    <t>Sérsekszőlős Község Önkormányzata</t>
  </si>
  <si>
    <t>Közhatalmi bevételek (1+2+3)</t>
  </si>
  <si>
    <t>ebből -helyi adók</t>
  </si>
  <si>
    <t xml:space="preserve">         -átengedett központi adók</t>
  </si>
  <si>
    <t>Felhalmozási bevételek (1+2+3)</t>
  </si>
  <si>
    <t xml:space="preserve">          - egyéb felhalmozási bevételek</t>
  </si>
  <si>
    <t>TÁRGYÉVI BEVÉTELEK</t>
  </si>
  <si>
    <t xml:space="preserve">Felújítások </t>
  </si>
  <si>
    <t>Egyéb felhalmozási kiadás</t>
  </si>
  <si>
    <t xml:space="preserve">         -fejlesztési célú hitel visszafizetés</t>
  </si>
  <si>
    <t>Összes létszám (1+2)</t>
  </si>
  <si>
    <t>Engedélyezett létszám (közfoglalkoztatottak nélkül)</t>
  </si>
  <si>
    <t>Közfoglalkoztatottak száma</t>
  </si>
  <si>
    <t>Ellátottak térítési díjának, kártérítésének méltányossági alapon történő elengedése</t>
  </si>
  <si>
    <t>Lakosság részére lakásépítéshez, felújításhoz nyújtott kölcsönök elengedése</t>
  </si>
  <si>
    <t>Helyi adóból, gépjárműadóból biztosított kedvezmény, mentesség</t>
  </si>
  <si>
    <t>Helyiségek, eszközök hasznosításából származó bevételtből nyújtott kedvezmény, mentesség</t>
  </si>
  <si>
    <t>Egyéb nyújtott kedvezmény vagy kölcsön elengedése</t>
  </si>
  <si>
    <t xml:space="preserve">          Iparűzési adóból nyújtott kedvezmény, mentesség</t>
  </si>
  <si>
    <t xml:space="preserve">          Gépjármű adóból nyújtott kedvezmény, mentesség</t>
  </si>
  <si>
    <t xml:space="preserve"> ebből: Magánszemélyek kommunális adójából nyújtott kedvezmény, mentesség</t>
  </si>
  <si>
    <t xml:space="preserve">           Késedelmi pótlékból nyújtott kedvezmény, mentesség</t>
  </si>
  <si>
    <t>Sorsz.</t>
  </si>
  <si>
    <t xml:space="preserve">        önként vállalt feladat</t>
  </si>
  <si>
    <t xml:space="preserve">       állami (államigazgatási feladat)</t>
  </si>
  <si>
    <r>
      <t>BEVÉTELEK</t>
    </r>
    <r>
      <rPr>
        <b/>
        <sz val="10"/>
        <rFont val="Arial"/>
        <family val="2"/>
        <charset val="238"/>
      </rPr>
      <t xml:space="preserve">  </t>
    </r>
    <r>
      <rPr>
        <sz val="10"/>
        <rFont val="Arial"/>
        <charset val="238"/>
      </rPr>
      <t xml:space="preserve"> </t>
    </r>
  </si>
  <si>
    <t>2.oldal</t>
  </si>
  <si>
    <t>Dologi kiadások</t>
  </si>
  <si>
    <t>Sérsekszőlős Község Önkormányzatának összesített bevételei és kiadásai</t>
  </si>
  <si>
    <t>KEK-nek (járóbeteg,labor)</t>
  </si>
  <si>
    <t>Ellátás megnevezése</t>
  </si>
  <si>
    <t>Összeg</t>
  </si>
  <si>
    <t>Rendszeres szoc.pénzbeli ell.:</t>
  </si>
  <si>
    <t>Lakásfenntartási támogatás (Normatív)</t>
  </si>
  <si>
    <t>Ápolási díj (tartós beteg)méltányossági</t>
  </si>
  <si>
    <t>Aktív korúak ellátása:</t>
  </si>
  <si>
    <t>Rendszeres szoc.segély</t>
  </si>
  <si>
    <t>Foglalkoztatást helyettesítő támogatás</t>
  </si>
  <si>
    <t>Eseti pénzbeli ellátások</t>
  </si>
  <si>
    <t>Eseti pénzbeli gyermekvédelmi ell.</t>
  </si>
  <si>
    <t>Gyermekvédelmi kedvezmény</t>
  </si>
  <si>
    <t>Nyári gyermekétkeztetés</t>
  </si>
  <si>
    <t>Mindösszesen:</t>
  </si>
  <si>
    <t>Támogatási jogcím</t>
  </si>
  <si>
    <t>Helyi Önkormányzatok müködésének általános támogatása</t>
  </si>
  <si>
    <t xml:space="preserve">Településüzemeltetéshez kapcsolódó feladellátás támogatása </t>
  </si>
  <si>
    <t>Zöldterület gazdálkodással kapcsolatos feladatok ellátása</t>
  </si>
  <si>
    <t>Közvilágítás fenntartásának támogatása</t>
  </si>
  <si>
    <t>Köztemető fenntartással kapcsolatos  feladatok támogatása</t>
  </si>
  <si>
    <t>Közutak fenntartásának támogatása</t>
  </si>
  <si>
    <t>Beszámítási összeg</t>
  </si>
  <si>
    <t xml:space="preserve"> Egyéb kötelező önkormányzati feladatok támogatása</t>
  </si>
  <si>
    <t>Szociális és gyermekjóléti feladatok támogatása hozzájárulás</t>
  </si>
  <si>
    <t>Pénzbeli szociális juttatások</t>
  </si>
  <si>
    <t>Egyes jövedelempótló támogatások kiegészítése</t>
  </si>
  <si>
    <t>Szociális hozzájárulás összesen</t>
  </si>
  <si>
    <t>Kulturális feladatok támogatása</t>
  </si>
  <si>
    <t>Könyvtári és a közművelődési feladatok támogatása</t>
  </si>
  <si>
    <t>Lakott külterületekkel kapcsolatos feladatok támog.</t>
  </si>
  <si>
    <t>Központi költségvetésből származó források összesen</t>
  </si>
  <si>
    <t>2015.</t>
  </si>
  <si>
    <t>Köztemető fenntart., üzemeltetése</t>
  </si>
  <si>
    <t>Átengedett központi adók</t>
  </si>
  <si>
    <t>Óvodai nevelés ellátása</t>
  </si>
  <si>
    <t>1.sz.melléklet a …./2014(…….).számú rendelethez</t>
  </si>
  <si>
    <t>2013.év várható</t>
  </si>
  <si>
    <t>2012.év tény</t>
  </si>
  <si>
    <t>2014.eredeti előirányzat</t>
  </si>
  <si>
    <t>2014. évi eredeti előirányzat</t>
  </si>
  <si>
    <t xml:space="preserve">2014. évi  elszámolási kötelezettséggel működési célra </t>
  </si>
  <si>
    <t>2014. évi közvetett támogatások tervezett összege</t>
  </si>
  <si>
    <t>Az Összes költséghez</t>
  </si>
  <si>
    <t>Előrányzat felhasználási terv 2014. évre</t>
  </si>
  <si>
    <t xml:space="preserve">10.sz.mell.a …./2014(…….).számú rendelethez </t>
  </si>
  <si>
    <t>2014. Eredeti előirányzat</t>
  </si>
  <si>
    <t xml:space="preserve">11.sz.mell.a …./2014(…….).számú rendelethez </t>
  </si>
  <si>
    <t>Mutató 2014</t>
  </si>
  <si>
    <t>Fajlagos összeg 2014</t>
  </si>
  <si>
    <t>2014. évi normatív támogatás</t>
  </si>
  <si>
    <t>Önkormányzati segély pénzben</t>
  </si>
  <si>
    <t>Rendkívüli élethelyzetre tekintettel</t>
  </si>
  <si>
    <t>Eltemettetés költségeihez nyújtott</t>
  </si>
  <si>
    <t>Kamatmentes kölcsönként nyújtott</t>
  </si>
  <si>
    <t>Önkormányzati segély természetben</t>
  </si>
  <si>
    <t>Önkormányzati segély összesen</t>
  </si>
  <si>
    <t>Étkezés</t>
  </si>
  <si>
    <t>Kormányzati funkciók megnevezése</t>
  </si>
  <si>
    <t>Sérsekszőlős Község Önkormányzata 2014. évi bevételeinek előirányzata kormányzati funkiónként</t>
  </si>
  <si>
    <t>011130</t>
  </si>
  <si>
    <t>Önkormányzatok és önk. hiv. jogalkotó és ált. gazd. tev.</t>
  </si>
  <si>
    <t>013350</t>
  </si>
  <si>
    <t>Önk. vagyonnal való gazd. kapcs. fel.</t>
  </si>
  <si>
    <t>063020</t>
  </si>
  <si>
    <t>Víztermelés, kezelés, ellátás</t>
  </si>
  <si>
    <t>041233</t>
  </si>
  <si>
    <t>Hosszabb időtartamú közfoglalkoztatás</t>
  </si>
  <si>
    <t>066020</t>
  </si>
  <si>
    <t>Város és községgazdálkodási m. n. s. szolgáltatás</t>
  </si>
  <si>
    <t>082091</t>
  </si>
  <si>
    <t>Közművelődés - közösségi és társadalmi részvétel fejlesztése</t>
  </si>
  <si>
    <t>013320</t>
  </si>
  <si>
    <t>Köztemető fenntartása, üzemeltetése</t>
  </si>
  <si>
    <t>900020</t>
  </si>
  <si>
    <t>Önkormányzatok funkcióira nem sor. bev. áhk-ről</t>
  </si>
  <si>
    <t>018010</t>
  </si>
  <si>
    <t>Önk. és többcélú kistérségi társ. elszámolásai</t>
  </si>
  <si>
    <t>107060</t>
  </si>
  <si>
    <t>Egyéb szociális pénzbeli és természetbeni ellátások, támogatások</t>
  </si>
  <si>
    <t>045160</t>
  </si>
  <si>
    <t>Közutak, hidak, alagutak üzemeltetése, fenntartása</t>
  </si>
  <si>
    <t>051030</t>
  </si>
  <si>
    <t>Települési hulladék begyűjtése, szállítása</t>
  </si>
  <si>
    <t>064010</t>
  </si>
  <si>
    <t>082044</t>
  </si>
  <si>
    <t>Könyvtári szolgáltatások</t>
  </si>
  <si>
    <t>091140</t>
  </si>
  <si>
    <t>072210</t>
  </si>
  <si>
    <t>Járóbeteg szakellátás</t>
  </si>
  <si>
    <t>072112</t>
  </si>
  <si>
    <t>104042</t>
  </si>
  <si>
    <t>107054</t>
  </si>
  <si>
    <t>074031</t>
  </si>
  <si>
    <t>107051</t>
  </si>
  <si>
    <t>106020</t>
  </si>
  <si>
    <t>Lakásfenntartással, lakhatással öf. ellátások</t>
  </si>
  <si>
    <t>105010</t>
  </si>
  <si>
    <t>Munkanélküli aktív korúak ellátása</t>
  </si>
  <si>
    <t>104051</t>
  </si>
  <si>
    <t>Gyermekvédelmi pénzbeli és természetbeni ellátások</t>
  </si>
  <si>
    <t>103010</t>
  </si>
  <si>
    <t>Elhunyt szem. hátramaradottainak p.beli ell.</t>
  </si>
  <si>
    <t>Ellátottak pénzbeli juttatásai</t>
  </si>
  <si>
    <t>Munkaadókat terhelő járulékok és szoc. hozzájár. adó</t>
  </si>
  <si>
    <t>Család- és nővédelmi eü. gondozás</t>
  </si>
  <si>
    <t>101150</t>
  </si>
  <si>
    <t>3.2.</t>
  </si>
  <si>
    <t>2016.</t>
  </si>
  <si>
    <t>2016.után</t>
  </si>
  <si>
    <t>Ebből 2014. évi tervezett felhasználás</t>
  </si>
  <si>
    <t>Sérsekszőlős Község Önkormányzat 2014. évi kiadások előirányzata kormányzati funkciónként</t>
  </si>
  <si>
    <t xml:space="preserve"> </t>
  </si>
  <si>
    <t>7.sz.melléklet a …./2014(…….).számú rendelethez</t>
  </si>
  <si>
    <t>9.sz.melléklet a …./2014(…….).számú rendelethez</t>
  </si>
  <si>
    <t>A 2014. évi eredeti előirányzati állami hozzájárulások jogcímenként Sérsekszőlősön</t>
  </si>
  <si>
    <t xml:space="preserve">Sérsekszőlős önkormányzat által a lakosságnak juttatott támogatások,szociális, rászorultsági ellátások </t>
  </si>
  <si>
    <t>Civil szervezetek támogatása</t>
  </si>
  <si>
    <t>Kistelepülések szociális feladatainak támogatása</t>
  </si>
  <si>
    <t>3.3.</t>
  </si>
  <si>
    <t xml:space="preserve">                                                    5.sz.melléklet a …./2014(…….).számú rendelethez</t>
  </si>
  <si>
    <t xml:space="preserve">                                                                            4.sz.melléklet a …./2014(…….).számú rendelethez</t>
  </si>
  <si>
    <t xml:space="preserve">               6.sz.melléklet a …./2014(…….).számú rendelethez</t>
  </si>
  <si>
    <t>8.sz.melléklet a …./2014(…….).számú rendelethez</t>
  </si>
  <si>
    <t>Sérsekszőlős Község Önkormányzatának kötelezettségei</t>
  </si>
  <si>
    <t>Egyéb közhatalmi bevételek</t>
  </si>
  <si>
    <t>Egyéb működési célú támogatás</t>
  </si>
  <si>
    <t>Egyéb felhalmozási célú támogatások</t>
  </si>
  <si>
    <t xml:space="preserve">Működési bevételek </t>
  </si>
  <si>
    <t>Önkormányzatok működési támogatásai</t>
  </si>
  <si>
    <t xml:space="preserve">                                       3.sz.melléklet a …./2014(…….).számú rendelethez</t>
  </si>
  <si>
    <t>Munkaadókat terhelő járulékok és szociális hozzájárulási adó</t>
  </si>
  <si>
    <t>Működési célú támogatások államházt belülről</t>
  </si>
  <si>
    <t>I.1.</t>
  </si>
  <si>
    <t>Önkormányzat működési támogatásai</t>
  </si>
  <si>
    <t xml:space="preserve">         -helyi önk. műk. ált. fel. és ágazati fel.tám.</t>
  </si>
  <si>
    <t xml:space="preserve">         -működési központosított előirányzatok</t>
  </si>
  <si>
    <t xml:space="preserve">         -helyi önkorm. kiegészítő támogatásai</t>
  </si>
  <si>
    <t>I.2.</t>
  </si>
  <si>
    <t>I.3.</t>
  </si>
  <si>
    <t>I.4.</t>
  </si>
  <si>
    <t>II.1.</t>
  </si>
  <si>
    <t>Felhalmozási célú önkorm. tám.</t>
  </si>
  <si>
    <t>II.2.</t>
  </si>
  <si>
    <t>II.3.</t>
  </si>
  <si>
    <t>ebből: EU-s programokhoz kapcsolódó támogatás</t>
  </si>
  <si>
    <t xml:space="preserve">         -egyéb közhatalmi bevételek</t>
  </si>
  <si>
    <t>Működési bevételek</t>
  </si>
  <si>
    <t>V.1.</t>
  </si>
  <si>
    <t>V.2.</t>
  </si>
  <si>
    <t>ebből - tárgyi eszközök, immat.javak értékesítése</t>
  </si>
  <si>
    <t xml:space="preserve">          -részesedések értékesítése</t>
  </si>
  <si>
    <t>Finanszírozási bevételek</t>
  </si>
  <si>
    <t>IX.1.</t>
  </si>
  <si>
    <t>Ebből: működési célú hiány összege</t>
  </si>
  <si>
    <t>IX.2.</t>
  </si>
  <si>
    <t>Maradvány igénybevétele</t>
  </si>
  <si>
    <t>Ebből:- felhalm.célú  előző évek költségvet.pénzm. igénybe vét.</t>
  </si>
  <si>
    <t xml:space="preserve">BEVÉTELEK ÖSSZESEN </t>
  </si>
  <si>
    <t xml:space="preserve">ebből-kötelező feladat </t>
  </si>
  <si>
    <r>
      <t>KIADÁSOK</t>
    </r>
    <r>
      <rPr>
        <sz val="10"/>
        <rFont val="Arial"/>
        <family val="2"/>
        <charset val="238"/>
      </rPr>
      <t xml:space="preserve"> -előir.csop.ként</t>
    </r>
  </si>
  <si>
    <t>Munkaadókat terhelő járulékok és szoc.hozzájár.adó</t>
  </si>
  <si>
    <t>I.5.</t>
  </si>
  <si>
    <t xml:space="preserve">Egyéb működési célú kiadások </t>
  </si>
  <si>
    <t xml:space="preserve">          -tartalék</t>
  </si>
  <si>
    <t xml:space="preserve"> ebből -általános tartalék</t>
  </si>
  <si>
    <t xml:space="preserve"> -céltartalék</t>
  </si>
  <si>
    <t>Beruházások</t>
  </si>
  <si>
    <t>KÖLTSÉGVETÉSI KIADÁSOK ÖSSZESEN (I-II.)</t>
  </si>
  <si>
    <t>Finanszírozási kiadások</t>
  </si>
  <si>
    <t>IV.1.</t>
  </si>
  <si>
    <t>ebből -működési célü hitel visszafizetés</t>
  </si>
  <si>
    <t xml:space="preserve">KIADÁSOK ÖSSZESEN </t>
  </si>
  <si>
    <t>Működési célú kölcsön és kölcsönök visszatérülése Államházt.belülről</t>
  </si>
  <si>
    <t>Egyéb működési célú támogatások Államháztartáson belülről</t>
  </si>
  <si>
    <t>Közhatalmi bevételek</t>
  </si>
  <si>
    <t>Működési célú kölcsön és kölcsönök visszatérülése Államházt.kívülről</t>
  </si>
  <si>
    <t>Működési célú átvett pénzeszközök Államházt.kívülről</t>
  </si>
  <si>
    <t>Egyéb működési célú támogatások Államháztartáson belülre</t>
  </si>
  <si>
    <t>Egyéb működési célú támogatások Államházt.kívülre</t>
  </si>
  <si>
    <t>Működési célú kölcsönök nyújtása és törlesztése Államházt.kívülre</t>
  </si>
  <si>
    <t>Egyéb felhalmozási célú támogatás</t>
  </si>
  <si>
    <t xml:space="preserve">                                        2.1.sz.melléklet a …./2014(…….).számú rendelethez</t>
  </si>
  <si>
    <t xml:space="preserve">                                                                                            e Ft-ban</t>
  </si>
  <si>
    <t>Felújítások</t>
  </si>
  <si>
    <t>Felhalmozási célú önkormányzati támogatás</t>
  </si>
  <si>
    <t>Egyéb felhalmozási célú támogatás bevétele</t>
  </si>
  <si>
    <t xml:space="preserve">Felhalmozási célú pénzmaradvány </t>
  </si>
  <si>
    <t>Sérsekszőlősért Egyesületnek fc. műk. támogatás</t>
  </si>
  <si>
    <t>Tab Város Önkormányzati Hivatalnak átadás</t>
  </si>
  <si>
    <t>Ebből: Óvodai működésre átadás</t>
  </si>
  <si>
    <t>Ebből: Háziorvosi ügyeleti ellátásra átadás</t>
  </si>
  <si>
    <t xml:space="preserve">           Családsegítésre átadás</t>
  </si>
  <si>
    <t xml:space="preserve">           Gyermekjóléti szolgálatra átadás</t>
  </si>
  <si>
    <t>Hulladékgazdálkodási Konzorciumnak átadás</t>
  </si>
  <si>
    <t>Anyatejes nap támogatása</t>
  </si>
  <si>
    <t>Délny.- Balatoni Vízitársulatnak támogatás</t>
  </si>
  <si>
    <t>BURSA felsőoktatási ösztöndíjra</t>
  </si>
  <si>
    <t>Államháztartáson kívülre</t>
  </si>
  <si>
    <t>e Ft</t>
  </si>
  <si>
    <t xml:space="preserve">Betegséggel kapcsolatos pénzbeli ellátások, támogatások </t>
  </si>
  <si>
    <t xml:space="preserve">                                          2.2.sz. melléklet a …./2014 (……..) számú rendelethez</t>
  </si>
  <si>
    <t>Állami tám.+ Átengedett bevételek + Egyéb közhat. bev.</t>
  </si>
  <si>
    <t>Adósságot keletkeztető ügyletek és saját bevételek összevetése</t>
  </si>
  <si>
    <t>12.sz.melléklet a …./2014.(…….).számú rendelethez</t>
  </si>
  <si>
    <t xml:space="preserve">2014.év </t>
  </si>
  <si>
    <t xml:space="preserve">2015.év </t>
  </si>
  <si>
    <t xml:space="preserve">2016.év </t>
  </si>
  <si>
    <t xml:space="preserve">2017.év </t>
  </si>
  <si>
    <t>Önk.vagyon és vagyoni értékű jog értékesítéséből származó bevétel</t>
  </si>
  <si>
    <t>Osztalék, koncessziós díj és hozambevétel</t>
  </si>
  <si>
    <t>Tárgyi eszköz értékesítés</t>
  </si>
  <si>
    <t>Bírság, pótlék, díjbevétel</t>
  </si>
  <si>
    <t>Saját bevétel összesen:</t>
  </si>
  <si>
    <t xml:space="preserve">Saját bevétel 50%-a </t>
  </si>
  <si>
    <t>Adósságot keletkeztető ügyletből származó fizetési kötelezettség</t>
  </si>
  <si>
    <t>Saját bevétel 50%-a és az adósságot keletkeztető ügyletből származó fizetési kötelezettségek különbsége</t>
  </si>
  <si>
    <t>Fejezeti és általános tartalékok elszámolása</t>
  </si>
  <si>
    <t>Egyéb működési célú támogatások Áll.házt-n belül</t>
  </si>
  <si>
    <t>Műk.c. kölcsön v.tér. és ig. bevétel Áll.házt-n belül</t>
  </si>
  <si>
    <t>Felhalmozási célú támogatás Áll.házt-n belül</t>
  </si>
  <si>
    <t>Egyéb felhalmozási célú tám. bev. Áll.házt-n belül</t>
  </si>
  <si>
    <t>Működési célú átvett pénzeszközök  Áht-n kívül</t>
  </si>
  <si>
    <t>Műk.c. v.tér. tám., kölcsön v.tér. Áll.házt.kívül</t>
  </si>
  <si>
    <t>Egyéb működési célú átvett pénzeszközök Áll.házt.kívül</t>
  </si>
  <si>
    <t>Felhalmozási célú átvett pénzeszközök Áht-n kívül</t>
  </si>
  <si>
    <t>Hitel,kölcsönfelvétel</t>
  </si>
  <si>
    <t xml:space="preserve">          -műk.célú  előző évek költségvet. pénzm.igénybe vétele</t>
  </si>
  <si>
    <t xml:space="preserve">Müködési költségvetés  kiadásai </t>
  </si>
  <si>
    <t xml:space="preserve">          -műkcélú vtér.tám,kölcsön nyújtás,törl.Áht-n belülre</t>
  </si>
  <si>
    <t xml:space="preserve">          -egyéb működési célú támogatások Áht-n belülre</t>
  </si>
  <si>
    <t xml:space="preserve">          -műk. célú vtér.tám, kölcsön nyújtás,törl.Áht-n kívülre</t>
  </si>
  <si>
    <t xml:space="preserve">          -egyéb működési célú támogatások Áht-n kívülre</t>
  </si>
  <si>
    <t xml:space="preserve">Felhalmozási költségvetés kiadásai </t>
  </si>
  <si>
    <t xml:space="preserve">         -egyéb felhalm.c.támogatások Áht-n belülre</t>
  </si>
  <si>
    <t xml:space="preserve">         -felh. célú vtér.tám, kölcsön nyújtás,törl.Áht-n kívülre</t>
  </si>
  <si>
    <t xml:space="preserve">         -egyéb felhalmozási célú támogatások Áht-n kívülre</t>
  </si>
  <si>
    <t>Hitel, kölcsöntörlesztés</t>
  </si>
  <si>
    <t>016080</t>
  </si>
  <si>
    <t>Kiemelt állami és önkormányzati rendezvények</t>
  </si>
  <si>
    <t>1.1.</t>
  </si>
  <si>
    <t>Hivatal akadálymentesítése</t>
  </si>
  <si>
    <t>Dél-Balatoni Hulladékgazdálkodási Társulatnak f.c.tám.</t>
  </si>
  <si>
    <t>Lakástámogatás</t>
  </si>
</sst>
</file>

<file path=xl/styles.xml><?xml version="1.0" encoding="utf-8"?>
<styleSheet xmlns="http://schemas.openxmlformats.org/spreadsheetml/2006/main">
  <numFmts count="3">
    <numFmt numFmtId="164" formatCode="_-* #,##0.00&quot; Ft&quot;_-;\-* #,##0.00&quot; Ft&quot;_-;_-* \-??&quot; Ft&quot;_-;_-@_-"/>
    <numFmt numFmtId="165" formatCode="#,##0;[Red]#,##0"/>
    <numFmt numFmtId="166" formatCode="#,##0.0"/>
  </numFmts>
  <fonts count="51">
    <font>
      <sz val="10"/>
      <name val="Arial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Arial CE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20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6"/>
      <name val="Times New Roman"/>
      <family val="1"/>
      <charset val="238"/>
    </font>
    <font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22"/>
      <name val="Times New Roman"/>
      <family val="1"/>
      <charset val="238"/>
    </font>
    <font>
      <sz val="8"/>
      <name val="Arial"/>
      <charset val="238"/>
    </font>
    <font>
      <sz val="20"/>
      <name val="Arial CE"/>
      <family val="2"/>
      <charset val="238"/>
    </font>
    <font>
      <u/>
      <sz val="12"/>
      <name val="Times New Roman"/>
      <family val="1"/>
      <charset val="238"/>
    </font>
    <font>
      <sz val="22"/>
      <name val="Times New Roman"/>
      <family val="1"/>
      <charset val="1"/>
    </font>
    <font>
      <b/>
      <sz val="16"/>
      <name val="Arial"/>
      <family val="2"/>
      <charset val="238"/>
    </font>
    <font>
      <sz val="16"/>
      <name val="Times New Roman"/>
      <family val="1"/>
      <charset val="238"/>
    </font>
    <font>
      <sz val="12"/>
      <name val="Arial"/>
      <charset val="238"/>
    </font>
    <font>
      <sz val="8"/>
      <name val="Arial CE"/>
      <family val="2"/>
      <charset val="238"/>
    </font>
    <font>
      <b/>
      <sz val="18"/>
      <name val="Times New Roman"/>
      <family val="1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Arial CE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17" borderId="7" applyNumberFormat="0" applyFon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12" fillId="4" borderId="0" applyNumberFormat="0" applyBorder="0" applyAlignment="0" applyProtection="0"/>
    <xf numFmtId="0" fontId="13" fillId="2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23" fillId="0" borderId="0"/>
    <xf numFmtId="0" fontId="1" fillId="0" borderId="0"/>
    <xf numFmtId="0" fontId="15" fillId="0" borderId="0"/>
    <xf numFmtId="0" fontId="16" fillId="0" borderId="9" applyNumberFormat="0" applyFill="0" applyAlignment="0" applyProtection="0"/>
    <xf numFmtId="164" fontId="15" fillId="0" borderId="0" applyFill="0" applyBorder="0" applyAlignment="0" applyProtection="0"/>
    <xf numFmtId="0" fontId="17" fillId="3" borderId="0" applyNumberFormat="0" applyBorder="0" applyAlignment="0" applyProtection="0"/>
    <xf numFmtId="0" fontId="18" fillId="23" borderId="0" applyNumberFormat="0" applyBorder="0" applyAlignment="0" applyProtection="0"/>
    <xf numFmtId="0" fontId="19" fillId="22" borderId="1" applyNumberFormat="0" applyAlignment="0" applyProtection="0"/>
  </cellStyleXfs>
  <cellXfs count="538">
    <xf numFmtId="0" fontId="0" fillId="0" borderId="0" xfId="0"/>
    <xf numFmtId="3" fontId="20" fillId="0" borderId="0" xfId="52" applyNumberFormat="1" applyFont="1" applyBorder="1" applyAlignment="1">
      <alignment vertical="distributed"/>
    </xf>
    <xf numFmtId="3" fontId="1" fillId="0" borderId="10" xfId="52" applyNumberFormat="1" applyBorder="1"/>
    <xf numFmtId="3" fontId="20" fillId="0" borderId="11" xfId="52" applyNumberFormat="1" applyFont="1" applyBorder="1"/>
    <xf numFmtId="3" fontId="22" fillId="0" borderId="12" xfId="52" applyNumberFormat="1" applyFont="1" applyBorder="1" applyAlignment="1">
      <alignment horizontal="center" wrapText="1"/>
    </xf>
    <xf numFmtId="3" fontId="20" fillId="0" borderId="13" xfId="52" applyNumberFormat="1" applyFont="1" applyBorder="1"/>
    <xf numFmtId="3" fontId="1" fillId="0" borderId="0" xfId="52" applyNumberFormat="1"/>
    <xf numFmtId="3" fontId="1" fillId="0" borderId="0" xfId="52" applyNumberFormat="1" applyBorder="1" applyAlignment="1">
      <alignment vertical="center"/>
    </xf>
    <xf numFmtId="3" fontId="22" fillId="0" borderId="13" xfId="52" applyNumberFormat="1" applyFont="1" applyBorder="1" applyAlignment="1">
      <alignment horizontal="center" vertical="center" wrapText="1"/>
    </xf>
    <xf numFmtId="0" fontId="25" fillId="0" borderId="0" xfId="48" applyFont="1" applyAlignment="1">
      <alignment horizontal="center" vertical="center"/>
    </xf>
    <xf numFmtId="0" fontId="26" fillId="0" borderId="0" xfId="48" applyFont="1" applyAlignment="1">
      <alignment horizontal="center" vertical="center"/>
    </xf>
    <xf numFmtId="0" fontId="25" fillId="0" borderId="13" xfId="48" applyFont="1" applyBorder="1" applyAlignment="1">
      <alignment horizontal="center" vertical="center" wrapText="1"/>
    </xf>
    <xf numFmtId="0" fontId="29" fillId="0" borderId="13" xfId="48" applyFont="1" applyBorder="1" applyAlignment="1">
      <alignment horizontal="left" vertical="center" wrapText="1"/>
    </xf>
    <xf numFmtId="0" fontId="31" fillId="0" borderId="0" xfId="49" applyFont="1" applyAlignment="1">
      <alignment horizontal="center" vertical="center" wrapText="1"/>
    </xf>
    <xf numFmtId="0" fontId="31" fillId="0" borderId="0" xfId="49" applyFont="1" applyAlignment="1">
      <alignment horizontal="center" vertical="center"/>
    </xf>
    <xf numFmtId="0" fontId="26" fillId="0" borderId="0" xfId="49" applyFont="1" applyAlignment="1">
      <alignment horizontal="center" vertical="center"/>
    </xf>
    <xf numFmtId="0" fontId="29" fillId="0" borderId="14" xfId="49" applyFont="1" applyBorder="1" applyAlignment="1">
      <alignment horizontal="center" vertical="center"/>
    </xf>
    <xf numFmtId="0" fontId="29" fillId="0" borderId="15" xfId="49" applyFont="1" applyBorder="1" applyAlignment="1">
      <alignment horizontal="center" vertical="center"/>
    </xf>
    <xf numFmtId="0" fontId="29" fillId="0" borderId="15" xfId="49" applyFont="1" applyBorder="1" applyAlignment="1">
      <alignment horizontal="center" vertical="center" wrapText="1"/>
    </xf>
    <xf numFmtId="0" fontId="32" fillId="0" borderId="15" xfId="49" applyFont="1" applyBorder="1" applyAlignment="1">
      <alignment horizontal="center" vertical="center"/>
    </xf>
    <xf numFmtId="0" fontId="29" fillId="0" borderId="15" xfId="49" applyFont="1" applyBorder="1" applyAlignment="1">
      <alignment horizontal="left" vertical="center" wrapText="1"/>
    </xf>
    <xf numFmtId="0" fontId="29" fillId="0" borderId="16" xfId="49" applyFont="1" applyBorder="1" applyAlignment="1">
      <alignment horizontal="center" vertical="center"/>
    </xf>
    <xf numFmtId="0" fontId="29" fillId="0" borderId="17" xfId="49" applyFont="1" applyBorder="1" applyAlignment="1">
      <alignment horizontal="center" vertical="center"/>
    </xf>
    <xf numFmtId="3" fontId="29" fillId="0" borderId="17" xfId="49" applyNumberFormat="1" applyFont="1" applyBorder="1" applyAlignment="1">
      <alignment horizontal="center" vertical="center" wrapText="1"/>
    </xf>
    <xf numFmtId="3" fontId="29" fillId="0" borderId="17" xfId="49" applyNumberFormat="1" applyFont="1" applyBorder="1" applyAlignment="1">
      <alignment horizontal="center" vertical="center"/>
    </xf>
    <xf numFmtId="3" fontId="29" fillId="0" borderId="18" xfId="49" applyNumberFormat="1" applyFont="1" applyBorder="1" applyAlignment="1">
      <alignment horizontal="center" vertical="center"/>
    </xf>
    <xf numFmtId="0" fontId="29" fillId="0" borderId="0" xfId="40" applyFont="1" applyAlignment="1">
      <alignment horizontal="center" vertical="center" wrapText="1"/>
    </xf>
    <xf numFmtId="0" fontId="24" fillId="0" borderId="0" xfId="40" applyFont="1" applyAlignment="1">
      <alignment horizontal="center" vertical="center" wrapText="1"/>
    </xf>
    <xf numFmtId="0" fontId="15" fillId="0" borderId="0" xfId="40"/>
    <xf numFmtId="0" fontId="30" fillId="0" borderId="0" xfId="40" applyFont="1" applyAlignment="1">
      <alignment horizontal="right" vertical="center" wrapText="1"/>
    </xf>
    <xf numFmtId="0" fontId="30" fillId="0" borderId="0" xfId="0" applyFont="1"/>
    <xf numFmtId="0" fontId="26" fillId="0" borderId="19" xfId="40" applyFont="1" applyBorder="1" applyAlignment="1">
      <alignment horizontal="left" vertical="center" wrapText="1"/>
    </xf>
    <xf numFmtId="3" fontId="26" fillId="0" borderId="20" xfId="40" applyNumberFormat="1" applyFont="1" applyBorder="1" applyAlignment="1">
      <alignment horizontal="center" vertical="center" wrapText="1"/>
    </xf>
    <xf numFmtId="0" fontId="25" fillId="0" borderId="14" xfId="40" applyFont="1" applyBorder="1" applyAlignment="1">
      <alignment horizontal="center" vertical="center" wrapText="1"/>
    </xf>
    <xf numFmtId="0" fontId="26" fillId="0" borderId="15" xfId="40" applyFont="1" applyBorder="1" applyAlignment="1">
      <alignment horizontal="left" vertical="center" wrapText="1"/>
    </xf>
    <xf numFmtId="3" fontId="26" fillId="0" borderId="21" xfId="40" applyNumberFormat="1" applyFont="1" applyBorder="1" applyAlignment="1">
      <alignment horizontal="center" vertical="center" wrapText="1"/>
    </xf>
    <xf numFmtId="0" fontId="26" fillId="0" borderId="22" xfId="40" applyFont="1" applyBorder="1" applyAlignment="1">
      <alignment horizontal="left" vertical="center" wrapText="1"/>
    </xf>
    <xf numFmtId="3" fontId="26" fillId="0" borderId="23" xfId="40" applyNumberFormat="1" applyFont="1" applyBorder="1" applyAlignment="1">
      <alignment horizontal="center" vertical="center" wrapText="1"/>
    </xf>
    <xf numFmtId="3" fontId="25" fillId="0" borderId="24" xfId="40" applyNumberFormat="1" applyFont="1" applyBorder="1" applyAlignment="1">
      <alignment horizontal="center" vertical="center" wrapText="1"/>
    </xf>
    <xf numFmtId="165" fontId="26" fillId="0" borderId="21" xfId="40" applyNumberFormat="1" applyFont="1" applyBorder="1" applyAlignment="1">
      <alignment horizontal="center" vertical="center" wrapText="1"/>
    </xf>
    <xf numFmtId="165" fontId="26" fillId="0" borderId="23" xfId="40" applyNumberFormat="1" applyFont="1" applyBorder="1" applyAlignment="1">
      <alignment horizontal="center" vertical="center" wrapText="1"/>
    </xf>
    <xf numFmtId="165" fontId="25" fillId="0" borderId="24" xfId="40" applyNumberFormat="1" applyFont="1" applyBorder="1" applyAlignment="1">
      <alignment horizontal="center" vertical="center" wrapText="1"/>
    </xf>
    <xf numFmtId="0" fontId="28" fillId="0" borderId="0" xfId="50" applyFont="1"/>
    <xf numFmtId="0" fontId="26" fillId="0" borderId="0" xfId="50" applyFont="1" applyAlignment="1">
      <alignment horizontal="right"/>
    </xf>
    <xf numFmtId="0" fontId="15" fillId="0" borderId="0" xfId="51"/>
    <xf numFmtId="0" fontId="24" fillId="0" borderId="0" xfId="51" applyFont="1" applyBorder="1" applyAlignment="1">
      <alignment horizontal="center" vertical="center" wrapText="1"/>
    </xf>
    <xf numFmtId="0" fontId="28" fillId="0" borderId="0" xfId="51" applyFont="1"/>
    <xf numFmtId="0" fontId="26" fillId="0" borderId="25" xfId="51" applyFont="1" applyBorder="1" applyAlignment="1">
      <alignment horizontal="center"/>
    </xf>
    <xf numFmtId="0" fontId="26" fillId="0" borderId="21" xfId="51" applyFont="1" applyBorder="1" applyAlignment="1">
      <alignment horizontal="center"/>
    </xf>
    <xf numFmtId="0" fontId="26" fillId="0" borderId="21" xfId="51" applyFont="1" applyFill="1" applyBorder="1" applyAlignment="1">
      <alignment horizontal="center" vertical="center"/>
    </xf>
    <xf numFmtId="0" fontId="26" fillId="0" borderId="23" xfId="51" applyFont="1" applyFill="1" applyBorder="1" applyAlignment="1">
      <alignment horizontal="center" vertical="center"/>
    </xf>
    <xf numFmtId="0" fontId="25" fillId="0" borderId="24" xfId="51" applyFont="1" applyFill="1" applyBorder="1" applyAlignment="1">
      <alignment horizontal="center" vertical="center"/>
    </xf>
    <xf numFmtId="0" fontId="25" fillId="0" borderId="0" xfId="47" applyFont="1" applyAlignment="1">
      <alignment horizontal="center"/>
    </xf>
    <xf numFmtId="0" fontId="31" fillId="0" borderId="0" xfId="47" applyFont="1" applyAlignment="1">
      <alignment horizontal="center"/>
    </xf>
    <xf numFmtId="0" fontId="26" fillId="0" borderId="0" xfId="47" applyFont="1" applyAlignment="1">
      <alignment horizontal="right"/>
    </xf>
    <xf numFmtId="0" fontId="31" fillId="0" borderId="0" xfId="47" applyFont="1" applyAlignment="1">
      <alignment horizontal="right"/>
    </xf>
    <xf numFmtId="0" fontId="24" fillId="0" borderId="16" xfId="47" applyFont="1" applyBorder="1" applyAlignment="1">
      <alignment horizontal="center" vertical="center"/>
    </xf>
    <xf numFmtId="0" fontId="24" fillId="0" borderId="17" xfId="47" applyFont="1" applyBorder="1" applyAlignment="1">
      <alignment horizontal="center" vertical="center"/>
    </xf>
    <xf numFmtId="0" fontId="24" fillId="0" borderId="18" xfId="47" applyFont="1" applyBorder="1" applyAlignment="1">
      <alignment horizontal="center" vertical="center"/>
    </xf>
    <xf numFmtId="0" fontId="26" fillId="0" borderId="26" xfId="47" applyFont="1" applyBorder="1" applyAlignment="1">
      <alignment horizontal="left" vertical="center"/>
    </xf>
    <xf numFmtId="0" fontId="26" fillId="0" borderId="19" xfId="47" applyFont="1" applyBorder="1" applyAlignment="1">
      <alignment horizontal="left" vertical="center"/>
    </xf>
    <xf numFmtId="3" fontId="26" fillId="0" borderId="19" xfId="47" applyNumberFormat="1" applyFont="1" applyBorder="1" applyAlignment="1">
      <alignment horizontal="center" vertical="center"/>
    </xf>
    <xf numFmtId="3" fontId="25" fillId="0" borderId="20" xfId="47" applyNumberFormat="1" applyFont="1" applyBorder="1" applyAlignment="1">
      <alignment horizontal="center" vertical="center"/>
    </xf>
    <xf numFmtId="0" fontId="26" fillId="0" borderId="14" xfId="47" applyFont="1" applyBorder="1" applyAlignment="1">
      <alignment horizontal="left" vertical="center"/>
    </xf>
    <xf numFmtId="0" fontId="26" fillId="0" borderId="15" xfId="47" applyFont="1" applyBorder="1" applyAlignment="1">
      <alignment horizontal="left" vertical="center"/>
    </xf>
    <xf numFmtId="3" fontId="26" fillId="0" borderId="15" xfId="47" applyNumberFormat="1" applyFont="1" applyBorder="1" applyAlignment="1">
      <alignment horizontal="center" vertical="center"/>
    </xf>
    <xf numFmtId="3" fontId="25" fillId="0" borderId="21" xfId="47" applyNumberFormat="1" applyFont="1" applyBorder="1" applyAlignment="1">
      <alignment horizontal="center" vertical="center"/>
    </xf>
    <xf numFmtId="0" fontId="26" fillId="0" borderId="27" xfId="47" applyFont="1" applyBorder="1" applyAlignment="1">
      <alignment horizontal="left" vertical="center"/>
    </xf>
    <xf numFmtId="0" fontId="26" fillId="0" borderId="22" xfId="47" applyFont="1" applyBorder="1" applyAlignment="1">
      <alignment horizontal="left" vertical="center"/>
    </xf>
    <xf numFmtId="3" fontId="26" fillId="0" borderId="22" xfId="47" applyNumberFormat="1" applyFont="1" applyBorder="1" applyAlignment="1">
      <alignment horizontal="center" vertical="center"/>
    </xf>
    <xf numFmtId="3" fontId="25" fillId="0" borderId="23" xfId="47" applyNumberFormat="1" applyFont="1" applyBorder="1" applyAlignment="1">
      <alignment horizontal="center" vertical="center"/>
    </xf>
    <xf numFmtId="3" fontId="25" fillId="0" borderId="28" xfId="47" applyNumberFormat="1" applyFont="1" applyBorder="1" applyAlignment="1">
      <alignment horizontal="center" vertical="center"/>
    </xf>
    <xf numFmtId="3" fontId="25" fillId="0" borderId="24" xfId="47" applyNumberFormat="1" applyFont="1" applyBorder="1" applyAlignment="1">
      <alignment horizontal="center" vertical="center"/>
    </xf>
    <xf numFmtId="0" fontId="15" fillId="0" borderId="0" xfId="46"/>
    <xf numFmtId="0" fontId="28" fillId="0" borderId="0" xfId="46" applyFont="1"/>
    <xf numFmtId="0" fontId="26" fillId="0" borderId="0" xfId="46" applyFont="1"/>
    <xf numFmtId="0" fontId="26" fillId="0" borderId="0" xfId="46" applyFont="1" applyAlignment="1">
      <alignment horizontal="right"/>
    </xf>
    <xf numFmtId="0" fontId="24" fillId="0" borderId="0" xfId="43" applyFont="1" applyAlignment="1">
      <alignment horizontal="center" vertical="center"/>
    </xf>
    <xf numFmtId="0" fontId="24" fillId="0" borderId="0" xfId="43" applyFont="1" applyBorder="1" applyAlignment="1">
      <alignment horizontal="center" vertical="center"/>
    </xf>
    <xf numFmtId="0" fontId="27" fillId="0" borderId="0" xfId="43" applyFont="1" applyAlignment="1">
      <alignment horizontal="center" vertical="center"/>
    </xf>
    <xf numFmtId="0" fontId="30" fillId="0" borderId="0" xfId="43" applyFont="1" applyAlignment="1">
      <alignment horizontal="right" vertical="center"/>
    </xf>
    <xf numFmtId="0" fontId="29" fillId="0" borderId="0" xfId="43" applyFont="1" applyAlignment="1">
      <alignment horizontal="center" vertical="center"/>
    </xf>
    <xf numFmtId="0" fontId="29" fillId="0" borderId="29" xfId="43" applyFont="1" applyBorder="1" applyAlignment="1">
      <alignment horizontal="center" vertical="center"/>
    </xf>
    <xf numFmtId="0" fontId="29" fillId="0" borderId="30" xfId="43" applyFont="1" applyBorder="1" applyAlignment="1">
      <alignment horizontal="center" vertical="center"/>
    </xf>
    <xf numFmtId="0" fontId="25" fillId="0" borderId="25" xfId="43" applyFont="1" applyBorder="1" applyAlignment="1">
      <alignment horizontal="center" vertical="center"/>
    </xf>
    <xf numFmtId="0" fontId="27" fillId="0" borderId="16" xfId="43" applyFont="1" applyBorder="1" applyAlignment="1">
      <alignment horizontal="center" vertical="center"/>
    </xf>
    <xf numFmtId="0" fontId="27" fillId="0" borderId="17" xfId="43" applyFont="1" applyBorder="1" applyAlignment="1">
      <alignment horizontal="center" vertical="center"/>
    </xf>
    <xf numFmtId="0" fontId="27" fillId="0" borderId="18" xfId="43" applyFont="1" applyBorder="1" applyAlignment="1">
      <alignment horizontal="center" vertical="center"/>
    </xf>
    <xf numFmtId="0" fontId="25" fillId="0" borderId="26" xfId="43" applyFont="1" applyBorder="1" applyAlignment="1">
      <alignment horizontal="left" vertical="center"/>
    </xf>
    <xf numFmtId="3" fontId="26" fillId="0" borderId="19" xfId="43" applyNumberFormat="1" applyFont="1" applyBorder="1" applyAlignment="1">
      <alignment horizontal="center" vertical="center"/>
    </xf>
    <xf numFmtId="3" fontId="25" fillId="0" borderId="20" xfId="43" applyNumberFormat="1" applyFont="1" applyBorder="1" applyAlignment="1">
      <alignment horizontal="center" vertical="center"/>
    </xf>
    <xf numFmtId="0" fontId="25" fillId="0" borderId="14" xfId="43" applyFont="1" applyFill="1" applyBorder="1" applyAlignment="1">
      <alignment horizontal="left" vertical="center"/>
    </xf>
    <xf numFmtId="3" fontId="26" fillId="0" borderId="15" xfId="43" applyNumberFormat="1" applyFont="1" applyBorder="1" applyAlignment="1">
      <alignment horizontal="center" vertical="center"/>
    </xf>
    <xf numFmtId="3" fontId="25" fillId="0" borderId="21" xfId="43" applyNumberFormat="1" applyFont="1" applyBorder="1" applyAlignment="1">
      <alignment horizontal="center" vertical="center"/>
    </xf>
    <xf numFmtId="0" fontId="25" fillId="0" borderId="27" xfId="43" applyFont="1" applyFill="1" applyBorder="1" applyAlignment="1">
      <alignment horizontal="left" vertical="center"/>
    </xf>
    <xf numFmtId="3" fontId="26" fillId="0" borderId="22" xfId="43" applyNumberFormat="1" applyFont="1" applyBorder="1" applyAlignment="1">
      <alignment horizontal="center" vertical="center"/>
    </xf>
    <xf numFmtId="3" fontId="25" fillId="0" borderId="23" xfId="43" applyNumberFormat="1" applyFont="1" applyBorder="1" applyAlignment="1">
      <alignment horizontal="center" vertical="center"/>
    </xf>
    <xf numFmtId="0" fontId="25" fillId="0" borderId="10" xfId="43" applyFont="1" applyBorder="1" applyAlignment="1">
      <alignment horizontal="left" vertical="center"/>
    </xf>
    <xf numFmtId="3" fontId="25" fillId="0" borderId="28" xfId="43" applyNumberFormat="1" applyFont="1" applyBorder="1" applyAlignment="1">
      <alignment horizontal="center" vertical="center"/>
    </xf>
    <xf numFmtId="3" fontId="25" fillId="0" borderId="24" xfId="43" applyNumberFormat="1" applyFont="1" applyBorder="1" applyAlignment="1">
      <alignment horizontal="center" vertical="center"/>
    </xf>
    <xf numFmtId="0" fontId="27" fillId="0" borderId="26" xfId="43" applyFont="1" applyBorder="1" applyAlignment="1">
      <alignment horizontal="center" vertical="center"/>
    </xf>
    <xf numFmtId="0" fontId="27" fillId="0" borderId="19" xfId="43" applyFont="1" applyBorder="1" applyAlignment="1">
      <alignment horizontal="center" vertical="center"/>
    </xf>
    <xf numFmtId="0" fontId="27" fillId="0" borderId="20" xfId="43" applyFont="1" applyBorder="1" applyAlignment="1">
      <alignment horizontal="center" vertical="center"/>
    </xf>
    <xf numFmtId="0" fontId="25" fillId="0" borderId="14" xfId="43" applyFont="1" applyBorder="1" applyAlignment="1">
      <alignment horizontal="left" vertical="center"/>
    </xf>
    <xf numFmtId="0" fontId="25" fillId="0" borderId="27" xfId="43" applyFont="1" applyBorder="1" applyAlignment="1">
      <alignment horizontal="left" vertical="center"/>
    </xf>
    <xf numFmtId="3" fontId="25" fillId="0" borderId="19" xfId="43" applyNumberFormat="1" applyFont="1" applyBorder="1" applyAlignment="1">
      <alignment horizontal="center" vertical="center"/>
    </xf>
    <xf numFmtId="0" fontId="25" fillId="0" borderId="16" xfId="43" applyFont="1" applyBorder="1" applyAlignment="1">
      <alignment horizontal="left" vertical="center"/>
    </xf>
    <xf numFmtId="3" fontId="25" fillId="0" borderId="17" xfId="43" applyNumberFormat="1" applyFont="1" applyBorder="1" applyAlignment="1">
      <alignment horizontal="center" vertical="center"/>
    </xf>
    <xf numFmtId="3" fontId="25" fillId="0" borderId="18" xfId="43" applyNumberFormat="1" applyFont="1" applyBorder="1" applyAlignment="1">
      <alignment horizontal="center" vertical="center"/>
    </xf>
    <xf numFmtId="0" fontId="15" fillId="0" borderId="0" xfId="42"/>
    <xf numFmtId="0" fontId="23" fillId="0" borderId="0" xfId="53"/>
    <xf numFmtId="0" fontId="23" fillId="0" borderId="0" xfId="53" applyFont="1"/>
    <xf numFmtId="0" fontId="30" fillId="0" borderId="0" xfId="53" applyFont="1"/>
    <xf numFmtId="0" fontId="30" fillId="0" borderId="29" xfId="53" applyFont="1" applyBorder="1"/>
    <xf numFmtId="0" fontId="30" fillId="0" borderId="25" xfId="53" applyFont="1" applyBorder="1" applyAlignment="1">
      <alignment wrapText="1"/>
    </xf>
    <xf numFmtId="0" fontId="23" fillId="0" borderId="0" xfId="53" applyAlignment="1"/>
    <xf numFmtId="0" fontId="30" fillId="0" borderId="27" xfId="53" applyFont="1" applyBorder="1"/>
    <xf numFmtId="0" fontId="30" fillId="0" borderId="23" xfId="53" applyFont="1" applyBorder="1" applyAlignment="1">
      <alignment horizontal="center"/>
    </xf>
    <xf numFmtId="0" fontId="36" fillId="0" borderId="10" xfId="53" applyFont="1" applyBorder="1"/>
    <xf numFmtId="0" fontId="30" fillId="0" borderId="24" xfId="53" applyFont="1" applyBorder="1" applyAlignment="1">
      <alignment horizontal="center"/>
    </xf>
    <xf numFmtId="0" fontId="23" fillId="0" borderId="0" xfId="53" applyAlignment="1">
      <alignment horizontal="center"/>
    </xf>
    <xf numFmtId="0" fontId="30" fillId="0" borderId="26" xfId="53" applyFont="1" applyBorder="1"/>
    <xf numFmtId="3" fontId="30" fillId="0" borderId="20" xfId="53" applyNumberFormat="1" applyFont="1" applyBorder="1"/>
    <xf numFmtId="0" fontId="30" fillId="0" borderId="14" xfId="53" applyFont="1" applyBorder="1"/>
    <xf numFmtId="3" fontId="30" fillId="0" borderId="21" xfId="53" applyNumberFormat="1" applyFont="1" applyBorder="1"/>
    <xf numFmtId="0" fontId="30" fillId="0" borderId="0" xfId="53" applyFont="1" applyBorder="1"/>
    <xf numFmtId="3" fontId="30" fillId="0" borderId="0" xfId="53" applyNumberFormat="1" applyFont="1" applyBorder="1"/>
    <xf numFmtId="0" fontId="30" fillId="0" borderId="24" xfId="53" applyFont="1" applyBorder="1"/>
    <xf numFmtId="3" fontId="30" fillId="0" borderId="20" xfId="53" applyNumberFormat="1" applyFont="1" applyFill="1" applyBorder="1"/>
    <xf numFmtId="3" fontId="30" fillId="0" borderId="23" xfId="53" applyNumberFormat="1" applyFont="1" applyFill="1" applyBorder="1"/>
    <xf numFmtId="0" fontId="23" fillId="0" borderId="31" xfId="53" applyBorder="1"/>
    <xf numFmtId="0" fontId="30" fillId="0" borderId="32" xfId="53" applyFont="1" applyBorder="1"/>
    <xf numFmtId="3" fontId="30" fillId="0" borderId="0" xfId="53" applyNumberFormat="1" applyFont="1"/>
    <xf numFmtId="0" fontId="15" fillId="0" borderId="0" xfId="45"/>
    <xf numFmtId="3" fontId="33" fillId="0" borderId="0" xfId="53" applyNumberFormat="1" applyFont="1" applyBorder="1" applyAlignment="1">
      <alignment horizontal="center" vertical="center" wrapText="1"/>
    </xf>
    <xf numFmtId="3" fontId="33" fillId="0" borderId="0" xfId="53" applyNumberFormat="1" applyFont="1" applyBorder="1" applyAlignment="1">
      <alignment vertical="center" wrapText="1"/>
    </xf>
    <xf numFmtId="3" fontId="33" fillId="0" borderId="0" xfId="53" applyNumberFormat="1" applyFont="1" applyAlignment="1">
      <alignment horizontal="center" vertical="center" wrapText="1"/>
    </xf>
    <xf numFmtId="3" fontId="29" fillId="0" borderId="0" xfId="53" applyNumberFormat="1" applyFont="1" applyAlignment="1">
      <alignment horizontal="center" vertical="center"/>
    </xf>
    <xf numFmtId="3" fontId="29" fillId="0" borderId="33" xfId="53" applyNumberFormat="1" applyFont="1" applyBorder="1" applyAlignment="1">
      <alignment horizontal="center" vertical="center"/>
    </xf>
    <xf numFmtId="3" fontId="29" fillId="0" borderId="34" xfId="53" applyNumberFormat="1" applyFont="1" applyBorder="1" applyAlignment="1">
      <alignment horizontal="center" vertical="center" wrapText="1"/>
    </xf>
    <xf numFmtId="3" fontId="29" fillId="0" borderId="35" xfId="53" applyNumberFormat="1" applyFont="1" applyBorder="1" applyAlignment="1">
      <alignment horizontal="center" vertical="center" wrapText="1"/>
    </xf>
    <xf numFmtId="3" fontId="37" fillId="0" borderId="0" xfId="53" applyNumberFormat="1" applyFont="1" applyBorder="1" applyAlignment="1">
      <alignment horizontal="right" vertical="center" wrapText="1"/>
    </xf>
    <xf numFmtId="3" fontId="29" fillId="0" borderId="36" xfId="53" applyNumberFormat="1" applyFont="1" applyBorder="1"/>
    <xf numFmtId="3" fontId="29" fillId="0" borderId="0" xfId="53" applyNumberFormat="1" applyFont="1" applyBorder="1" applyAlignment="1"/>
    <xf numFmtId="3" fontId="29" fillId="0" borderId="31" xfId="53" applyNumberFormat="1" applyFont="1" applyBorder="1" applyAlignment="1">
      <alignment wrapText="1"/>
    </xf>
    <xf numFmtId="3" fontId="30" fillId="0" borderId="14" xfId="53" applyNumberFormat="1" applyFont="1" applyBorder="1" applyAlignment="1">
      <alignment horizontal="left" indent="1"/>
    </xf>
    <xf numFmtId="166" fontId="30" fillId="0" borderId="15" xfId="53" applyNumberFormat="1" applyFont="1" applyBorder="1" applyAlignment="1"/>
    <xf numFmtId="3" fontId="30" fillId="0" borderId="21" xfId="53" applyNumberFormat="1" applyFont="1" applyBorder="1" applyAlignment="1">
      <alignment wrapText="1"/>
    </xf>
    <xf numFmtId="3" fontId="30" fillId="0" borderId="14" xfId="53" applyNumberFormat="1" applyFont="1" applyBorder="1" applyAlignment="1">
      <alignment horizontal="left" indent="2"/>
    </xf>
    <xf numFmtId="3" fontId="30" fillId="0" borderId="15" xfId="53" applyNumberFormat="1" applyFont="1" applyBorder="1" applyAlignment="1"/>
    <xf numFmtId="3" fontId="29" fillId="0" borderId="21" xfId="53" applyNumberFormat="1" applyFont="1" applyBorder="1" applyAlignment="1">
      <alignment wrapText="1"/>
    </xf>
    <xf numFmtId="3" fontId="29" fillId="0" borderId="16" xfId="53" applyNumberFormat="1" applyFont="1" applyBorder="1" applyAlignment="1">
      <alignment horizontal="center"/>
    </xf>
    <xf numFmtId="3" fontId="30" fillId="0" borderId="37" xfId="53" applyNumberFormat="1" applyFont="1" applyBorder="1" applyAlignment="1"/>
    <xf numFmtId="3" fontId="30" fillId="0" borderId="17" xfId="53" applyNumberFormat="1" applyFont="1" applyBorder="1" applyAlignment="1"/>
    <xf numFmtId="3" fontId="29" fillId="0" borderId="18" xfId="53" applyNumberFormat="1" applyFont="1" applyBorder="1" applyAlignment="1">
      <alignment wrapText="1"/>
    </xf>
    <xf numFmtId="3" fontId="29" fillId="0" borderId="38" xfId="53" applyNumberFormat="1" applyFont="1" applyBorder="1" applyAlignment="1"/>
    <xf numFmtId="3" fontId="29" fillId="0" borderId="39" xfId="53" applyNumberFormat="1" applyFont="1" applyBorder="1" applyAlignment="1"/>
    <xf numFmtId="3" fontId="29" fillId="0" borderId="0" xfId="53" applyNumberFormat="1" applyFont="1"/>
    <xf numFmtId="3" fontId="30" fillId="0" borderId="0" xfId="53" applyNumberFormat="1" applyFont="1" applyAlignment="1">
      <alignment horizontal="right"/>
    </xf>
    <xf numFmtId="3" fontId="23" fillId="0" borderId="0" xfId="53" applyNumberFormat="1"/>
    <xf numFmtId="3" fontId="30" fillId="0" borderId="30" xfId="53" applyNumberFormat="1" applyFont="1" applyBorder="1"/>
    <xf numFmtId="3" fontId="29" fillId="0" borderId="30" xfId="53" applyNumberFormat="1" applyFont="1" applyBorder="1"/>
    <xf numFmtId="3" fontId="30" fillId="0" borderId="22" xfId="53" applyNumberFormat="1" applyFont="1" applyBorder="1"/>
    <xf numFmtId="3" fontId="29" fillId="0" borderId="22" xfId="53" applyNumberFormat="1" applyFont="1" applyBorder="1"/>
    <xf numFmtId="3" fontId="29" fillId="0" borderId="17" xfId="53" applyNumberFormat="1" applyFont="1" applyBorder="1"/>
    <xf numFmtId="3" fontId="23" fillId="0" borderId="0" xfId="53" applyNumberFormat="1" applyBorder="1"/>
    <xf numFmtId="3" fontId="29" fillId="0" borderId="0" xfId="53" applyNumberFormat="1" applyFont="1" applyBorder="1"/>
    <xf numFmtId="3" fontId="29" fillId="0" borderId="10" xfId="53" applyNumberFormat="1" applyFont="1" applyBorder="1"/>
    <xf numFmtId="3" fontId="30" fillId="0" borderId="28" xfId="53" applyNumberFormat="1" applyFont="1" applyBorder="1"/>
    <xf numFmtId="3" fontId="29" fillId="0" borderId="24" xfId="53" applyNumberFormat="1" applyFont="1" applyBorder="1"/>
    <xf numFmtId="3" fontId="29" fillId="0" borderId="40" xfId="53" applyNumberFormat="1" applyFont="1" applyBorder="1"/>
    <xf numFmtId="3" fontId="30" fillId="0" borderId="12" xfId="53" applyNumberFormat="1" applyFont="1" applyBorder="1"/>
    <xf numFmtId="3" fontId="29" fillId="0" borderId="41" xfId="53" applyNumberFormat="1" applyFont="1" applyBorder="1"/>
    <xf numFmtId="3" fontId="29" fillId="0" borderId="28" xfId="53" applyNumberFormat="1" applyFont="1" applyBorder="1"/>
    <xf numFmtId="0" fontId="25" fillId="0" borderId="0" xfId="39" applyFont="1" applyAlignment="1">
      <alignment horizontal="center" vertical="center"/>
    </xf>
    <xf numFmtId="0" fontId="26" fillId="0" borderId="0" xfId="39" applyFont="1" applyAlignment="1">
      <alignment horizontal="center" vertical="center"/>
    </xf>
    <xf numFmtId="0" fontId="25" fillId="0" borderId="0" xfId="39" applyFont="1" applyBorder="1" applyAlignment="1">
      <alignment horizontal="center" vertical="center"/>
    </xf>
    <xf numFmtId="0" fontId="26" fillId="0" borderId="0" xfId="39" applyFont="1" applyAlignment="1">
      <alignment horizontal="right" vertical="center"/>
    </xf>
    <xf numFmtId="0" fontId="25" fillId="0" borderId="0" xfId="41" applyFont="1" applyBorder="1" applyAlignment="1">
      <alignment horizontal="center" vertical="center" wrapText="1"/>
    </xf>
    <xf numFmtId="0" fontId="26" fillId="0" borderId="0" xfId="41" applyFont="1" applyBorder="1" applyAlignment="1">
      <alignment horizontal="left" vertical="center" wrapText="1"/>
    </xf>
    <xf numFmtId="0" fontId="30" fillId="0" borderId="42" xfId="53" applyFont="1" applyBorder="1"/>
    <xf numFmtId="3" fontId="30" fillId="0" borderId="43" xfId="53" applyNumberFormat="1" applyFont="1" applyBorder="1"/>
    <xf numFmtId="0" fontId="29" fillId="0" borderId="10" xfId="53" applyFont="1" applyBorder="1"/>
    <xf numFmtId="0" fontId="29" fillId="0" borderId="44" xfId="53" applyFont="1" applyBorder="1"/>
    <xf numFmtId="3" fontId="29" fillId="0" borderId="39" xfId="53" applyNumberFormat="1" applyFont="1" applyBorder="1"/>
    <xf numFmtId="0" fontId="29" fillId="0" borderId="40" xfId="53" applyFont="1" applyBorder="1"/>
    <xf numFmtId="3" fontId="29" fillId="0" borderId="13" xfId="53" applyNumberFormat="1" applyFont="1" applyBorder="1"/>
    <xf numFmtId="0" fontId="30" fillId="0" borderId="16" xfId="53" applyFont="1" applyBorder="1"/>
    <xf numFmtId="3" fontId="30" fillId="0" borderId="18" xfId="53" applyNumberFormat="1" applyFont="1" applyBorder="1"/>
    <xf numFmtId="3" fontId="1" fillId="0" borderId="0" xfId="52" applyNumberFormat="1" applyAlignment="1">
      <alignment horizontal="center"/>
    </xf>
    <xf numFmtId="0" fontId="0" fillId="0" borderId="0" xfId="0" applyAlignment="1">
      <alignment horizontal="center"/>
    </xf>
    <xf numFmtId="49" fontId="29" fillId="0" borderId="13" xfId="48" applyNumberFormat="1" applyFont="1" applyBorder="1" applyAlignment="1">
      <alignment horizontal="center" vertical="center"/>
    </xf>
    <xf numFmtId="49" fontId="29" fillId="0" borderId="14" xfId="49" applyNumberFormat="1" applyFont="1" applyBorder="1" applyAlignment="1">
      <alignment horizontal="center" vertical="center"/>
    </xf>
    <xf numFmtId="49" fontId="29" fillId="0" borderId="15" xfId="49" applyNumberFormat="1" applyFont="1" applyBorder="1" applyAlignment="1">
      <alignment horizontal="left" vertical="center" wrapText="1"/>
    </xf>
    <xf numFmtId="49" fontId="0" fillId="0" borderId="0" xfId="0" applyNumberFormat="1"/>
    <xf numFmtId="0" fontId="0" fillId="0" borderId="45" xfId="0" applyBorder="1"/>
    <xf numFmtId="0" fontId="0" fillId="0" borderId="0" xfId="0" applyAlignment="1">
      <alignment horizontal="center" vertical="center"/>
    </xf>
    <xf numFmtId="3" fontId="27" fillId="0" borderId="19" xfId="43" applyNumberFormat="1" applyFont="1" applyBorder="1" applyAlignment="1">
      <alignment horizontal="center" vertical="center"/>
    </xf>
    <xf numFmtId="0" fontId="0" fillId="0" borderId="0" xfId="0" applyBorder="1"/>
    <xf numFmtId="3" fontId="29" fillId="0" borderId="28" xfId="53" applyNumberFormat="1" applyFont="1" applyBorder="1" applyAlignment="1"/>
    <xf numFmtId="3" fontId="29" fillId="0" borderId="24" xfId="53" applyNumberFormat="1" applyFont="1" applyBorder="1" applyAlignment="1">
      <alignment wrapText="1"/>
    </xf>
    <xf numFmtId="0" fontId="15" fillId="0" borderId="0" xfId="45" applyBorder="1"/>
    <xf numFmtId="3" fontId="30" fillId="0" borderId="32" xfId="53" applyNumberFormat="1" applyFont="1" applyBorder="1" applyAlignment="1"/>
    <xf numFmtId="3" fontId="30" fillId="0" borderId="14" xfId="53" applyNumberFormat="1" applyFont="1" applyBorder="1"/>
    <xf numFmtId="3" fontId="30" fillId="0" borderId="46" xfId="53" applyNumberFormat="1" applyFont="1" applyBorder="1"/>
    <xf numFmtId="3" fontId="29" fillId="0" borderId="14" xfId="53" applyNumberFormat="1" applyFont="1" applyFill="1" applyBorder="1" applyAlignment="1">
      <alignment horizontal="left"/>
    </xf>
    <xf numFmtId="0" fontId="30" fillId="0" borderId="14" xfId="0" applyFont="1" applyBorder="1"/>
    <xf numFmtId="3" fontId="29" fillId="0" borderId="44" xfId="53" applyNumberFormat="1" applyFont="1" applyBorder="1"/>
    <xf numFmtId="3" fontId="29" fillId="0" borderId="38" xfId="53" applyNumberFormat="1" applyFont="1" applyBorder="1"/>
    <xf numFmtId="3" fontId="30" fillId="0" borderId="16" xfId="53" applyNumberFormat="1" applyFont="1" applyBorder="1"/>
    <xf numFmtId="3" fontId="30" fillId="0" borderId="17" xfId="53" applyNumberFormat="1" applyFont="1" applyBorder="1"/>
    <xf numFmtId="0" fontId="0" fillId="0" borderId="0" xfId="0" applyAlignment="1"/>
    <xf numFmtId="3" fontId="20" fillId="0" borderId="0" xfId="52" applyNumberFormat="1" applyFont="1" applyBorder="1" applyAlignment="1">
      <alignment horizontal="center" vertical="distributed" wrapText="1"/>
    </xf>
    <xf numFmtId="3" fontId="27" fillId="0" borderId="13" xfId="48" applyNumberFormat="1" applyFont="1" applyBorder="1" applyAlignment="1">
      <alignment horizontal="center" vertical="center"/>
    </xf>
    <xf numFmtId="3" fontId="39" fillId="0" borderId="13" xfId="48" applyNumberFormat="1" applyFont="1" applyBorder="1" applyAlignment="1">
      <alignment horizontal="center" vertical="center"/>
    </xf>
    <xf numFmtId="3" fontId="25" fillId="0" borderId="15" xfId="49" applyNumberFormat="1" applyFont="1" applyBorder="1" applyAlignment="1">
      <alignment horizontal="center" vertical="center" wrapText="1"/>
    </xf>
    <xf numFmtId="3" fontId="26" fillId="0" borderId="15" xfId="49" applyNumberFormat="1" applyFont="1" applyBorder="1" applyAlignment="1">
      <alignment horizontal="center" vertical="center"/>
    </xf>
    <xf numFmtId="3" fontId="26" fillId="0" borderId="21" xfId="49" applyNumberFormat="1" applyFont="1" applyBorder="1" applyAlignment="1">
      <alignment horizontal="center" vertical="center"/>
    </xf>
    <xf numFmtId="49" fontId="26" fillId="0" borderId="15" xfId="49" applyNumberFormat="1" applyFont="1" applyBorder="1" applyAlignment="1">
      <alignment horizontal="center" vertical="center"/>
    </xf>
    <xf numFmtId="1" fontId="26" fillId="0" borderId="15" xfId="49" applyNumberFormat="1" applyFont="1" applyBorder="1" applyAlignment="1">
      <alignment horizontal="center" vertical="center"/>
    </xf>
    <xf numFmtId="49" fontId="26" fillId="0" borderId="21" xfId="49" applyNumberFormat="1" applyFont="1" applyBorder="1" applyAlignment="1">
      <alignment horizontal="center" vertical="center"/>
    </xf>
    <xf numFmtId="0" fontId="24" fillId="0" borderId="0" xfId="50" applyFont="1" applyBorder="1" applyAlignment="1">
      <alignment horizontal="center" wrapText="1"/>
    </xf>
    <xf numFmtId="0" fontId="25" fillId="0" borderId="29" xfId="40" applyFont="1" applyBorder="1" applyAlignment="1">
      <alignment horizontal="center" vertical="center" wrapText="1"/>
    </xf>
    <xf numFmtId="0" fontId="25" fillId="0" borderId="42" xfId="40" applyFont="1" applyBorder="1" applyAlignment="1">
      <alignment horizontal="center" vertical="center" wrapText="1"/>
    </xf>
    <xf numFmtId="0" fontId="25" fillId="0" borderId="15" xfId="40" applyFont="1" applyBorder="1" applyAlignment="1">
      <alignment horizontal="center" vertical="center" wrapText="1"/>
    </xf>
    <xf numFmtId="0" fontId="0" fillId="0" borderId="47" xfId="0" applyBorder="1"/>
    <xf numFmtId="0" fontId="0" fillId="0" borderId="36" xfId="0" applyBorder="1"/>
    <xf numFmtId="0" fontId="25" fillId="0" borderId="48" xfId="48" applyFont="1" applyBorder="1" applyAlignment="1">
      <alignment horizontal="center" vertical="center"/>
    </xf>
    <xf numFmtId="0" fontId="25" fillId="0" borderId="24" xfId="48" applyFont="1" applyBorder="1" applyAlignment="1">
      <alignment horizontal="center" vertical="center" wrapText="1"/>
    </xf>
    <xf numFmtId="0" fontId="27" fillId="0" borderId="10" xfId="39" applyFont="1" applyBorder="1" applyAlignment="1">
      <alignment horizontal="center" vertical="center"/>
    </xf>
    <xf numFmtId="3" fontId="27" fillId="0" borderId="24" xfId="39" applyNumberFormat="1" applyFont="1" applyBorder="1" applyAlignment="1">
      <alignment horizontal="center" vertical="center"/>
    </xf>
    <xf numFmtId="0" fontId="27" fillId="0" borderId="44" xfId="39" applyFont="1" applyBorder="1" applyAlignment="1">
      <alignment horizontal="center" vertical="center"/>
    </xf>
    <xf numFmtId="49" fontId="27" fillId="0" borderId="10" xfId="39" applyNumberFormat="1" applyFont="1" applyBorder="1" applyAlignment="1">
      <alignment horizontal="center" vertical="center"/>
    </xf>
    <xf numFmtId="3" fontId="39" fillId="0" borderId="11" xfId="39" applyNumberFormat="1" applyFont="1" applyBorder="1" applyAlignment="1">
      <alignment horizontal="left" vertical="center"/>
    </xf>
    <xf numFmtId="3" fontId="39" fillId="0" borderId="24" xfId="39" applyNumberFormat="1" applyFont="1" applyBorder="1" applyAlignment="1">
      <alignment horizontal="center" vertical="center"/>
    </xf>
    <xf numFmtId="165" fontId="27" fillId="0" borderId="24" xfId="39" applyNumberFormat="1" applyFont="1" applyFill="1" applyBorder="1" applyAlignment="1">
      <alignment horizontal="center" vertical="center"/>
    </xf>
    <xf numFmtId="0" fontId="27" fillId="0" borderId="14" xfId="39" applyFont="1" applyBorder="1" applyAlignment="1">
      <alignment horizontal="center" vertical="center"/>
    </xf>
    <xf numFmtId="3" fontId="27" fillId="0" borderId="23" xfId="39" applyNumberFormat="1" applyFont="1" applyBorder="1" applyAlignment="1">
      <alignment horizontal="center" vertical="center"/>
    </xf>
    <xf numFmtId="3" fontId="27" fillId="0" borderId="21" xfId="39" applyNumberFormat="1" applyFont="1" applyBorder="1" applyAlignment="1">
      <alignment horizontal="center" vertical="center"/>
    </xf>
    <xf numFmtId="0" fontId="27" fillId="0" borderId="10" xfId="50" applyFont="1" applyBorder="1" applyAlignment="1">
      <alignment vertical="center"/>
    </xf>
    <xf numFmtId="3" fontId="27" fillId="0" borderId="24" xfId="50" applyNumberFormat="1" applyFont="1" applyBorder="1" applyAlignment="1">
      <alignment horizontal="center" vertical="center"/>
    </xf>
    <xf numFmtId="0" fontId="27" fillId="0" borderId="26" xfId="50" applyFont="1" applyBorder="1"/>
    <xf numFmtId="3" fontId="27" fillId="0" borderId="20" xfId="50" applyNumberFormat="1" applyFont="1" applyBorder="1" applyAlignment="1">
      <alignment horizontal="center" vertical="center"/>
    </xf>
    <xf numFmtId="0" fontId="39" fillId="0" borderId="14" xfId="50" applyFont="1" applyBorder="1"/>
    <xf numFmtId="3" fontId="39" fillId="0" borderId="21" xfId="50" applyNumberFormat="1" applyFont="1" applyBorder="1" applyAlignment="1">
      <alignment horizontal="center" vertical="center"/>
    </xf>
    <xf numFmtId="0" fontId="27" fillId="0" borderId="14" xfId="50" applyFont="1" applyBorder="1"/>
    <xf numFmtId="3" fontId="27" fillId="0" borderId="21" xfId="50" applyNumberFormat="1" applyFont="1" applyBorder="1" applyAlignment="1">
      <alignment horizontal="center" vertical="center"/>
    </xf>
    <xf numFmtId="0" fontId="39" fillId="0" borderId="14" xfId="50" applyFont="1" applyBorder="1" applyAlignment="1"/>
    <xf numFmtId="0" fontId="27" fillId="0" borderId="10" xfId="50" applyFont="1" applyBorder="1" applyAlignment="1"/>
    <xf numFmtId="3" fontId="27" fillId="0" borderId="24" xfId="50" applyNumberFormat="1" applyFont="1" applyBorder="1" applyAlignment="1">
      <alignment horizontal="center"/>
    </xf>
    <xf numFmtId="0" fontId="39" fillId="0" borderId="14" xfId="50" applyFont="1" applyBorder="1" applyAlignment="1">
      <alignment horizontal="left"/>
    </xf>
    <xf numFmtId="0" fontId="39" fillId="0" borderId="27" xfId="50" applyFont="1" applyBorder="1" applyAlignment="1">
      <alignment horizontal="left"/>
    </xf>
    <xf numFmtId="3" fontId="39" fillId="0" borderId="23" xfId="50" applyNumberFormat="1" applyFont="1" applyBorder="1" applyAlignment="1">
      <alignment horizontal="center" vertical="center"/>
    </xf>
    <xf numFmtId="0" fontId="39" fillId="0" borderId="16" xfId="50" applyFont="1" applyBorder="1" applyAlignment="1">
      <alignment horizontal="left"/>
    </xf>
    <xf numFmtId="3" fontId="39" fillId="0" borderId="18" xfId="50" applyNumberFormat="1" applyFont="1" applyBorder="1" applyAlignment="1">
      <alignment horizontal="center" vertical="center"/>
    </xf>
    <xf numFmtId="0" fontId="27" fillId="0" borderId="44" xfId="50" applyFont="1" applyBorder="1"/>
    <xf numFmtId="3" fontId="27" fillId="0" borderId="39" xfId="50" applyNumberFormat="1" applyFont="1" applyBorder="1" applyAlignment="1">
      <alignment horizontal="center" vertical="center"/>
    </xf>
    <xf numFmtId="3" fontId="42" fillId="0" borderId="0" xfId="54" applyNumberFormat="1" applyFont="1" applyBorder="1" applyAlignment="1">
      <alignment vertical="center" wrapText="1"/>
    </xf>
    <xf numFmtId="0" fontId="15" fillId="0" borderId="0" xfId="55"/>
    <xf numFmtId="3" fontId="26" fillId="0" borderId="0" xfId="52" applyNumberFormat="1" applyFont="1" applyBorder="1" applyAlignment="1">
      <alignment horizontal="right" shrinkToFit="1"/>
    </xf>
    <xf numFmtId="0" fontId="28" fillId="0" borderId="49" xfId="55" applyFont="1" applyBorder="1"/>
    <xf numFmtId="0" fontId="26" fillId="0" borderId="49" xfId="55" applyFont="1" applyBorder="1" applyAlignment="1">
      <alignment horizontal="right"/>
    </xf>
    <xf numFmtId="0" fontId="26" fillId="0" borderId="0" xfId="55" applyFont="1" applyBorder="1" applyAlignment="1">
      <alignment horizontal="right"/>
    </xf>
    <xf numFmtId="0" fontId="24" fillId="0" borderId="0" xfId="55" applyFont="1" applyBorder="1" applyAlignment="1">
      <alignment horizontal="center" vertical="center" wrapText="1"/>
    </xf>
    <xf numFmtId="0" fontId="26" fillId="0" borderId="29" xfId="55" applyFont="1" applyBorder="1" applyAlignment="1">
      <alignment vertical="center"/>
    </xf>
    <xf numFmtId="3" fontId="26" fillId="0" borderId="25" xfId="55" applyNumberFormat="1" applyFont="1" applyBorder="1" applyAlignment="1">
      <alignment horizontal="center" vertical="center"/>
    </xf>
    <xf numFmtId="3" fontId="25" fillId="0" borderId="0" xfId="55" applyNumberFormat="1" applyFont="1" applyBorder="1" applyAlignment="1">
      <alignment horizontal="center" vertical="center"/>
    </xf>
    <xf numFmtId="0" fontId="26" fillId="0" borderId="14" xfId="55" applyFont="1" applyBorder="1" applyAlignment="1">
      <alignment vertical="center" wrapText="1"/>
    </xf>
    <xf numFmtId="3" fontId="26" fillId="0" borderId="21" xfId="55" applyNumberFormat="1" applyFont="1" applyBorder="1" applyAlignment="1">
      <alignment horizontal="center" vertical="center"/>
    </xf>
    <xf numFmtId="3" fontId="26" fillId="0" borderId="0" xfId="55" applyNumberFormat="1" applyFont="1" applyBorder="1" applyAlignment="1">
      <alignment horizontal="center" vertical="center"/>
    </xf>
    <xf numFmtId="0" fontId="26" fillId="0" borderId="14" xfId="55" applyFont="1" applyBorder="1" applyAlignment="1">
      <alignment vertical="center"/>
    </xf>
    <xf numFmtId="0" fontId="26" fillId="0" borderId="27" xfId="55" applyFont="1" applyBorder="1" applyAlignment="1">
      <alignment vertical="center"/>
    </xf>
    <xf numFmtId="3" fontId="26" fillId="0" borderId="23" xfId="55" applyNumberFormat="1" applyFont="1" applyBorder="1" applyAlignment="1">
      <alignment horizontal="center" vertical="center"/>
    </xf>
    <xf numFmtId="0" fontId="39" fillId="0" borderId="40" xfId="55" applyFont="1" applyBorder="1" applyAlignment="1">
      <alignment vertical="center"/>
    </xf>
    <xf numFmtId="3" fontId="26" fillId="0" borderId="13" xfId="55" applyNumberFormat="1" applyFont="1" applyBorder="1" applyAlignment="1">
      <alignment horizontal="center" vertical="center"/>
    </xf>
    <xf numFmtId="3" fontId="25" fillId="0" borderId="0" xfId="55" applyNumberFormat="1" applyFont="1" applyBorder="1" applyAlignment="1">
      <alignment horizontal="center"/>
    </xf>
    <xf numFmtId="0" fontId="26" fillId="0" borderId="16" xfId="55" applyFont="1" applyBorder="1" applyAlignment="1">
      <alignment vertical="center" wrapText="1"/>
    </xf>
    <xf numFmtId="3" fontId="26" fillId="0" borderId="18" xfId="55" applyNumberFormat="1" applyFont="1" applyBorder="1" applyAlignment="1">
      <alignment horizontal="center" vertical="center"/>
    </xf>
    <xf numFmtId="0" fontId="29" fillId="0" borderId="27" xfId="49" applyFont="1" applyBorder="1" applyAlignment="1">
      <alignment horizontal="center" vertical="center"/>
    </xf>
    <xf numFmtId="0" fontId="29" fillId="0" borderId="22" xfId="49" applyFont="1" applyBorder="1" applyAlignment="1">
      <alignment horizontal="left" vertical="center" wrapText="1"/>
    </xf>
    <xf numFmtId="3" fontId="25" fillId="0" borderId="22" xfId="49" applyNumberFormat="1" applyFont="1" applyBorder="1" applyAlignment="1">
      <alignment horizontal="center" vertical="center" wrapText="1"/>
    </xf>
    <xf numFmtId="3" fontId="26" fillId="0" borderId="22" xfId="49" applyNumberFormat="1" applyFont="1" applyBorder="1" applyAlignment="1">
      <alignment horizontal="center" vertical="center"/>
    </xf>
    <xf numFmtId="3" fontId="26" fillId="0" borderId="23" xfId="49" applyNumberFormat="1" applyFont="1" applyBorder="1" applyAlignment="1">
      <alignment horizontal="center" vertical="center"/>
    </xf>
    <xf numFmtId="3" fontId="22" fillId="0" borderId="13" xfId="52" applyNumberFormat="1" applyFont="1" applyBorder="1" applyAlignment="1">
      <alignment horizontal="distributed" vertical="center" wrapText="1"/>
    </xf>
    <xf numFmtId="3" fontId="20" fillId="0" borderId="26" xfId="52" applyNumberFormat="1" applyFont="1" applyBorder="1"/>
    <xf numFmtId="3" fontId="20" fillId="0" borderId="50" xfId="52" applyNumberFormat="1" applyFont="1" applyBorder="1"/>
    <xf numFmtId="3" fontId="40" fillId="0" borderId="14" xfId="52" applyNumberFormat="1" applyFont="1" applyBorder="1" applyAlignment="1">
      <alignment horizontal="left"/>
    </xf>
    <xf numFmtId="3" fontId="40" fillId="0" borderId="51" xfId="52" applyNumberFormat="1" applyFont="1" applyBorder="1"/>
    <xf numFmtId="3" fontId="40" fillId="0" borderId="52" xfId="52" applyNumberFormat="1" applyFont="1" applyBorder="1"/>
    <xf numFmtId="3" fontId="40" fillId="0" borderId="53" xfId="52" applyNumberFormat="1" applyFont="1" applyBorder="1"/>
    <xf numFmtId="3" fontId="43" fillId="0" borderId="51" xfId="52" applyNumberFormat="1" applyFont="1" applyBorder="1"/>
    <xf numFmtId="3" fontId="40" fillId="0" borderId="54" xfId="52" applyNumberFormat="1" applyFont="1" applyBorder="1"/>
    <xf numFmtId="3" fontId="40" fillId="0" borderId="55" xfId="52" applyNumberFormat="1" applyFont="1" applyBorder="1"/>
    <xf numFmtId="3" fontId="40" fillId="0" borderId="56" xfId="52" applyNumberFormat="1" applyFont="1" applyBorder="1"/>
    <xf numFmtId="3" fontId="43" fillId="0" borderId="21" xfId="52" applyNumberFormat="1" applyFont="1" applyBorder="1"/>
    <xf numFmtId="3" fontId="43" fillId="0" borderId="54" xfId="52" applyNumberFormat="1" applyFont="1" applyBorder="1"/>
    <xf numFmtId="3" fontId="44" fillId="0" borderId="54" xfId="52" applyNumberFormat="1" applyFont="1" applyBorder="1"/>
    <xf numFmtId="3" fontId="40" fillId="0" borderId="14" xfId="52" applyNumberFormat="1" applyFont="1" applyBorder="1" applyAlignment="1">
      <alignment horizontal="right"/>
    </xf>
    <xf numFmtId="3" fontId="44" fillId="0" borderId="51" xfId="52" applyNumberFormat="1" applyFont="1" applyBorder="1"/>
    <xf numFmtId="3" fontId="40" fillId="0" borderId="54" xfId="0" applyNumberFormat="1" applyFont="1" applyBorder="1"/>
    <xf numFmtId="0" fontId="40" fillId="0" borderId="0" xfId="0" applyFont="1"/>
    <xf numFmtId="3" fontId="43" fillId="0" borderId="55" xfId="52" applyNumberFormat="1" applyFont="1" applyBorder="1"/>
    <xf numFmtId="3" fontId="44" fillId="0" borderId="57" xfId="52" applyNumberFormat="1" applyFont="1" applyBorder="1"/>
    <xf numFmtId="3" fontId="43" fillId="0" borderId="0" xfId="52" applyNumberFormat="1" applyFont="1" applyBorder="1"/>
    <xf numFmtId="3" fontId="43" fillId="0" borderId="57" xfId="52" applyNumberFormat="1" applyFont="1" applyBorder="1"/>
    <xf numFmtId="0" fontId="40" fillId="0" borderId="54" xfId="0" applyFont="1" applyBorder="1"/>
    <xf numFmtId="3" fontId="44" fillId="0" borderId="51" xfId="52" applyNumberFormat="1" applyFont="1" applyBorder="1" applyAlignment="1">
      <alignment horizontal="center"/>
    </xf>
    <xf numFmtId="3" fontId="44" fillId="0" borderId="52" xfId="52" applyNumberFormat="1" applyFont="1" applyBorder="1"/>
    <xf numFmtId="0" fontId="40" fillId="0" borderId="57" xfId="0" applyFont="1" applyBorder="1"/>
    <xf numFmtId="3" fontId="44" fillId="0" borderId="21" xfId="52" applyNumberFormat="1" applyFont="1" applyBorder="1" applyAlignment="1">
      <alignment horizontal="center"/>
    </xf>
    <xf numFmtId="3" fontId="44" fillId="0" borderId="58" xfId="52" applyNumberFormat="1" applyFont="1" applyBorder="1"/>
    <xf numFmtId="0" fontId="40" fillId="0" borderId="58" xfId="0" applyFont="1" applyBorder="1"/>
    <xf numFmtId="3" fontId="20" fillId="0" borderId="14" xfId="52" applyNumberFormat="1" applyFont="1" applyBorder="1"/>
    <xf numFmtId="3" fontId="20" fillId="0" borderId="51" xfId="52" applyNumberFormat="1" applyFont="1" applyBorder="1"/>
    <xf numFmtId="3" fontId="20" fillId="0" borderId="48" xfId="52" applyNumberFormat="1" applyFont="1" applyBorder="1"/>
    <xf numFmtId="3" fontId="40" fillId="0" borderId="21" xfId="52" applyNumberFormat="1" applyFont="1" applyBorder="1"/>
    <xf numFmtId="3" fontId="44" fillId="0" borderId="21" xfId="52" applyNumberFormat="1" applyFont="1" applyBorder="1"/>
    <xf numFmtId="3" fontId="44" fillId="0" borderId="59" xfId="52" applyNumberFormat="1" applyFont="1" applyBorder="1"/>
    <xf numFmtId="3" fontId="44" fillId="0" borderId="0" xfId="52" applyNumberFormat="1" applyFont="1" applyBorder="1"/>
    <xf numFmtId="3" fontId="43" fillId="0" borderId="14" xfId="52" applyNumberFormat="1" applyFont="1" applyBorder="1" applyAlignment="1">
      <alignment horizontal="right"/>
    </xf>
    <xf numFmtId="3" fontId="44" fillId="0" borderId="60" xfId="52" applyNumberFormat="1" applyFont="1" applyBorder="1"/>
    <xf numFmtId="3" fontId="20" fillId="0" borderId="14" xfId="52" applyNumberFormat="1" applyFont="1" applyBorder="1" applyAlignment="1">
      <alignment horizontal="left"/>
    </xf>
    <xf numFmtId="3" fontId="45" fillId="0" borderId="50" xfId="52" applyNumberFormat="1" applyFont="1" applyBorder="1"/>
    <xf numFmtId="3" fontId="20" fillId="0" borderId="52" xfId="52" applyNumberFormat="1" applyFont="1" applyBorder="1" applyAlignment="1"/>
    <xf numFmtId="3" fontId="46" fillId="0" borderId="54" xfId="52" applyNumberFormat="1" applyFont="1" applyBorder="1"/>
    <xf numFmtId="3" fontId="44" fillId="0" borderId="55" xfId="52" applyNumberFormat="1" applyFont="1" applyBorder="1"/>
    <xf numFmtId="3" fontId="43" fillId="0" borderId="27" xfId="52" applyNumberFormat="1" applyFont="1" applyBorder="1" applyAlignment="1">
      <alignment horizontal="right"/>
    </xf>
    <xf numFmtId="3" fontId="44" fillId="0" borderId="61" xfId="52" applyNumberFormat="1" applyFont="1" applyBorder="1"/>
    <xf numFmtId="3" fontId="44" fillId="0" borderId="62" xfId="52" applyNumberFormat="1" applyFont="1" applyBorder="1"/>
    <xf numFmtId="3" fontId="20" fillId="0" borderId="10" xfId="52" applyNumberFormat="1" applyFont="1" applyBorder="1"/>
    <xf numFmtId="3" fontId="20" fillId="0" borderId="29" xfId="52" applyNumberFormat="1" applyFont="1" applyBorder="1"/>
    <xf numFmtId="3" fontId="43" fillId="0" borderId="25" xfId="52" applyNumberFormat="1" applyFont="1" applyBorder="1"/>
    <xf numFmtId="3" fontId="43" fillId="0" borderId="63" xfId="52" applyNumberFormat="1" applyFont="1" applyBorder="1"/>
    <xf numFmtId="3" fontId="47" fillId="0" borderId="63" xfId="44" applyNumberFormat="1" applyFont="1" applyBorder="1" applyAlignment="1"/>
    <xf numFmtId="3" fontId="43" fillId="0" borderId="56" xfId="52" applyNumberFormat="1" applyFont="1" applyBorder="1"/>
    <xf numFmtId="3" fontId="47" fillId="0" borderId="31" xfId="44" applyNumberFormat="1" applyFont="1" applyBorder="1" applyAlignment="1"/>
    <xf numFmtId="3" fontId="20" fillId="0" borderId="16" xfId="52" applyNumberFormat="1" applyFont="1" applyBorder="1"/>
    <xf numFmtId="3" fontId="43" fillId="0" borderId="18" xfId="52" applyNumberFormat="1" applyFont="1" applyBorder="1"/>
    <xf numFmtId="3" fontId="43" fillId="0" borderId="60" xfId="52" applyNumberFormat="1" applyFont="1" applyBorder="1"/>
    <xf numFmtId="3" fontId="47" fillId="0" borderId="60" xfId="44" applyNumberFormat="1" applyFont="1" applyBorder="1" applyAlignment="1"/>
    <xf numFmtId="3" fontId="40" fillId="0" borderId="13" xfId="52" applyNumberFormat="1" applyFont="1" applyBorder="1"/>
    <xf numFmtId="3" fontId="40" fillId="0" borderId="64" xfId="52" applyNumberFormat="1" applyFont="1" applyBorder="1"/>
    <xf numFmtId="3" fontId="40" fillId="0" borderId="16" xfId="52" applyNumberFormat="1" applyFont="1" applyBorder="1" applyAlignment="1">
      <alignment horizontal="right"/>
    </xf>
    <xf numFmtId="3" fontId="43" fillId="0" borderId="65" xfId="52" applyNumberFormat="1" applyFont="1" applyBorder="1"/>
    <xf numFmtId="3" fontId="40" fillId="0" borderId="48" xfId="52" applyNumberFormat="1" applyFont="1" applyBorder="1"/>
    <xf numFmtId="3" fontId="40" fillId="0" borderId="45" xfId="52" applyNumberFormat="1" applyFont="1" applyBorder="1"/>
    <xf numFmtId="3" fontId="40" fillId="0" borderId="58" xfId="52" applyNumberFormat="1" applyFont="1" applyBorder="1"/>
    <xf numFmtId="3" fontId="48" fillId="0" borderId="14" xfId="52" applyNumberFormat="1" applyFont="1" applyBorder="1"/>
    <xf numFmtId="3" fontId="48" fillId="0" borderId="66" xfId="52" applyNumberFormat="1" applyFont="1" applyBorder="1"/>
    <xf numFmtId="3" fontId="48" fillId="0" borderId="59" xfId="52" applyNumberFormat="1" applyFont="1" applyBorder="1" applyAlignment="1">
      <alignment horizontal="right" wrapText="1"/>
    </xf>
    <xf numFmtId="0" fontId="49" fillId="0" borderId="36" xfId="0" applyFont="1" applyBorder="1"/>
    <xf numFmtId="3" fontId="49" fillId="0" borderId="51" xfId="52" applyNumberFormat="1" applyFont="1" applyBorder="1"/>
    <xf numFmtId="3" fontId="48" fillId="0" borderId="54" xfId="52" applyNumberFormat="1" applyFont="1" applyBorder="1"/>
    <xf numFmtId="3" fontId="48" fillId="0" borderId="55" xfId="52" applyNumberFormat="1" applyFont="1" applyBorder="1"/>
    <xf numFmtId="3" fontId="49" fillId="0" borderId="14" xfId="52" applyNumberFormat="1" applyFont="1" applyBorder="1" applyAlignment="1">
      <alignment horizontal="right"/>
    </xf>
    <xf numFmtId="3" fontId="50" fillId="0" borderId="51" xfId="52" applyNumberFormat="1" applyFont="1" applyBorder="1"/>
    <xf numFmtId="3" fontId="49" fillId="0" borderId="54" xfId="52" applyNumberFormat="1" applyFont="1" applyBorder="1"/>
    <xf numFmtId="3" fontId="49" fillId="0" borderId="55" xfId="52" applyNumberFormat="1" applyFont="1" applyBorder="1"/>
    <xf numFmtId="3" fontId="49" fillId="0" borderId="14" xfId="52" applyNumberFormat="1" applyFont="1" applyBorder="1" applyAlignment="1">
      <alignment horizontal="left"/>
    </xf>
    <xf numFmtId="3" fontId="49" fillId="0" borderId="50" xfId="52" applyNumberFormat="1" applyFont="1" applyBorder="1"/>
    <xf numFmtId="3" fontId="48" fillId="0" borderId="14" xfId="52" applyNumberFormat="1" applyFont="1" applyBorder="1" applyAlignment="1">
      <alignment horizontal="left"/>
    </xf>
    <xf numFmtId="3" fontId="48" fillId="0" borderId="50" xfId="52" applyNumberFormat="1" applyFont="1" applyBorder="1"/>
    <xf numFmtId="3" fontId="50" fillId="0" borderId="50" xfId="52" applyNumberFormat="1" applyFont="1" applyBorder="1" applyAlignment="1">
      <alignment horizontal="right"/>
    </xf>
    <xf numFmtId="3" fontId="48" fillId="0" borderId="51" xfId="52" applyNumberFormat="1" applyFont="1" applyBorder="1"/>
    <xf numFmtId="3" fontId="49" fillId="0" borderId="16" xfId="52" applyNumberFormat="1" applyFont="1" applyBorder="1" applyAlignment="1">
      <alignment horizontal="right"/>
    </xf>
    <xf numFmtId="3" fontId="50" fillId="0" borderId="18" xfId="52" applyNumberFormat="1" applyFont="1" applyBorder="1"/>
    <xf numFmtId="3" fontId="49" fillId="0" borderId="58" xfId="52" applyNumberFormat="1" applyFont="1" applyBorder="1"/>
    <xf numFmtId="3" fontId="48" fillId="0" borderId="10" xfId="52" applyNumberFormat="1" applyFont="1" applyBorder="1"/>
    <xf numFmtId="3" fontId="48" fillId="0" borderId="24" xfId="52" applyNumberFormat="1" applyFont="1" applyBorder="1"/>
    <xf numFmtId="3" fontId="48" fillId="0" borderId="13" xfId="52" applyNumberFormat="1" applyFont="1" applyBorder="1"/>
    <xf numFmtId="3" fontId="48" fillId="0" borderId="26" xfId="52" applyNumberFormat="1" applyFont="1" applyBorder="1" applyAlignment="1">
      <alignment horizontal="left"/>
    </xf>
    <xf numFmtId="3" fontId="48" fillId="0" borderId="52" xfId="52" applyNumberFormat="1" applyFont="1" applyBorder="1"/>
    <xf numFmtId="3" fontId="50" fillId="0" borderId="51" xfId="52" applyNumberFormat="1" applyFont="1" applyBorder="1" applyAlignment="1">
      <alignment wrapText="1"/>
    </xf>
    <xf numFmtId="3" fontId="50" fillId="0" borderId="51" xfId="52" applyNumberFormat="1" applyFont="1" applyBorder="1" applyAlignment="1">
      <alignment horizontal="left" wrapText="1"/>
    </xf>
    <xf numFmtId="3" fontId="48" fillId="0" borderId="11" xfId="52" applyNumberFormat="1" applyFont="1" applyBorder="1"/>
    <xf numFmtId="3" fontId="48" fillId="0" borderId="29" xfId="52" applyNumberFormat="1" applyFont="1" applyBorder="1"/>
    <xf numFmtId="3" fontId="49" fillId="0" borderId="30" xfId="52" applyNumberFormat="1" applyFont="1" applyBorder="1"/>
    <xf numFmtId="3" fontId="49" fillId="0" borderId="25" xfId="52" applyNumberFormat="1" applyFont="1" applyBorder="1"/>
    <xf numFmtId="3" fontId="49" fillId="0" borderId="64" xfId="52" applyNumberFormat="1" applyFont="1" applyBorder="1"/>
    <xf numFmtId="3" fontId="49" fillId="0" borderId="15" xfId="52" applyNumberFormat="1" applyFont="1" applyBorder="1"/>
    <xf numFmtId="3" fontId="49" fillId="0" borderId="21" xfId="52" applyNumberFormat="1" applyFont="1" applyBorder="1"/>
    <xf numFmtId="3" fontId="48" fillId="0" borderId="16" xfId="52" applyNumberFormat="1" applyFont="1" applyBorder="1"/>
    <xf numFmtId="3" fontId="49" fillId="0" borderId="17" xfId="52" applyNumberFormat="1" applyFont="1" applyBorder="1"/>
    <xf numFmtId="3" fontId="49" fillId="0" borderId="18" xfId="52" applyNumberFormat="1" applyFont="1" applyBorder="1"/>
    <xf numFmtId="3" fontId="49" fillId="0" borderId="47" xfId="52" applyNumberFormat="1" applyFont="1" applyBorder="1"/>
    <xf numFmtId="3" fontId="27" fillId="0" borderId="38" xfId="39" applyNumberFormat="1" applyFont="1" applyBorder="1" applyAlignment="1">
      <alignment horizontal="left" vertical="center"/>
    </xf>
    <xf numFmtId="3" fontId="27" fillId="0" borderId="28" xfId="39" applyNumberFormat="1" applyFont="1" applyBorder="1" applyAlignment="1">
      <alignment horizontal="left" vertical="center"/>
    </xf>
    <xf numFmtId="3" fontId="27" fillId="0" borderId="15" xfId="39" applyNumberFormat="1" applyFont="1" applyBorder="1" applyAlignment="1">
      <alignment horizontal="left" vertical="center"/>
    </xf>
    <xf numFmtId="3" fontId="27" fillId="0" borderId="22" xfId="39" applyNumberFormat="1" applyFont="1" applyBorder="1" applyAlignment="1">
      <alignment horizontal="left" vertical="center"/>
    </xf>
    <xf numFmtId="49" fontId="27" fillId="0" borderId="44" xfId="39" applyNumberFormat="1" applyFont="1" applyBorder="1" applyAlignment="1">
      <alignment horizontal="center" vertical="center"/>
    </xf>
    <xf numFmtId="0" fontId="32" fillId="0" borderId="21" xfId="49" applyFont="1" applyBorder="1" applyAlignment="1">
      <alignment horizontal="center" vertical="center"/>
    </xf>
    <xf numFmtId="3" fontId="20" fillId="0" borderId="0" xfId="52" applyNumberFormat="1" applyFont="1" applyBorder="1" applyAlignment="1">
      <alignment horizontal="center" vertical="distributed" wrapText="1"/>
    </xf>
    <xf numFmtId="3" fontId="1" fillId="0" borderId="0" xfId="52" applyNumberFormat="1" applyFont="1" applyBorder="1" applyAlignment="1">
      <alignment horizontal="center" shrinkToFit="1"/>
    </xf>
    <xf numFmtId="3" fontId="1" fillId="0" borderId="0" xfId="52" applyNumberFormat="1" applyBorder="1" applyAlignment="1">
      <alignment horizontal="center" shrinkToFit="1"/>
    </xf>
    <xf numFmtId="3" fontId="48" fillId="0" borderId="68" xfId="52" applyNumberFormat="1" applyFont="1" applyBorder="1" applyAlignment="1">
      <alignment horizontal="center"/>
    </xf>
    <xf numFmtId="3" fontId="48" fillId="0" borderId="59" xfId="52" applyNumberFormat="1" applyFont="1" applyBorder="1" applyAlignment="1">
      <alignment horizontal="center"/>
    </xf>
    <xf numFmtId="3" fontId="48" fillId="0" borderId="48" xfId="52" applyNumberFormat="1" applyFont="1" applyBorder="1" applyAlignment="1">
      <alignment horizontal="center"/>
    </xf>
    <xf numFmtId="3" fontId="20" fillId="0" borderId="68" xfId="52" applyNumberFormat="1" applyFont="1" applyBorder="1" applyAlignment="1">
      <alignment horizontal="center"/>
    </xf>
    <xf numFmtId="3" fontId="20" fillId="0" borderId="59" xfId="52" applyNumberFormat="1" applyFont="1" applyBorder="1" applyAlignment="1">
      <alignment horizontal="center"/>
    </xf>
    <xf numFmtId="3" fontId="20" fillId="0" borderId="48" xfId="52" applyNumberFormat="1" applyFont="1" applyBorder="1" applyAlignment="1">
      <alignment horizontal="center"/>
    </xf>
    <xf numFmtId="0" fontId="29" fillId="0" borderId="40" xfId="48" applyFont="1" applyBorder="1" applyAlignment="1">
      <alignment horizontal="center" vertical="center" wrapText="1"/>
    </xf>
    <xf numFmtId="0" fontId="29" fillId="0" borderId="41" xfId="48" applyFont="1" applyBorder="1" applyAlignment="1">
      <alignment horizontal="center" vertical="center" wrapText="1"/>
    </xf>
    <xf numFmtId="0" fontId="24" fillId="0" borderId="0" xfId="48" applyFont="1" applyAlignment="1">
      <alignment horizontal="center" vertical="center"/>
    </xf>
    <xf numFmtId="0" fontId="25" fillId="0" borderId="13" xfId="48" applyFont="1" applyBorder="1" applyAlignment="1">
      <alignment horizontal="center" vertical="center"/>
    </xf>
    <xf numFmtId="0" fontId="25" fillId="0" borderId="68" xfId="48" applyFont="1" applyBorder="1" applyAlignment="1">
      <alignment horizontal="center" vertical="center"/>
    </xf>
    <xf numFmtId="0" fontId="25" fillId="0" borderId="33" xfId="48" applyFont="1" applyBorder="1" applyAlignment="1">
      <alignment horizontal="center" vertical="center"/>
    </xf>
    <xf numFmtId="0" fontId="25" fillId="0" borderId="69" xfId="48" applyFont="1" applyBorder="1" applyAlignment="1">
      <alignment horizontal="center" vertical="center" wrapText="1"/>
    </xf>
    <xf numFmtId="0" fontId="25" fillId="0" borderId="70" xfId="48" applyFont="1" applyBorder="1" applyAlignment="1">
      <alignment horizontal="center" vertical="center" wrapText="1"/>
    </xf>
    <xf numFmtId="0" fontId="25" fillId="0" borderId="71" xfId="48" applyFont="1" applyBorder="1" applyAlignment="1">
      <alignment horizontal="center" vertical="center" wrapText="1"/>
    </xf>
    <xf numFmtId="0" fontId="25" fillId="0" borderId="47" xfId="48" applyFont="1" applyBorder="1" applyAlignment="1">
      <alignment horizontal="center" vertical="center" wrapText="1"/>
    </xf>
    <xf numFmtId="0" fontId="25" fillId="0" borderId="18" xfId="48" applyFont="1" applyBorder="1" applyAlignment="1">
      <alignment horizontal="center" vertical="center"/>
    </xf>
    <xf numFmtId="0" fontId="25" fillId="0" borderId="58" xfId="48" applyFont="1" applyBorder="1" applyAlignment="1">
      <alignment horizontal="center" vertical="center"/>
    </xf>
    <xf numFmtId="0" fontId="25" fillId="0" borderId="16" xfId="48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0" fillId="0" borderId="0" xfId="48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7" fillId="0" borderId="0" xfId="49" applyFont="1" applyAlignment="1">
      <alignment horizontal="center" vertical="center" wrapText="1"/>
    </xf>
    <xf numFmtId="0" fontId="25" fillId="0" borderId="29" xfId="49" applyFont="1" applyBorder="1" applyAlignment="1">
      <alignment horizontal="center" vertical="center"/>
    </xf>
    <xf numFmtId="0" fontId="25" fillId="0" borderId="30" xfId="49" applyFont="1" applyBorder="1" applyAlignment="1">
      <alignment horizontal="center" vertical="center"/>
    </xf>
    <xf numFmtId="0" fontId="29" fillId="0" borderId="25" xfId="49" applyFont="1" applyBorder="1" applyAlignment="1">
      <alignment horizontal="center" vertical="center" wrapText="1"/>
    </xf>
    <xf numFmtId="0" fontId="29" fillId="0" borderId="21" xfId="49" applyFont="1" applyBorder="1" applyAlignment="1">
      <alignment horizontal="center" vertical="center" wrapText="1"/>
    </xf>
    <xf numFmtId="0" fontId="29" fillId="0" borderId="67" xfId="49" applyFont="1" applyBorder="1" applyAlignment="1">
      <alignment horizontal="center" vertical="center" wrapText="1"/>
    </xf>
    <xf numFmtId="0" fontId="29" fillId="0" borderId="46" xfId="49" applyFont="1" applyBorder="1" applyAlignment="1">
      <alignment horizontal="center" vertical="center" wrapText="1"/>
    </xf>
    <xf numFmtId="0" fontId="29" fillId="0" borderId="72" xfId="49" applyFont="1" applyBorder="1" applyAlignment="1">
      <alignment horizontal="center" vertical="center" wrapText="1"/>
    </xf>
    <xf numFmtId="0" fontId="29" fillId="0" borderId="73" xfId="49" applyFont="1" applyBorder="1" applyAlignment="1">
      <alignment horizontal="center" vertical="center" wrapText="1"/>
    </xf>
    <xf numFmtId="0" fontId="29" fillId="0" borderId="15" xfId="49" applyFont="1" applyBorder="1" applyAlignment="1">
      <alignment horizontal="center" vertical="center"/>
    </xf>
    <xf numFmtId="0" fontId="25" fillId="0" borderId="15" xfId="49" applyFont="1" applyBorder="1" applyAlignment="1">
      <alignment horizontal="center" vertical="center"/>
    </xf>
    <xf numFmtId="0" fontId="31" fillId="0" borderId="0" xfId="49" applyFont="1" applyAlignment="1">
      <alignment horizontal="center" vertical="center"/>
    </xf>
    <xf numFmtId="0" fontId="0" fillId="0" borderId="0" xfId="0" applyAlignment="1"/>
    <xf numFmtId="0" fontId="24" fillId="0" borderId="0" xfId="40" applyFont="1" applyBorder="1" applyAlignment="1">
      <alignment horizontal="center" vertical="center" wrapText="1"/>
    </xf>
    <xf numFmtId="0" fontId="15" fillId="0" borderId="0" xfId="40" applyAlignment="1">
      <alignment horizontal="center" vertical="center" wrapText="1"/>
    </xf>
    <xf numFmtId="0" fontId="25" fillId="0" borderId="26" xfId="40" applyFont="1" applyBorder="1" applyAlignment="1">
      <alignment horizontal="center" vertical="center" wrapText="1"/>
    </xf>
    <xf numFmtId="0" fontId="25" fillId="0" borderId="19" xfId="40" applyFont="1" applyBorder="1" applyAlignment="1">
      <alignment horizontal="center" vertical="center" wrapText="1"/>
    </xf>
    <xf numFmtId="0" fontId="25" fillId="0" borderId="20" xfId="40" applyFont="1" applyBorder="1" applyAlignment="1">
      <alignment horizontal="center" vertical="center" wrapText="1"/>
    </xf>
    <xf numFmtId="0" fontId="25" fillId="0" borderId="10" xfId="40" applyFont="1" applyBorder="1" applyAlignment="1">
      <alignment horizontal="center" vertical="center" wrapText="1"/>
    </xf>
    <xf numFmtId="0" fontId="25" fillId="0" borderId="28" xfId="40" applyFont="1" applyBorder="1" applyAlignment="1">
      <alignment horizontal="center" vertical="center" wrapText="1"/>
    </xf>
    <xf numFmtId="0" fontId="24" fillId="0" borderId="29" xfId="40" applyFont="1" applyBorder="1" applyAlignment="1">
      <alignment horizontal="center" vertical="center" wrapText="1"/>
    </xf>
    <xf numFmtId="0" fontId="24" fillId="0" borderId="16" xfId="40" applyFont="1" applyBorder="1" applyAlignment="1">
      <alignment horizontal="center" vertical="center" wrapText="1"/>
    </xf>
    <xf numFmtId="0" fontId="24" fillId="0" borderId="30" xfId="40" applyFont="1" applyBorder="1" applyAlignment="1">
      <alignment horizontal="center" vertical="center" wrapText="1"/>
    </xf>
    <xf numFmtId="0" fontId="24" fillId="0" borderId="17" xfId="40" applyFont="1" applyBorder="1" applyAlignment="1">
      <alignment horizontal="center" vertical="center" wrapText="1"/>
    </xf>
    <xf numFmtId="3" fontId="27" fillId="0" borderId="25" xfId="40" applyNumberFormat="1" applyFont="1" applyBorder="1" applyAlignment="1">
      <alignment horizontal="center" vertical="center" wrapText="1"/>
    </xf>
    <xf numFmtId="3" fontId="27" fillId="0" borderId="18" xfId="40" applyNumberFormat="1" applyFont="1" applyBorder="1" applyAlignment="1">
      <alignment horizontal="center" vertical="center" wrapText="1"/>
    </xf>
    <xf numFmtId="0" fontId="25" fillId="0" borderId="0" xfId="41" applyFont="1" applyBorder="1" applyAlignment="1">
      <alignment horizontal="center" vertical="center" wrapText="1"/>
    </xf>
    <xf numFmtId="0" fontId="24" fillId="0" borderId="0" xfId="39" applyFont="1" applyAlignment="1">
      <alignment horizontal="center" vertical="center"/>
    </xf>
    <xf numFmtId="0" fontId="24" fillId="0" borderId="0" xfId="39" applyFont="1" applyBorder="1" applyAlignment="1">
      <alignment horizontal="center" vertical="center"/>
    </xf>
    <xf numFmtId="0" fontId="35" fillId="0" borderId="0" xfId="39" applyFont="1" applyAlignment="1">
      <alignment horizontal="center" vertical="center"/>
    </xf>
    <xf numFmtId="3" fontId="1" fillId="0" borderId="0" xfId="52" applyNumberFormat="1" applyFont="1" applyBorder="1" applyAlignment="1">
      <alignment horizontal="center"/>
    </xf>
    <xf numFmtId="0" fontId="27" fillId="0" borderId="29" xfId="39" applyFont="1" applyBorder="1" applyAlignment="1">
      <alignment horizontal="center" vertical="center"/>
    </xf>
    <xf numFmtId="0" fontId="27" fillId="0" borderId="16" xfId="39" applyFont="1" applyBorder="1" applyAlignment="1">
      <alignment horizontal="center" vertical="center"/>
    </xf>
    <xf numFmtId="0" fontId="27" fillId="0" borderId="30" xfId="39" applyFont="1" applyBorder="1" applyAlignment="1">
      <alignment horizontal="center" vertical="center"/>
    </xf>
    <xf numFmtId="0" fontId="27" fillId="0" borderId="17" xfId="39" applyFont="1" applyBorder="1" applyAlignment="1">
      <alignment horizontal="center" vertical="center"/>
    </xf>
    <xf numFmtId="3" fontId="27" fillId="0" borderId="35" xfId="39" applyNumberFormat="1" applyFont="1" applyBorder="1" applyAlignment="1">
      <alignment horizontal="center" vertical="center" wrapText="1"/>
    </xf>
    <xf numFmtId="3" fontId="27" fillId="0" borderId="39" xfId="39" applyNumberFormat="1" applyFont="1" applyBorder="1" applyAlignment="1">
      <alignment horizontal="center" vertical="center" wrapText="1"/>
    </xf>
    <xf numFmtId="0" fontId="27" fillId="0" borderId="10" xfId="39" applyFont="1" applyBorder="1" applyAlignment="1">
      <alignment horizontal="center" vertical="center" wrapText="1"/>
    </xf>
    <xf numFmtId="0" fontId="27" fillId="0" borderId="28" xfId="39" applyFont="1" applyBorder="1" applyAlignment="1">
      <alignment horizontal="center" vertical="center" wrapText="1"/>
    </xf>
    <xf numFmtId="0" fontId="27" fillId="0" borderId="26" xfId="39" applyFont="1" applyBorder="1" applyAlignment="1">
      <alignment horizontal="center" vertical="center"/>
    </xf>
    <xf numFmtId="0" fontId="27" fillId="0" borderId="19" xfId="39" applyFont="1" applyBorder="1" applyAlignment="1">
      <alignment horizontal="center" vertical="center"/>
    </xf>
    <xf numFmtId="0" fontId="27" fillId="0" borderId="20" xfId="39" applyFont="1" applyBorder="1" applyAlignment="1">
      <alignment horizontal="center" vertical="center"/>
    </xf>
    <xf numFmtId="0" fontId="24" fillId="0" borderId="29" xfId="50" applyFont="1" applyBorder="1" applyAlignment="1">
      <alignment horizontal="center" vertical="center"/>
    </xf>
    <xf numFmtId="0" fontId="24" fillId="0" borderId="16" xfId="50" applyFont="1" applyBorder="1" applyAlignment="1">
      <alignment horizontal="center" vertical="center"/>
    </xf>
    <xf numFmtId="0" fontId="24" fillId="0" borderId="25" xfId="50" applyFont="1" applyBorder="1" applyAlignment="1">
      <alignment horizontal="center" vertical="center" wrapText="1"/>
    </xf>
    <xf numFmtId="0" fontId="24" fillId="0" borderId="18" xfId="50" applyFont="1" applyBorder="1" applyAlignment="1">
      <alignment horizontal="center" vertical="center" wrapText="1"/>
    </xf>
    <xf numFmtId="0" fontId="24" fillId="0" borderId="0" xfId="50" applyFont="1" applyAlignment="1">
      <alignment horizontal="center" wrapText="1"/>
    </xf>
    <xf numFmtId="0" fontId="24" fillId="0" borderId="0" xfId="50" applyFont="1" applyBorder="1" applyAlignment="1">
      <alignment horizontal="center" wrapText="1"/>
    </xf>
    <xf numFmtId="0" fontId="25" fillId="0" borderId="10" xfId="51" applyFont="1" applyFill="1" applyBorder="1" applyAlignment="1">
      <alignment horizontal="center" vertical="center"/>
    </xf>
    <xf numFmtId="0" fontId="25" fillId="0" borderId="28" xfId="51" applyFont="1" applyFill="1" applyBorder="1" applyAlignment="1">
      <alignment horizontal="center" vertical="center"/>
    </xf>
    <xf numFmtId="0" fontId="24" fillId="0" borderId="0" xfId="51" applyFont="1" applyAlignment="1">
      <alignment horizontal="center"/>
    </xf>
    <xf numFmtId="0" fontId="26" fillId="0" borderId="0" xfId="51" applyFont="1" applyAlignment="1">
      <alignment horizontal="right"/>
    </xf>
    <xf numFmtId="0" fontId="24" fillId="0" borderId="0" xfId="51" applyFont="1" applyBorder="1" applyAlignment="1">
      <alignment horizontal="center" vertical="center" wrapText="1"/>
    </xf>
    <xf numFmtId="0" fontId="30" fillId="0" borderId="14" xfId="51" applyFont="1" applyFill="1" applyBorder="1" applyAlignment="1">
      <alignment horizontal="left" vertical="center" wrapText="1"/>
    </xf>
    <xf numFmtId="0" fontId="30" fillId="0" borderId="15" xfId="51" applyFont="1" applyFill="1" applyBorder="1" applyAlignment="1">
      <alignment horizontal="left" vertical="center" wrapText="1"/>
    </xf>
    <xf numFmtId="0" fontId="26" fillId="0" borderId="27" xfId="51" applyFont="1" applyFill="1" applyBorder="1" applyAlignment="1">
      <alignment horizontal="left" vertical="center" wrapText="1"/>
    </xf>
    <xf numFmtId="0" fontId="26" fillId="0" borderId="22" xfId="51" applyFont="1" applyFill="1" applyBorder="1" applyAlignment="1">
      <alignment horizontal="left" vertical="center" wrapText="1"/>
    </xf>
    <xf numFmtId="0" fontId="26" fillId="0" borderId="29" xfId="51" applyFont="1" applyBorder="1" applyAlignment="1">
      <alignment horizontal="left" vertical="center" wrapText="1"/>
    </xf>
    <xf numFmtId="0" fontId="26" fillId="0" borderId="30" xfId="51" applyFont="1" applyBorder="1" applyAlignment="1">
      <alignment horizontal="left" vertical="center" wrapText="1"/>
    </xf>
    <xf numFmtId="0" fontId="26" fillId="0" borderId="14" xfId="51" applyFont="1" applyBorder="1" applyAlignment="1">
      <alignment horizontal="left" vertical="center" wrapText="1"/>
    </xf>
    <xf numFmtId="0" fontId="26" fillId="0" borderId="15" xfId="51" applyFont="1" applyBorder="1" applyAlignment="1">
      <alignment horizontal="left" vertical="center" wrapText="1"/>
    </xf>
    <xf numFmtId="0" fontId="26" fillId="0" borderId="14" xfId="51" applyFont="1" applyFill="1" applyBorder="1" applyAlignment="1">
      <alignment horizontal="left" vertical="center" wrapText="1"/>
    </xf>
    <xf numFmtId="0" fontId="26" fillId="0" borderId="15" xfId="51" applyFont="1" applyFill="1" applyBorder="1" applyAlignment="1">
      <alignment horizontal="left" vertical="center" wrapText="1"/>
    </xf>
    <xf numFmtId="0" fontId="25" fillId="0" borderId="10" xfId="47" applyFont="1" applyBorder="1" applyAlignment="1">
      <alignment horizontal="center" vertical="center"/>
    </xf>
    <xf numFmtId="0" fontId="25" fillId="0" borderId="28" xfId="47" applyFont="1" applyBorder="1" applyAlignment="1">
      <alignment horizontal="center" vertical="center"/>
    </xf>
    <xf numFmtId="0" fontId="24" fillId="0" borderId="29" xfId="47" applyFont="1" applyBorder="1" applyAlignment="1">
      <alignment horizontal="center" vertical="center"/>
    </xf>
    <xf numFmtId="0" fontId="24" fillId="0" borderId="30" xfId="47" applyFont="1" applyBorder="1" applyAlignment="1">
      <alignment horizontal="center" vertical="center"/>
    </xf>
    <xf numFmtId="0" fontId="24" fillId="0" borderId="25" xfId="47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10" xfId="47" applyFont="1" applyBorder="1" applyAlignment="1">
      <alignment horizontal="left" vertical="center"/>
    </xf>
    <xf numFmtId="0" fontId="25" fillId="0" borderId="28" xfId="47" applyFont="1" applyBorder="1" applyAlignment="1">
      <alignment horizontal="left" vertical="center"/>
    </xf>
    <xf numFmtId="0" fontId="25" fillId="0" borderId="40" xfId="47" applyFont="1" applyBorder="1" applyAlignment="1">
      <alignment horizontal="center" vertical="center"/>
    </xf>
    <xf numFmtId="0" fontId="25" fillId="0" borderId="74" xfId="47" applyFont="1" applyBorder="1" applyAlignment="1">
      <alignment horizontal="center" vertical="center"/>
    </xf>
    <xf numFmtId="0" fontId="25" fillId="0" borderId="16" xfId="46" applyFont="1" applyBorder="1" applyAlignment="1">
      <alignment horizontal="center" vertical="center" wrapText="1"/>
    </xf>
    <xf numFmtId="0" fontId="25" fillId="0" borderId="17" xfId="46" applyFont="1" applyBorder="1" applyAlignment="1">
      <alignment horizontal="center" vertical="center" wrapText="1"/>
    </xf>
    <xf numFmtId="3" fontId="25" fillId="0" borderId="17" xfId="46" applyNumberFormat="1" applyFont="1" applyBorder="1" applyAlignment="1">
      <alignment horizontal="center" vertical="center"/>
    </xf>
    <xf numFmtId="166" fontId="26" fillId="0" borderId="15" xfId="46" applyNumberFormat="1" applyFont="1" applyBorder="1" applyAlignment="1">
      <alignment horizontal="center" vertical="center"/>
    </xf>
    <xf numFmtId="3" fontId="25" fillId="0" borderId="18" xfId="46" applyNumberFormat="1" applyFont="1" applyBorder="1" applyAlignment="1">
      <alignment horizontal="center" vertical="center"/>
    </xf>
    <xf numFmtId="166" fontId="26" fillId="0" borderId="15" xfId="46" applyNumberFormat="1" applyFont="1" applyBorder="1" applyAlignment="1">
      <alignment horizontal="center" vertical="center" wrapText="1"/>
    </xf>
    <xf numFmtId="166" fontId="26" fillId="0" borderId="21" xfId="46" applyNumberFormat="1" applyFont="1" applyBorder="1" applyAlignment="1">
      <alignment horizontal="center" vertical="center" wrapText="1"/>
    </xf>
    <xf numFmtId="164" fontId="25" fillId="0" borderId="15" xfId="57" applyFont="1" applyFill="1" applyBorder="1" applyAlignment="1" applyProtection="1">
      <alignment horizontal="center" vertical="center" wrapText="1"/>
    </xf>
    <xf numFmtId="164" fontId="25" fillId="0" borderId="17" xfId="57" applyFont="1" applyFill="1" applyBorder="1" applyAlignment="1" applyProtection="1">
      <alignment horizontal="center" vertical="center" wrapText="1"/>
    </xf>
    <xf numFmtId="0" fontId="25" fillId="0" borderId="15" xfId="46" applyFont="1" applyBorder="1" applyAlignment="1">
      <alignment horizontal="center" vertical="center" wrapText="1"/>
    </xf>
    <xf numFmtId="0" fontId="25" fillId="0" borderId="21" xfId="46" applyFont="1" applyBorder="1" applyAlignment="1">
      <alignment horizontal="center" vertical="center" wrapText="1"/>
    </xf>
    <xf numFmtId="0" fontId="25" fillId="0" borderId="18" xfId="46" applyFont="1" applyBorder="1" applyAlignment="1">
      <alignment horizontal="center" vertical="center" wrapText="1"/>
    </xf>
    <xf numFmtId="166" fontId="26" fillId="0" borderId="21" xfId="46" applyNumberFormat="1" applyFont="1" applyBorder="1" applyAlignment="1">
      <alignment horizontal="center" vertical="center"/>
    </xf>
    <xf numFmtId="0" fontId="26" fillId="0" borderId="14" xfId="46" applyFont="1" applyBorder="1" applyAlignment="1">
      <alignment horizontal="center" vertical="center" wrapText="1"/>
    </xf>
    <xf numFmtId="0" fontId="26" fillId="0" borderId="15" xfId="46" applyFont="1" applyBorder="1" applyAlignment="1">
      <alignment horizontal="center" vertical="center" wrapText="1"/>
    </xf>
    <xf numFmtId="3" fontId="26" fillId="0" borderId="15" xfId="46" applyNumberFormat="1" applyFont="1" applyBorder="1" applyAlignment="1">
      <alignment horizontal="center" vertical="center"/>
    </xf>
    <xf numFmtId="3" fontId="26" fillId="0" borderId="19" xfId="46" applyNumberFormat="1" applyFont="1" applyBorder="1" applyAlignment="1">
      <alignment horizontal="center" vertical="center"/>
    </xf>
    <xf numFmtId="0" fontId="24" fillId="0" borderId="0" xfId="46" applyFont="1" applyAlignment="1">
      <alignment horizontal="center"/>
    </xf>
    <xf numFmtId="166" fontId="26" fillId="0" borderId="19" xfId="46" applyNumberFormat="1" applyFont="1" applyBorder="1" applyAlignment="1">
      <alignment horizontal="center" vertical="center"/>
    </xf>
    <xf numFmtId="166" fontId="26" fillId="0" borderId="19" xfId="46" applyNumberFormat="1" applyFont="1" applyBorder="1" applyAlignment="1">
      <alignment horizontal="center" vertical="center" wrapText="1"/>
    </xf>
    <xf numFmtId="166" fontId="26" fillId="0" borderId="20" xfId="46" applyNumberFormat="1" applyFont="1" applyBorder="1" applyAlignment="1">
      <alignment horizontal="center" vertical="center" wrapText="1"/>
    </xf>
    <xf numFmtId="0" fontId="26" fillId="0" borderId="26" xfId="46" applyFont="1" applyBorder="1" applyAlignment="1">
      <alignment horizontal="center" vertical="center" wrapText="1"/>
    </xf>
    <xf numFmtId="0" fontId="26" fillId="0" borderId="19" xfId="46" applyFont="1" applyBorder="1" applyAlignment="1">
      <alignment horizontal="center" vertical="center" wrapText="1"/>
    </xf>
    <xf numFmtId="0" fontId="24" fillId="0" borderId="0" xfId="46" applyFont="1" applyBorder="1" applyAlignment="1">
      <alignment horizontal="center"/>
    </xf>
    <xf numFmtId="0" fontId="25" fillId="0" borderId="29" xfId="46" applyFont="1" applyBorder="1" applyAlignment="1">
      <alignment horizontal="center" vertical="center" wrapText="1"/>
    </xf>
    <xf numFmtId="0" fontId="25" fillId="0" borderId="30" xfId="46" applyFont="1" applyBorder="1" applyAlignment="1">
      <alignment horizontal="center" vertical="center" wrapText="1"/>
    </xf>
    <xf numFmtId="0" fontId="25" fillId="0" borderId="14" xfId="46" applyFont="1" applyBorder="1" applyAlignment="1">
      <alignment horizontal="center" vertical="center" wrapText="1"/>
    </xf>
    <xf numFmtId="0" fontId="25" fillId="0" borderId="30" xfId="46" applyFont="1" applyBorder="1" applyAlignment="1">
      <alignment horizontal="center" vertical="center"/>
    </xf>
    <xf numFmtId="0" fontId="25" fillId="0" borderId="25" xfId="46" applyFont="1" applyBorder="1" applyAlignment="1">
      <alignment horizontal="center" vertical="center"/>
    </xf>
    <xf numFmtId="0" fontId="24" fillId="0" borderId="0" xfId="43" applyFont="1" applyAlignment="1">
      <alignment horizontal="center" vertical="center"/>
    </xf>
    <xf numFmtId="0" fontId="24" fillId="0" borderId="0" xfId="43" applyFont="1" applyBorder="1" applyAlignment="1">
      <alignment horizontal="center" vertical="center"/>
    </xf>
    <xf numFmtId="0" fontId="20" fillId="0" borderId="0" xfId="53" applyFont="1" applyAlignment="1">
      <alignment horizontal="center" vertical="center" wrapText="1"/>
    </xf>
    <xf numFmtId="3" fontId="33" fillId="0" borderId="0" xfId="53" applyNumberFormat="1" applyFont="1" applyBorder="1" applyAlignment="1">
      <alignment horizontal="center" vertical="center" wrapText="1"/>
    </xf>
    <xf numFmtId="3" fontId="31" fillId="0" borderId="49" xfId="53" applyNumberFormat="1" applyFont="1" applyBorder="1" applyAlignment="1">
      <alignment horizontal="center" vertical="center"/>
    </xf>
    <xf numFmtId="3" fontId="29" fillId="0" borderId="71" xfId="53" applyNumberFormat="1" applyFont="1" applyBorder="1" applyAlignment="1">
      <alignment horizontal="left"/>
    </xf>
    <xf numFmtId="3" fontId="29" fillId="0" borderId="75" xfId="53" applyNumberFormat="1" applyFont="1" applyBorder="1" applyAlignment="1">
      <alignment horizontal="left"/>
    </xf>
    <xf numFmtId="3" fontId="29" fillId="0" borderId="40" xfId="53" applyNumberFormat="1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41" xfId="0" applyBorder="1" applyAlignment="1">
      <alignment horizontal="left"/>
    </xf>
    <xf numFmtId="0" fontId="26" fillId="0" borderId="36" xfId="55" applyFont="1" applyBorder="1" applyAlignment="1">
      <alignment horizontal="center"/>
    </xf>
    <xf numFmtId="0" fontId="26" fillId="0" borderId="0" xfId="55" applyFont="1" applyBorder="1" applyAlignment="1">
      <alignment horizontal="center"/>
    </xf>
    <xf numFmtId="0" fontId="26" fillId="0" borderId="31" xfId="55" applyFont="1" applyBorder="1" applyAlignment="1">
      <alignment horizontal="center"/>
    </xf>
    <xf numFmtId="0" fontId="24" fillId="0" borderId="25" xfId="55" applyFont="1" applyBorder="1" applyAlignment="1">
      <alignment horizontal="center" vertical="center" wrapText="1"/>
    </xf>
    <xf numFmtId="0" fontId="24" fillId="0" borderId="18" xfId="55" applyFont="1" applyBorder="1" applyAlignment="1">
      <alignment horizontal="center" vertical="center" wrapText="1"/>
    </xf>
    <xf numFmtId="3" fontId="42" fillId="0" borderId="0" xfId="54" applyNumberFormat="1" applyFont="1" applyBorder="1" applyAlignment="1">
      <alignment horizontal="center" vertical="center" wrapText="1"/>
    </xf>
    <xf numFmtId="3" fontId="26" fillId="0" borderId="0" xfId="52" applyNumberFormat="1" applyFont="1" applyBorder="1" applyAlignment="1">
      <alignment horizontal="right" shrinkToFit="1"/>
    </xf>
    <xf numFmtId="0" fontId="24" fillId="0" borderId="29" xfId="55" applyFont="1" applyBorder="1" applyAlignment="1">
      <alignment horizontal="center" vertical="center"/>
    </xf>
    <xf numFmtId="0" fontId="24" fillId="0" borderId="16" xfId="55" applyFont="1" applyBorder="1" applyAlignment="1">
      <alignment horizontal="center" vertical="center"/>
    </xf>
  </cellXfs>
  <cellStyles count="61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 2" xfId="38"/>
    <cellStyle name="Normál_4.sz.mell." xfId="39"/>
    <cellStyle name="Normál_Munka10" xfId="40"/>
    <cellStyle name="Normál_Munka11" xfId="41"/>
    <cellStyle name="Normál_Munka12" xfId="42"/>
    <cellStyle name="Normál_Munka13" xfId="43"/>
    <cellStyle name="Normál_Munka2" xfId="44"/>
    <cellStyle name="Normál_Munka3" xfId="45"/>
    <cellStyle name="Normál_Munka4" xfId="46"/>
    <cellStyle name="Normál_Munka5" xfId="47"/>
    <cellStyle name="Normál_Munka6" xfId="48"/>
    <cellStyle name="Normál_Munka7" xfId="49"/>
    <cellStyle name="Normál_Munka8" xfId="50"/>
    <cellStyle name="Normál_Munka9" xfId="51"/>
    <cellStyle name="Normál_Munkafüzet1" xfId="52"/>
    <cellStyle name="Normál_Pü-2013 költségv." xfId="53"/>
    <cellStyle name="Normál_Pü-2013 költségv._Pü-Költségvetési rendelet elfogadása 2014." xfId="54"/>
    <cellStyle name="Normál_pü-Lulla 2014 ktgvetés táblák" xfId="55"/>
    <cellStyle name="Összesen" xfId="56" builtinId="25" customBuiltin="1"/>
    <cellStyle name="Pénznem_Munka4" xfId="57"/>
    <cellStyle name="Rossz" xfId="58" builtinId="27" customBuiltin="1"/>
    <cellStyle name="Semleges" xfId="59" builtinId="28" customBuiltin="1"/>
    <cellStyle name="Számítás" xfId="60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opLeftCell="A10" workbookViewId="0">
      <selection activeCell="C38" sqref="C38"/>
    </sheetView>
  </sheetViews>
  <sheetFormatPr defaultRowHeight="12.75"/>
  <cols>
    <col min="2" max="2" width="53.140625" customWidth="1"/>
    <col min="3" max="3" width="11" customWidth="1"/>
    <col min="4" max="4" width="11.85546875" customWidth="1"/>
    <col min="5" max="5" width="11.7109375" customWidth="1"/>
  </cols>
  <sheetData>
    <row r="1" spans="1:5" ht="15.75">
      <c r="A1" s="391" t="s">
        <v>117</v>
      </c>
      <c r="B1" s="391"/>
      <c r="C1" s="391"/>
      <c r="D1" s="391"/>
      <c r="E1" s="391"/>
    </row>
    <row r="2" spans="1:5" ht="31.5" customHeight="1">
      <c r="A2" s="212"/>
      <c r="B2" s="212"/>
      <c r="C2" s="212"/>
      <c r="D2" s="212"/>
      <c r="E2" s="212"/>
    </row>
    <row r="3" spans="1:5" ht="15.75">
      <c r="A3" s="1"/>
      <c r="B3" s="1"/>
      <c r="C3" s="392" t="s">
        <v>153</v>
      </c>
      <c r="D3" s="393"/>
      <c r="E3" s="393"/>
    </row>
    <row r="4" spans="1:5" ht="13.5" thickBot="1"/>
    <row r="5" spans="1:5" ht="28.5" customHeight="1" thickBot="1">
      <c r="A5" s="2" t="s">
        <v>111</v>
      </c>
      <c r="B5" s="3" t="s">
        <v>114</v>
      </c>
      <c r="C5" s="8" t="s">
        <v>156</v>
      </c>
      <c r="D5" s="4" t="s">
        <v>155</v>
      </c>
      <c r="E5" s="8" t="s">
        <v>154</v>
      </c>
    </row>
    <row r="6" spans="1:5" ht="15">
      <c r="A6" s="347" t="s">
        <v>9</v>
      </c>
      <c r="B6" s="348" t="s">
        <v>249</v>
      </c>
      <c r="C6" s="349">
        <f>C7+C11+C12</f>
        <v>20630</v>
      </c>
      <c r="D6" s="349">
        <f>D7+D11+D12</f>
        <v>19355</v>
      </c>
      <c r="E6" s="349">
        <f>E7+E11+E12</f>
        <v>19845</v>
      </c>
    </row>
    <row r="7" spans="1:5" ht="15">
      <c r="A7" s="350" t="s">
        <v>250</v>
      </c>
      <c r="B7" s="351" t="s">
        <v>251</v>
      </c>
      <c r="C7" s="352">
        <f>SUM(C8:C10)</f>
        <v>11785</v>
      </c>
      <c r="D7" s="353">
        <f>SUM(D8:D10)</f>
        <v>9903</v>
      </c>
      <c r="E7" s="352">
        <f>SUM(E8:E10)</f>
        <v>11341</v>
      </c>
    </row>
    <row r="8" spans="1:5" ht="14.25">
      <c r="A8" s="354" t="s">
        <v>1</v>
      </c>
      <c r="B8" s="355" t="s">
        <v>252</v>
      </c>
      <c r="C8" s="356">
        <v>11785</v>
      </c>
      <c r="D8" s="357">
        <v>6344</v>
      </c>
      <c r="E8" s="356">
        <v>11341</v>
      </c>
    </row>
    <row r="9" spans="1:5" ht="14.25">
      <c r="A9" s="354" t="s">
        <v>2</v>
      </c>
      <c r="B9" s="355" t="s">
        <v>253</v>
      </c>
      <c r="C9" s="356"/>
      <c r="D9" s="357">
        <v>1</v>
      </c>
      <c r="E9" s="356"/>
    </row>
    <row r="10" spans="1:5" ht="14.25">
      <c r="A10" s="354" t="s">
        <v>4</v>
      </c>
      <c r="B10" s="355" t="s">
        <v>254</v>
      </c>
      <c r="C10" s="356"/>
      <c r="D10" s="357">
        <v>3558</v>
      </c>
      <c r="E10" s="356"/>
    </row>
    <row r="11" spans="1:5" ht="14.25">
      <c r="A11" s="358" t="s">
        <v>255</v>
      </c>
      <c r="B11" s="359" t="s">
        <v>335</v>
      </c>
      <c r="C11" s="356">
        <v>8845</v>
      </c>
      <c r="D11" s="357">
        <v>9452</v>
      </c>
      <c r="E11" s="356">
        <v>8504</v>
      </c>
    </row>
    <row r="12" spans="1:5" ht="14.25">
      <c r="A12" s="358" t="s">
        <v>256</v>
      </c>
      <c r="B12" s="359" t="s">
        <v>336</v>
      </c>
      <c r="C12" s="356"/>
      <c r="D12" s="357"/>
      <c r="E12" s="356"/>
    </row>
    <row r="13" spans="1:5" ht="15">
      <c r="A13" s="360" t="s">
        <v>10</v>
      </c>
      <c r="B13" s="361" t="s">
        <v>337</v>
      </c>
      <c r="C13" s="352">
        <f>SUM(C14:C15)</f>
        <v>0</v>
      </c>
      <c r="D13" s="352">
        <f>SUM(D14:D15)</f>
        <v>5690</v>
      </c>
      <c r="E13" s="352">
        <f>SUM(E14:E15)</f>
        <v>1306</v>
      </c>
    </row>
    <row r="14" spans="1:5" ht="14.25">
      <c r="A14" s="358" t="s">
        <v>258</v>
      </c>
      <c r="B14" s="359" t="s">
        <v>259</v>
      </c>
      <c r="C14" s="356"/>
      <c r="D14" s="357">
        <v>5690</v>
      </c>
      <c r="E14" s="356">
        <v>1306</v>
      </c>
    </row>
    <row r="15" spans="1:5" ht="14.25">
      <c r="A15" s="358" t="s">
        <v>260</v>
      </c>
      <c r="B15" s="359" t="s">
        <v>338</v>
      </c>
      <c r="C15" s="356"/>
      <c r="D15" s="357"/>
      <c r="E15" s="356"/>
    </row>
    <row r="16" spans="1:5" ht="14.25">
      <c r="A16" s="358"/>
      <c r="B16" s="362" t="s">
        <v>262</v>
      </c>
      <c r="C16" s="356"/>
      <c r="D16" s="357"/>
      <c r="E16" s="356">
        <v>81</v>
      </c>
    </row>
    <row r="17" spans="1:5" ht="15">
      <c r="A17" s="347" t="s">
        <v>11</v>
      </c>
      <c r="B17" s="363" t="s">
        <v>90</v>
      </c>
      <c r="C17" s="352">
        <f>SUM(C18:C20)</f>
        <v>1490</v>
      </c>
      <c r="D17" s="352">
        <f>SUM(D18:D20)</f>
        <v>7137</v>
      </c>
      <c r="E17" s="352">
        <f>SUM(E18:E20)</f>
        <v>1436</v>
      </c>
    </row>
    <row r="18" spans="1:5" ht="14.25">
      <c r="A18" s="354" t="s">
        <v>1</v>
      </c>
      <c r="B18" s="355" t="s">
        <v>91</v>
      </c>
      <c r="C18" s="356">
        <v>1160</v>
      </c>
      <c r="D18" s="357">
        <v>1743</v>
      </c>
      <c r="E18" s="356">
        <v>1093</v>
      </c>
    </row>
    <row r="19" spans="1:5" ht="14.25">
      <c r="A19" s="354" t="s">
        <v>2</v>
      </c>
      <c r="B19" s="355" t="s">
        <v>92</v>
      </c>
      <c r="C19" s="356">
        <v>320</v>
      </c>
      <c r="D19" s="357">
        <v>5394</v>
      </c>
      <c r="E19" s="356">
        <v>322</v>
      </c>
    </row>
    <row r="20" spans="1:5" ht="14.25">
      <c r="A20" s="354" t="s">
        <v>4</v>
      </c>
      <c r="B20" s="355" t="s">
        <v>263</v>
      </c>
      <c r="C20" s="356">
        <v>10</v>
      </c>
      <c r="D20" s="357"/>
      <c r="E20" s="356">
        <v>21</v>
      </c>
    </row>
    <row r="21" spans="1:5" ht="15">
      <c r="A21" s="347" t="s">
        <v>12</v>
      </c>
      <c r="B21" s="363" t="s">
        <v>264</v>
      </c>
      <c r="C21" s="352">
        <v>954</v>
      </c>
      <c r="D21" s="353">
        <v>1448</v>
      </c>
      <c r="E21" s="352">
        <v>1701</v>
      </c>
    </row>
    <row r="22" spans="1:5" ht="15">
      <c r="A22" s="347" t="s">
        <v>13</v>
      </c>
      <c r="B22" s="363" t="s">
        <v>339</v>
      </c>
      <c r="C22" s="352">
        <f>SUM(C23:C24)</f>
        <v>260</v>
      </c>
      <c r="D22" s="352">
        <f>SUM(D23:D24)</f>
        <v>38</v>
      </c>
      <c r="E22" s="352">
        <f>SUM(E23:E24)</f>
        <v>0</v>
      </c>
    </row>
    <row r="23" spans="1:5" ht="14.25">
      <c r="A23" s="358" t="s">
        <v>265</v>
      </c>
      <c r="B23" s="355" t="s">
        <v>340</v>
      </c>
      <c r="C23" s="356">
        <v>260</v>
      </c>
      <c r="D23" s="357"/>
      <c r="E23" s="356"/>
    </row>
    <row r="24" spans="1:5" ht="14.25">
      <c r="A24" s="358" t="s">
        <v>266</v>
      </c>
      <c r="B24" s="355" t="s">
        <v>341</v>
      </c>
      <c r="C24" s="356"/>
      <c r="D24" s="357">
        <v>38</v>
      </c>
      <c r="E24" s="356"/>
    </row>
    <row r="25" spans="1:5" ht="15">
      <c r="A25" s="360" t="s">
        <v>14</v>
      </c>
      <c r="B25" s="363" t="s">
        <v>342</v>
      </c>
      <c r="C25" s="352">
        <v>0</v>
      </c>
      <c r="D25" s="352">
        <v>0</v>
      </c>
      <c r="E25" s="352">
        <v>0</v>
      </c>
    </row>
    <row r="26" spans="1:5" ht="15">
      <c r="A26" s="347" t="s">
        <v>15</v>
      </c>
      <c r="B26" s="363" t="s">
        <v>93</v>
      </c>
      <c r="C26" s="352">
        <f>SUM(C27:C29)</f>
        <v>60</v>
      </c>
      <c r="D26" s="352">
        <f>SUM(D27:D29)</f>
        <v>319</v>
      </c>
      <c r="E26" s="352">
        <f>SUM(E27:E29)</f>
        <v>23</v>
      </c>
    </row>
    <row r="27" spans="1:5" ht="14.25">
      <c r="A27" s="354" t="s">
        <v>1</v>
      </c>
      <c r="B27" s="355" t="s">
        <v>267</v>
      </c>
      <c r="C27" s="356"/>
      <c r="D27" s="357">
        <v>260</v>
      </c>
      <c r="E27" s="356"/>
    </row>
    <row r="28" spans="1:5" ht="14.25">
      <c r="A28" s="354" t="s">
        <v>2</v>
      </c>
      <c r="B28" s="355" t="s">
        <v>268</v>
      </c>
      <c r="C28" s="356"/>
      <c r="D28" s="357"/>
      <c r="E28" s="356"/>
    </row>
    <row r="29" spans="1:5" ht="15" thickBot="1">
      <c r="A29" s="364" t="s">
        <v>4</v>
      </c>
      <c r="B29" s="365" t="s">
        <v>94</v>
      </c>
      <c r="C29" s="366">
        <v>60</v>
      </c>
      <c r="D29" s="357">
        <v>59</v>
      </c>
      <c r="E29" s="356">
        <v>23</v>
      </c>
    </row>
    <row r="30" spans="1:5" ht="15.75" thickBot="1">
      <c r="A30" s="367" t="s">
        <v>16</v>
      </c>
      <c r="B30" s="368" t="s">
        <v>95</v>
      </c>
      <c r="C30" s="369">
        <f>C6+C13+C17+C21+C22+C25+C26</f>
        <v>23394</v>
      </c>
      <c r="D30" s="369">
        <f>D6+D13+D17+D21+D22+D25+D26</f>
        <v>33987</v>
      </c>
      <c r="E30" s="369">
        <f>E6+E13+E17+E21+E22+E25+E26</f>
        <v>24311</v>
      </c>
    </row>
    <row r="31" spans="1:5" ht="15">
      <c r="A31" s="370" t="s">
        <v>17</v>
      </c>
      <c r="B31" s="361" t="s">
        <v>269</v>
      </c>
      <c r="C31" s="371">
        <f>C32+C35</f>
        <v>4004</v>
      </c>
      <c r="D31" s="371">
        <f>D32+D35</f>
        <v>0</v>
      </c>
      <c r="E31" s="371">
        <f>E32+E35</f>
        <v>0</v>
      </c>
    </row>
    <row r="32" spans="1:5" ht="15">
      <c r="A32" s="370" t="s">
        <v>270</v>
      </c>
      <c r="B32" s="361" t="s">
        <v>343</v>
      </c>
      <c r="C32" s="371">
        <f>SUM(C33:C34)</f>
        <v>0</v>
      </c>
      <c r="D32" s="371">
        <f>SUM(D33:D34)</f>
        <v>0</v>
      </c>
      <c r="E32" s="371">
        <f>SUM(E33:E34)</f>
        <v>0</v>
      </c>
    </row>
    <row r="33" spans="1:5" ht="15">
      <c r="A33" s="370"/>
      <c r="B33" s="355" t="s">
        <v>271</v>
      </c>
      <c r="C33" s="371"/>
      <c r="D33" s="353"/>
      <c r="E33" s="352"/>
    </row>
    <row r="34" spans="1:5" ht="15">
      <c r="A34" s="370"/>
      <c r="B34" s="355" t="s">
        <v>56</v>
      </c>
      <c r="C34" s="371"/>
      <c r="D34" s="357"/>
      <c r="E34" s="352"/>
    </row>
    <row r="35" spans="1:5" ht="15">
      <c r="A35" s="370" t="s">
        <v>272</v>
      </c>
      <c r="B35" s="361" t="s">
        <v>273</v>
      </c>
      <c r="C35" s="371">
        <f>SUM(C36:C37)</f>
        <v>4004</v>
      </c>
      <c r="D35" s="371">
        <f>SUM(D36:D37)</f>
        <v>0</v>
      </c>
      <c r="E35" s="371">
        <f>SUM(E36:E37)</f>
        <v>0</v>
      </c>
    </row>
    <row r="36" spans="1:5" ht="28.5">
      <c r="A36" s="354" t="s">
        <v>1</v>
      </c>
      <c r="B36" s="372" t="s">
        <v>274</v>
      </c>
      <c r="C36" s="356">
        <v>1540</v>
      </c>
      <c r="D36" s="357"/>
      <c r="E36" s="356"/>
    </row>
    <row r="37" spans="1:5" ht="29.25" thickBot="1">
      <c r="A37" s="354" t="s">
        <v>2</v>
      </c>
      <c r="B37" s="373" t="s">
        <v>344</v>
      </c>
      <c r="C37" s="356">
        <v>2464</v>
      </c>
      <c r="D37" s="357"/>
      <c r="E37" s="356"/>
    </row>
    <row r="38" spans="1:5" ht="15.75" thickBot="1">
      <c r="A38" s="367" t="s">
        <v>18</v>
      </c>
      <c r="B38" s="374" t="s">
        <v>275</v>
      </c>
      <c r="C38" s="369">
        <f>C30+C31</f>
        <v>27398</v>
      </c>
      <c r="D38" s="369">
        <f>D30+D31</f>
        <v>33987</v>
      </c>
      <c r="E38" s="369">
        <f>E30+E31</f>
        <v>24311</v>
      </c>
    </row>
    <row r="39" spans="1:5" ht="15">
      <c r="A39" s="375"/>
      <c r="B39" s="376" t="s">
        <v>276</v>
      </c>
      <c r="C39" s="377">
        <v>23575</v>
      </c>
      <c r="D39" s="394"/>
      <c r="E39" s="378">
        <v>21758</v>
      </c>
    </row>
    <row r="40" spans="1:5" ht="15">
      <c r="A40" s="347"/>
      <c r="B40" s="379" t="s">
        <v>112</v>
      </c>
      <c r="C40" s="380">
        <v>1032</v>
      </c>
      <c r="D40" s="395"/>
      <c r="E40" s="356">
        <v>1291</v>
      </c>
    </row>
    <row r="41" spans="1:5" ht="15.75" thickBot="1">
      <c r="A41" s="381"/>
      <c r="B41" s="382" t="s">
        <v>113</v>
      </c>
      <c r="C41" s="383">
        <v>2791</v>
      </c>
      <c r="D41" s="396"/>
      <c r="E41" s="384">
        <v>1262</v>
      </c>
    </row>
    <row r="49" ht="12.75" customHeight="1"/>
    <row r="50" ht="12.75" customHeight="1"/>
    <row r="51" ht="13.5" customHeight="1"/>
  </sheetData>
  <mergeCells count="3">
    <mergeCell ref="A1:E1"/>
    <mergeCell ref="C3:E3"/>
    <mergeCell ref="D39:D41"/>
  </mergeCells>
  <phoneticPr fontId="34" type="noConversion"/>
  <pageMargins left="0.75" right="0.75" top="1" bottom="1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4"/>
  <sheetViews>
    <sheetView workbookViewId="0">
      <selection activeCell="B1" sqref="B1"/>
    </sheetView>
  </sheetViews>
  <sheetFormatPr defaultRowHeight="12.75"/>
  <cols>
    <col min="2" max="2" width="60.7109375" customWidth="1"/>
    <col min="3" max="3" width="13.5703125" customWidth="1"/>
    <col min="4" max="4" width="11.5703125" style="190" customWidth="1"/>
    <col min="5" max="5" width="13.7109375" customWidth="1"/>
  </cols>
  <sheetData>
    <row r="1" spans="1:5" ht="84.75" customHeight="1" thickBot="1">
      <c r="A1" s="6"/>
      <c r="B1" s="6"/>
      <c r="C1" s="6"/>
      <c r="D1" s="189"/>
      <c r="E1" s="7" t="s">
        <v>115</v>
      </c>
    </row>
    <row r="2" spans="1:5" ht="23.25" thickBot="1">
      <c r="A2" s="2" t="s">
        <v>111</v>
      </c>
      <c r="B2" s="3" t="s">
        <v>277</v>
      </c>
      <c r="C2" s="8" t="s">
        <v>156</v>
      </c>
      <c r="D2" s="4" t="s">
        <v>155</v>
      </c>
      <c r="E2" s="283" t="s">
        <v>154</v>
      </c>
    </row>
    <row r="3" spans="1:5" ht="16.5" thickBot="1">
      <c r="A3" s="284" t="s">
        <v>9</v>
      </c>
      <c r="B3" s="285" t="s">
        <v>345</v>
      </c>
      <c r="C3" s="5">
        <f>SUM(C4:C8)</f>
        <v>25798</v>
      </c>
      <c r="D3" s="5">
        <f>SUM(D4:D8)</f>
        <v>23894</v>
      </c>
      <c r="E3" s="5">
        <f>SUM(E4:E8)</f>
        <v>24722</v>
      </c>
    </row>
    <row r="4" spans="1:5" ht="15">
      <c r="A4" s="286" t="s">
        <v>250</v>
      </c>
      <c r="B4" s="287" t="s">
        <v>78</v>
      </c>
      <c r="C4" s="288">
        <v>10642</v>
      </c>
      <c r="D4" s="289">
        <v>7244</v>
      </c>
      <c r="E4" s="288">
        <v>9626</v>
      </c>
    </row>
    <row r="5" spans="1:5" ht="15">
      <c r="A5" s="286" t="s">
        <v>255</v>
      </c>
      <c r="B5" s="290" t="s">
        <v>278</v>
      </c>
      <c r="C5" s="291">
        <v>2120</v>
      </c>
      <c r="D5" s="292">
        <v>1339</v>
      </c>
      <c r="E5" s="291">
        <v>1641</v>
      </c>
    </row>
    <row r="6" spans="1:5" ht="15">
      <c r="A6" s="286" t="s">
        <v>256</v>
      </c>
      <c r="B6" s="290" t="s">
        <v>116</v>
      </c>
      <c r="C6" s="291">
        <v>5821</v>
      </c>
      <c r="D6" s="291">
        <v>5716</v>
      </c>
      <c r="E6" s="293">
        <v>5005</v>
      </c>
    </row>
    <row r="7" spans="1:5" ht="15">
      <c r="A7" s="286" t="s">
        <v>257</v>
      </c>
      <c r="B7" s="294" t="s">
        <v>220</v>
      </c>
      <c r="C7" s="293">
        <v>4987</v>
      </c>
      <c r="D7" s="295">
        <v>3220</v>
      </c>
      <c r="E7" s="293">
        <v>2240</v>
      </c>
    </row>
    <row r="8" spans="1:5" ht="15">
      <c r="A8" s="286" t="s">
        <v>279</v>
      </c>
      <c r="B8" s="294" t="s">
        <v>280</v>
      </c>
      <c r="C8" s="296">
        <f>SUM(C9:C15)</f>
        <v>2228</v>
      </c>
      <c r="D8" s="296">
        <f>SUM(D9:D15)</f>
        <v>6375</v>
      </c>
      <c r="E8" s="296">
        <f>SUM(E9:E15)</f>
        <v>6210</v>
      </c>
    </row>
    <row r="9" spans="1:5" ht="15">
      <c r="A9" s="297" t="s">
        <v>1</v>
      </c>
      <c r="B9" s="298" t="s">
        <v>346</v>
      </c>
      <c r="C9" s="299"/>
      <c r="D9" s="300"/>
      <c r="E9" s="296"/>
    </row>
    <row r="10" spans="1:5" ht="15">
      <c r="A10" s="297" t="s">
        <v>2</v>
      </c>
      <c r="B10" s="298" t="s">
        <v>347</v>
      </c>
      <c r="C10" s="295"/>
      <c r="D10" s="301"/>
      <c r="E10" s="295"/>
    </row>
    <row r="11" spans="1:5" ht="15">
      <c r="A11" s="297" t="s">
        <v>4</v>
      </c>
      <c r="B11" s="298" t="s">
        <v>348</v>
      </c>
      <c r="C11" s="295"/>
      <c r="D11" s="295"/>
      <c r="E11" s="302"/>
    </row>
    <row r="12" spans="1:5" ht="15">
      <c r="A12" s="297" t="s">
        <v>5</v>
      </c>
      <c r="B12" s="298" t="s">
        <v>349</v>
      </c>
      <c r="C12" s="295">
        <v>1728</v>
      </c>
      <c r="D12" s="303">
        <v>6375</v>
      </c>
      <c r="E12" s="304">
        <v>6210</v>
      </c>
    </row>
    <row r="13" spans="1:5" ht="15">
      <c r="A13" s="297" t="s">
        <v>6</v>
      </c>
      <c r="B13" s="298" t="s">
        <v>281</v>
      </c>
      <c r="C13" s="296"/>
      <c r="D13" s="305"/>
      <c r="E13" s="302"/>
    </row>
    <row r="14" spans="1:5" ht="15">
      <c r="A14" s="297"/>
      <c r="B14" s="306" t="s">
        <v>282</v>
      </c>
      <c r="C14" s="307">
        <v>450</v>
      </c>
      <c r="D14" s="308"/>
      <c r="E14" s="302"/>
    </row>
    <row r="15" spans="1:5" ht="15.75" thickBot="1">
      <c r="A15" s="297"/>
      <c r="B15" s="309" t="s">
        <v>283</v>
      </c>
      <c r="C15" s="310">
        <v>50</v>
      </c>
      <c r="D15" s="311"/>
      <c r="E15" s="310"/>
    </row>
    <row r="16" spans="1:5" ht="16.5" thickBot="1">
      <c r="A16" s="312" t="s">
        <v>10</v>
      </c>
      <c r="B16" s="313" t="s">
        <v>350</v>
      </c>
      <c r="C16" s="314">
        <f>SUM(C17:C22)</f>
        <v>1600</v>
      </c>
      <c r="D16" s="314">
        <f>SUM(D17:D22)</f>
        <v>3668</v>
      </c>
      <c r="E16" s="314">
        <f>SUM(E17:E22)</f>
        <v>2600</v>
      </c>
    </row>
    <row r="17" spans="1:5" ht="15">
      <c r="A17" s="286" t="s">
        <v>258</v>
      </c>
      <c r="B17" s="290" t="s">
        <v>284</v>
      </c>
      <c r="C17" s="288">
        <v>500</v>
      </c>
      <c r="D17" s="289">
        <v>3568</v>
      </c>
      <c r="E17" s="288">
        <v>2585</v>
      </c>
    </row>
    <row r="18" spans="1:5" ht="15">
      <c r="A18" s="286" t="s">
        <v>260</v>
      </c>
      <c r="B18" s="290" t="s">
        <v>96</v>
      </c>
      <c r="C18" s="291"/>
      <c r="D18" s="292"/>
      <c r="E18" s="291"/>
    </row>
    <row r="19" spans="1:5" ht="15">
      <c r="A19" s="286" t="s">
        <v>261</v>
      </c>
      <c r="B19" s="315" t="s">
        <v>97</v>
      </c>
      <c r="C19" s="293"/>
      <c r="D19" s="293"/>
      <c r="E19" s="293"/>
    </row>
    <row r="20" spans="1:5" ht="15">
      <c r="A20" s="297" t="s">
        <v>1</v>
      </c>
      <c r="B20" s="316" t="s">
        <v>351</v>
      </c>
      <c r="C20" s="317"/>
      <c r="D20" s="318"/>
      <c r="E20" s="317"/>
    </row>
    <row r="21" spans="1:5" ht="15">
      <c r="A21" s="319" t="s">
        <v>2</v>
      </c>
      <c r="B21" s="298" t="s">
        <v>352</v>
      </c>
      <c r="C21" s="296"/>
      <c r="D21" s="296"/>
      <c r="E21" s="296"/>
    </row>
    <row r="22" spans="1:5" ht="15.75" thickBot="1">
      <c r="A22" s="319" t="s">
        <v>4</v>
      </c>
      <c r="B22" s="298" t="s">
        <v>353</v>
      </c>
      <c r="C22" s="310">
        <v>1100</v>
      </c>
      <c r="D22" s="320">
        <v>100</v>
      </c>
      <c r="E22" s="310">
        <v>15</v>
      </c>
    </row>
    <row r="23" spans="1:5" ht="16.5" thickBot="1">
      <c r="A23" s="321" t="s">
        <v>11</v>
      </c>
      <c r="B23" s="322" t="s">
        <v>285</v>
      </c>
      <c r="C23" s="5">
        <f>C3+C16</f>
        <v>27398</v>
      </c>
      <c r="D23" s="5">
        <f>D3+D16</f>
        <v>27562</v>
      </c>
      <c r="E23" s="5">
        <f>E3+E16</f>
        <v>27322</v>
      </c>
    </row>
    <row r="24" spans="1:5" ht="15.75">
      <c r="A24" s="312" t="s">
        <v>12</v>
      </c>
      <c r="B24" s="313" t="s">
        <v>286</v>
      </c>
      <c r="C24" s="323">
        <f>C25</f>
        <v>0</v>
      </c>
      <c r="D24" s="323">
        <f>D25</f>
        <v>2007</v>
      </c>
      <c r="E24" s="323">
        <f>E25</f>
        <v>0</v>
      </c>
    </row>
    <row r="25" spans="1:5" ht="15.75">
      <c r="A25" s="312" t="s">
        <v>287</v>
      </c>
      <c r="B25" s="313" t="s">
        <v>354</v>
      </c>
      <c r="C25" s="323">
        <f>SUM(C26:C27)</f>
        <v>0</v>
      </c>
      <c r="D25" s="323">
        <f>SUM(D26:D27)</f>
        <v>2007</v>
      </c>
      <c r="E25" s="323">
        <f>SUM(E26:E27)</f>
        <v>0</v>
      </c>
    </row>
    <row r="26" spans="1:5" ht="15.75">
      <c r="A26" s="319" t="s">
        <v>1</v>
      </c>
      <c r="B26" s="298" t="s">
        <v>288</v>
      </c>
      <c r="C26" s="324"/>
      <c r="D26" s="325">
        <v>2007</v>
      </c>
      <c r="E26" s="296"/>
    </row>
    <row r="27" spans="1:5" ht="15.75" thickBot="1">
      <c r="A27" s="326" t="s">
        <v>2</v>
      </c>
      <c r="B27" s="327" t="s">
        <v>98</v>
      </c>
      <c r="C27" s="302"/>
      <c r="D27" s="328"/>
      <c r="E27" s="302"/>
    </row>
    <row r="28" spans="1:5" ht="16.5" thickBot="1">
      <c r="A28" s="329" t="s">
        <v>13</v>
      </c>
      <c r="B28" s="3" t="s">
        <v>289</v>
      </c>
      <c r="C28" s="5">
        <f>SUM(C23:C24)</f>
        <v>27398</v>
      </c>
      <c r="D28" s="5">
        <f>SUM(D23:D24)</f>
        <v>29569</v>
      </c>
      <c r="E28" s="5">
        <f>SUM(E23:E24)</f>
        <v>27322</v>
      </c>
    </row>
    <row r="29" spans="1:5" ht="15.75">
      <c r="A29" s="330"/>
      <c r="B29" s="331" t="s">
        <v>276</v>
      </c>
      <c r="C29" s="332">
        <v>23575</v>
      </c>
      <c r="D29" s="397"/>
      <c r="E29" s="333">
        <v>21758</v>
      </c>
    </row>
    <row r="30" spans="1:5" ht="15.75">
      <c r="A30" s="312"/>
      <c r="B30" s="294" t="s">
        <v>112</v>
      </c>
      <c r="C30" s="334">
        <v>1032</v>
      </c>
      <c r="D30" s="398"/>
      <c r="E30" s="335">
        <v>1291</v>
      </c>
    </row>
    <row r="31" spans="1:5" ht="16.5" thickBot="1">
      <c r="A31" s="336"/>
      <c r="B31" s="337" t="s">
        <v>113</v>
      </c>
      <c r="C31" s="338">
        <v>2791</v>
      </c>
      <c r="D31" s="399"/>
      <c r="E31" s="339">
        <v>1262</v>
      </c>
    </row>
    <row r="32" spans="1:5" ht="16.5" thickBot="1">
      <c r="A32" s="284" t="s">
        <v>14</v>
      </c>
      <c r="B32" s="285" t="s">
        <v>99</v>
      </c>
      <c r="C32" s="340">
        <f>SUM(C33:C34)</f>
        <v>8</v>
      </c>
      <c r="D32" s="340">
        <f>SUM(D33:D34)</f>
        <v>6</v>
      </c>
      <c r="E32" s="340">
        <f>SUM(E33:E34)</f>
        <v>8</v>
      </c>
    </row>
    <row r="33" spans="1:5" ht="15">
      <c r="A33" s="297" t="s">
        <v>1</v>
      </c>
      <c r="B33" s="287" t="s">
        <v>100</v>
      </c>
      <c r="C33" s="341">
        <v>1</v>
      </c>
      <c r="D33" s="289">
        <v>1</v>
      </c>
      <c r="E33" s="288">
        <v>1</v>
      </c>
    </row>
    <row r="34" spans="1:5" ht="15.75" thickBot="1">
      <c r="A34" s="342" t="s">
        <v>2</v>
      </c>
      <c r="B34" s="343" t="s">
        <v>101</v>
      </c>
      <c r="C34" s="344">
        <v>7</v>
      </c>
      <c r="D34" s="345">
        <v>5</v>
      </c>
      <c r="E34" s="346">
        <v>7</v>
      </c>
    </row>
    <row r="35" spans="1:5">
      <c r="D35"/>
    </row>
    <row r="36" spans="1:5">
      <c r="D36"/>
    </row>
    <row r="37" spans="1:5">
      <c r="D37"/>
    </row>
    <row r="38" spans="1:5">
      <c r="D38"/>
    </row>
    <row r="39" spans="1:5" ht="12.75" customHeight="1">
      <c r="D39"/>
    </row>
    <row r="40" spans="1:5" ht="12.75" customHeight="1">
      <c r="D40"/>
    </row>
    <row r="41" spans="1:5" ht="13.5" customHeight="1">
      <c r="D41"/>
    </row>
    <row r="42" spans="1:5">
      <c r="D42"/>
    </row>
    <row r="43" spans="1:5">
      <c r="D43"/>
    </row>
    <row r="44" spans="1:5">
      <c r="D44"/>
    </row>
  </sheetData>
  <mergeCells count="1">
    <mergeCell ref="D29:D31"/>
  </mergeCells>
  <phoneticPr fontId="34" type="noConversion"/>
  <pageMargins left="0.75" right="0.75" top="1" bottom="1" header="0.5" footer="0.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8"/>
  <sheetViews>
    <sheetView topLeftCell="A10" zoomScaleNormal="100" workbookViewId="0">
      <selection activeCell="P6" sqref="P6"/>
    </sheetView>
  </sheetViews>
  <sheetFormatPr defaultRowHeight="12.75"/>
  <cols>
    <col min="1" max="1" width="12.42578125" customWidth="1"/>
    <col min="2" max="2" width="25.42578125" customWidth="1"/>
    <col min="3" max="3" width="18.28515625" customWidth="1"/>
    <col min="4" max="4" width="15.140625" customWidth="1"/>
    <col min="5" max="5" width="13.85546875" customWidth="1"/>
    <col min="6" max="6" width="19.140625" customWidth="1"/>
    <col min="7" max="7" width="17.7109375" customWidth="1"/>
    <col min="8" max="8" width="21.140625" customWidth="1"/>
    <col min="9" max="9" width="18.7109375" customWidth="1"/>
    <col min="10" max="10" width="14.42578125" customWidth="1"/>
    <col min="11" max="11" width="12.7109375" customWidth="1"/>
    <col min="12" max="12" width="16.5703125" customWidth="1"/>
    <col min="13" max="13" width="17.5703125" customWidth="1"/>
    <col min="14" max="14" width="1.85546875" hidden="1" customWidth="1"/>
  </cols>
  <sheetData>
    <row r="1" spans="1:15" ht="25.5">
      <c r="A1" s="402" t="s">
        <v>176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</row>
    <row r="2" spans="1:15" ht="18.75">
      <c r="A2" s="9"/>
      <c r="B2" s="9"/>
      <c r="C2" s="9"/>
      <c r="D2" s="9"/>
      <c r="E2" s="9"/>
      <c r="F2" s="9"/>
      <c r="G2" s="9"/>
      <c r="H2" s="9"/>
      <c r="I2" s="392" t="s">
        <v>299</v>
      </c>
      <c r="J2" s="413"/>
      <c r="K2" s="413"/>
      <c r="L2" s="413"/>
      <c r="M2" s="413"/>
      <c r="N2" s="413"/>
      <c r="O2" s="413"/>
    </row>
    <row r="3" spans="1:15" ht="19.5" thickBot="1">
      <c r="A3" s="10"/>
      <c r="B3" s="10"/>
      <c r="C3" s="10"/>
      <c r="D3" s="10"/>
      <c r="E3" s="10"/>
      <c r="F3" s="10"/>
      <c r="G3" s="10"/>
      <c r="H3" s="10"/>
      <c r="I3" s="10"/>
      <c r="J3" s="414" t="s">
        <v>300</v>
      </c>
      <c r="K3" s="415"/>
      <c r="L3" s="415"/>
      <c r="M3" s="415"/>
      <c r="N3" s="10" t="s">
        <v>68</v>
      </c>
    </row>
    <row r="4" spans="1:15" ht="19.5" thickBot="1">
      <c r="A4" s="403" t="s">
        <v>69</v>
      </c>
      <c r="B4" s="403"/>
      <c r="C4" s="403"/>
      <c r="D4" s="404"/>
      <c r="E4" s="404"/>
      <c r="F4" s="404"/>
      <c r="G4" s="404"/>
      <c r="H4" s="404"/>
      <c r="I4" s="404"/>
      <c r="J4" s="404"/>
      <c r="K4" s="404"/>
      <c r="L4" s="404"/>
      <c r="M4" s="404"/>
      <c r="N4" s="405"/>
      <c r="O4" s="198"/>
    </row>
    <row r="5" spans="1:15" ht="19.5" thickBot="1">
      <c r="A5" s="406" t="s">
        <v>175</v>
      </c>
      <c r="B5" s="407"/>
      <c r="C5" s="406" t="s">
        <v>70</v>
      </c>
      <c r="D5" s="410" t="s">
        <v>36</v>
      </c>
      <c r="E5" s="411"/>
      <c r="F5" s="411"/>
      <c r="G5" s="411"/>
      <c r="H5" s="411"/>
      <c r="I5" s="411"/>
      <c r="J5" s="411"/>
      <c r="K5" s="411"/>
      <c r="L5" s="411"/>
      <c r="M5" s="411"/>
      <c r="N5" s="412"/>
      <c r="O5" s="198"/>
    </row>
    <row r="6" spans="1:15" ht="99.75" customHeight="1" thickBot="1">
      <c r="A6" s="408"/>
      <c r="B6" s="409"/>
      <c r="C6" s="408"/>
      <c r="D6" s="228" t="s">
        <v>71</v>
      </c>
      <c r="E6" s="11" t="s">
        <v>3</v>
      </c>
      <c r="F6" s="11" t="s">
        <v>242</v>
      </c>
      <c r="G6" s="11" t="s">
        <v>151</v>
      </c>
      <c r="H6" s="11" t="s">
        <v>243</v>
      </c>
      <c r="I6" s="11" t="s">
        <v>298</v>
      </c>
      <c r="J6" s="11" t="s">
        <v>72</v>
      </c>
      <c r="K6" s="11" t="s">
        <v>73</v>
      </c>
      <c r="L6" s="11" t="s">
        <v>74</v>
      </c>
      <c r="M6" s="11" t="s">
        <v>75</v>
      </c>
      <c r="N6" s="225"/>
      <c r="O6" s="226"/>
    </row>
    <row r="7" spans="1:15" ht="19.5" thickBot="1">
      <c r="A7" s="227"/>
      <c r="B7" s="227"/>
      <c r="C7" s="227"/>
      <c r="D7" s="227">
        <v>1</v>
      </c>
      <c r="E7" s="227">
        <v>2</v>
      </c>
      <c r="F7" s="227">
        <v>3</v>
      </c>
      <c r="G7" s="227">
        <v>4</v>
      </c>
      <c r="H7" s="227">
        <v>5</v>
      </c>
      <c r="I7" s="227">
        <v>7</v>
      </c>
      <c r="J7" s="227">
        <v>8</v>
      </c>
      <c r="K7" s="227">
        <v>9</v>
      </c>
      <c r="L7" s="227">
        <v>10</v>
      </c>
      <c r="M7" s="227">
        <v>11</v>
      </c>
    </row>
    <row r="8" spans="1:15" ht="68.25" customHeight="1" thickBot="1">
      <c r="A8" s="191" t="s">
        <v>177</v>
      </c>
      <c r="B8" s="12" t="s">
        <v>178</v>
      </c>
      <c r="C8" s="213">
        <f t="shared" ref="C8:C17" si="0">SUM(D8:M8)</f>
        <v>4037</v>
      </c>
      <c r="D8" s="214">
        <v>23</v>
      </c>
      <c r="E8" s="214"/>
      <c r="F8" s="214">
        <v>10</v>
      </c>
      <c r="G8" s="214"/>
      <c r="H8" s="214"/>
      <c r="I8" s="214"/>
      <c r="J8" s="214"/>
      <c r="K8" s="214"/>
      <c r="L8" s="214">
        <v>4004</v>
      </c>
      <c r="M8" s="214"/>
    </row>
    <row r="9" spans="1:15" ht="61.5" customHeight="1" thickBot="1">
      <c r="A9" s="191" t="s">
        <v>189</v>
      </c>
      <c r="B9" s="12" t="s">
        <v>190</v>
      </c>
      <c r="C9" s="213">
        <f t="shared" si="0"/>
        <v>1</v>
      </c>
      <c r="D9" s="214">
        <v>1</v>
      </c>
      <c r="E9" s="214"/>
      <c r="F9" s="214"/>
      <c r="G9" s="214"/>
      <c r="H9" s="214"/>
      <c r="I9" s="214"/>
      <c r="J9" s="214"/>
      <c r="K9" s="214"/>
      <c r="L9" s="214"/>
      <c r="M9" s="214"/>
    </row>
    <row r="10" spans="1:15" ht="53.25" customHeight="1" thickBot="1">
      <c r="A10" s="191" t="s">
        <v>179</v>
      </c>
      <c r="B10" s="12" t="s">
        <v>180</v>
      </c>
      <c r="C10" s="213">
        <f t="shared" si="0"/>
        <v>17</v>
      </c>
      <c r="D10" s="214">
        <v>17</v>
      </c>
      <c r="E10" s="214"/>
      <c r="F10" s="214"/>
      <c r="G10" s="214"/>
      <c r="H10" s="214"/>
      <c r="I10" s="214"/>
      <c r="J10" s="214"/>
      <c r="K10" s="214"/>
      <c r="L10" s="214"/>
      <c r="M10" s="214"/>
    </row>
    <row r="11" spans="1:15" ht="54.75" customHeight="1" thickBot="1">
      <c r="A11" s="191" t="s">
        <v>193</v>
      </c>
      <c r="B11" s="12" t="s">
        <v>194</v>
      </c>
      <c r="C11" s="213">
        <f t="shared" si="0"/>
        <v>11785</v>
      </c>
      <c r="D11" s="214"/>
      <c r="E11" s="214"/>
      <c r="F11" s="214"/>
      <c r="G11" s="214"/>
      <c r="H11" s="214"/>
      <c r="I11" s="214"/>
      <c r="J11" s="214">
        <v>11785</v>
      </c>
      <c r="K11" s="214"/>
      <c r="L11" s="214"/>
      <c r="M11" s="214"/>
    </row>
    <row r="12" spans="1:15" ht="43.5" customHeight="1" thickBot="1">
      <c r="A12" s="191" t="s">
        <v>181</v>
      </c>
      <c r="B12" s="12" t="s">
        <v>182</v>
      </c>
      <c r="C12" s="213">
        <f t="shared" si="0"/>
        <v>60</v>
      </c>
      <c r="D12" s="214"/>
      <c r="E12" s="214"/>
      <c r="F12" s="214"/>
      <c r="G12" s="214"/>
      <c r="H12" s="214"/>
      <c r="I12" s="214">
        <v>60</v>
      </c>
      <c r="J12" s="214"/>
      <c r="K12" s="214"/>
      <c r="L12" s="214"/>
      <c r="M12" s="214"/>
    </row>
    <row r="13" spans="1:15" ht="80.099999999999994" customHeight="1" thickBot="1">
      <c r="A13" s="191" t="s">
        <v>183</v>
      </c>
      <c r="B13" s="12" t="s">
        <v>184</v>
      </c>
      <c r="C13" s="213">
        <f t="shared" si="0"/>
        <v>8845</v>
      </c>
      <c r="D13" s="214"/>
      <c r="E13" s="214"/>
      <c r="F13" s="214"/>
      <c r="G13" s="214"/>
      <c r="H13" s="214">
        <v>8845</v>
      </c>
      <c r="I13" s="214"/>
      <c r="J13" s="214"/>
      <c r="K13" s="214"/>
      <c r="L13" s="214"/>
      <c r="M13" s="214"/>
    </row>
    <row r="14" spans="1:15" ht="63.75" customHeight="1" thickBot="1">
      <c r="A14" s="191" t="s">
        <v>185</v>
      </c>
      <c r="B14" s="12" t="s">
        <v>186</v>
      </c>
      <c r="C14" s="213">
        <f t="shared" si="0"/>
        <v>860</v>
      </c>
      <c r="D14" s="214">
        <v>600</v>
      </c>
      <c r="E14" s="214"/>
      <c r="F14" s="214"/>
      <c r="G14" s="214"/>
      <c r="H14" s="214"/>
      <c r="I14" s="214"/>
      <c r="J14" s="214"/>
      <c r="K14" s="214"/>
      <c r="L14" s="214"/>
      <c r="M14" s="214">
        <v>260</v>
      </c>
    </row>
    <row r="15" spans="1:15" ht="80.099999999999994" customHeight="1" thickBot="1">
      <c r="A15" s="191" t="s">
        <v>187</v>
      </c>
      <c r="B15" s="12" t="s">
        <v>188</v>
      </c>
      <c r="C15" s="213">
        <f t="shared" si="0"/>
        <v>3</v>
      </c>
      <c r="D15" s="214">
        <v>3</v>
      </c>
      <c r="E15" s="214"/>
      <c r="F15" s="214"/>
      <c r="G15" s="214"/>
      <c r="H15" s="214"/>
      <c r="I15" s="214"/>
      <c r="J15" s="214"/>
      <c r="K15" s="214"/>
      <c r="L15" s="214"/>
      <c r="M15" s="214"/>
    </row>
    <row r="16" spans="1:15" ht="80.099999999999994" customHeight="1" thickBot="1">
      <c r="A16" s="191" t="s">
        <v>195</v>
      </c>
      <c r="B16" s="12" t="s">
        <v>196</v>
      </c>
      <c r="C16" s="213">
        <f t="shared" si="0"/>
        <v>310</v>
      </c>
      <c r="D16" s="214">
        <v>310</v>
      </c>
      <c r="E16" s="214"/>
      <c r="F16" s="214"/>
      <c r="G16" s="214"/>
      <c r="H16" s="214"/>
      <c r="I16" s="214"/>
      <c r="J16" s="214"/>
      <c r="K16" s="214"/>
      <c r="L16" s="214"/>
      <c r="M16" s="214"/>
    </row>
    <row r="17" spans="1:13" ht="54" customHeight="1" thickBot="1">
      <c r="A17" s="191" t="s">
        <v>191</v>
      </c>
      <c r="B17" s="12" t="s">
        <v>192</v>
      </c>
      <c r="C17" s="213">
        <f t="shared" si="0"/>
        <v>1480</v>
      </c>
      <c r="D17" s="214"/>
      <c r="E17" s="214">
        <v>1160</v>
      </c>
      <c r="F17" s="214"/>
      <c r="G17" s="214">
        <v>320</v>
      </c>
      <c r="H17" s="214"/>
      <c r="I17" s="214">
        <v>0</v>
      </c>
      <c r="J17" s="214"/>
      <c r="K17" s="214"/>
      <c r="L17" s="214"/>
      <c r="M17" s="214"/>
    </row>
    <row r="18" spans="1:13" ht="24" customHeight="1" thickBot="1">
      <c r="A18" s="400" t="s">
        <v>39</v>
      </c>
      <c r="B18" s="401"/>
      <c r="C18" s="213">
        <f t="shared" ref="C18:M18" si="1">SUM(C8:C17)</f>
        <v>27398</v>
      </c>
      <c r="D18" s="213">
        <f t="shared" si="1"/>
        <v>954</v>
      </c>
      <c r="E18" s="213">
        <f t="shared" si="1"/>
        <v>1160</v>
      </c>
      <c r="F18" s="213">
        <f t="shared" si="1"/>
        <v>10</v>
      </c>
      <c r="G18" s="213">
        <f t="shared" si="1"/>
        <v>320</v>
      </c>
      <c r="H18" s="213">
        <f t="shared" si="1"/>
        <v>8845</v>
      </c>
      <c r="I18" s="213">
        <f t="shared" si="1"/>
        <v>60</v>
      </c>
      <c r="J18" s="213">
        <f t="shared" si="1"/>
        <v>11785</v>
      </c>
      <c r="K18" s="213">
        <f t="shared" si="1"/>
        <v>0</v>
      </c>
      <c r="L18" s="213">
        <f t="shared" si="1"/>
        <v>4004</v>
      </c>
      <c r="M18" s="213">
        <f t="shared" si="1"/>
        <v>260</v>
      </c>
    </row>
  </sheetData>
  <mergeCells count="8">
    <mergeCell ref="A18:B18"/>
    <mergeCell ref="A1:N1"/>
    <mergeCell ref="A4:N4"/>
    <mergeCell ref="A5:B6"/>
    <mergeCell ref="C5:C6"/>
    <mergeCell ref="D5:N5"/>
    <mergeCell ref="I2:O2"/>
    <mergeCell ref="J3:M3"/>
  </mergeCells>
  <phoneticPr fontId="34" type="noConversion"/>
  <printOptions horizontalCentered="1"/>
  <pageMargins left="0.78740157480314965" right="0.78740157480314965" top="0.98425196850393704" bottom="0.98425196850393704" header="0.51181102362204722" footer="0.51181102362204722"/>
  <pageSetup paperSize="8" scale="5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3"/>
  <sheetViews>
    <sheetView tabSelected="1" zoomScaleNormal="100" workbookViewId="0">
      <selection activeCell="E12" sqref="E12"/>
    </sheetView>
  </sheetViews>
  <sheetFormatPr defaultRowHeight="12.75"/>
  <cols>
    <col min="1" max="1" width="9.28515625" customWidth="1"/>
    <col min="2" max="2" width="22.85546875" customWidth="1"/>
    <col min="3" max="3" width="13.7109375" customWidth="1"/>
    <col min="4" max="4" width="12.5703125" customWidth="1"/>
    <col min="5" max="5" width="14.42578125" customWidth="1"/>
    <col min="6" max="6" width="10.7109375" customWidth="1"/>
    <col min="7" max="7" width="11.28515625" customWidth="1"/>
    <col min="8" max="8" width="13" customWidth="1"/>
    <col min="9" max="9" width="15.28515625" customWidth="1"/>
    <col min="10" max="10" width="12.42578125" customWidth="1"/>
    <col min="11" max="11" width="10.140625" customWidth="1"/>
    <col min="12" max="12" width="7.85546875" customWidth="1"/>
  </cols>
  <sheetData>
    <row r="1" spans="1:13" ht="75" customHeight="1">
      <c r="A1" s="416" t="s">
        <v>228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13"/>
    </row>
    <row r="2" spans="1:13" ht="27" customHeight="1">
      <c r="A2" s="14"/>
      <c r="B2" s="14"/>
      <c r="C2" s="14"/>
      <c r="D2" s="14"/>
      <c r="E2" s="14"/>
      <c r="F2" s="14"/>
      <c r="G2" s="14"/>
      <c r="H2" s="427" t="s">
        <v>318</v>
      </c>
      <c r="I2" s="428"/>
      <c r="J2" s="428"/>
      <c r="K2" s="428"/>
      <c r="L2" s="428"/>
      <c r="M2" s="211"/>
    </row>
    <row r="3" spans="1:13" ht="19.5" thickBot="1">
      <c r="A3" s="14"/>
      <c r="B3" s="14"/>
      <c r="C3" s="14"/>
      <c r="D3" s="14"/>
      <c r="E3" s="14"/>
      <c r="F3" s="14"/>
      <c r="G3" s="14"/>
      <c r="H3" s="14"/>
      <c r="I3" s="14"/>
      <c r="J3" s="14"/>
      <c r="K3" s="15"/>
      <c r="L3" s="15" t="s">
        <v>0</v>
      </c>
    </row>
    <row r="4" spans="1:13" ht="18.75">
      <c r="A4" s="417" t="s">
        <v>40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9" t="s">
        <v>53</v>
      </c>
    </row>
    <row r="5" spans="1:13" ht="18.75">
      <c r="A5" s="421" t="s">
        <v>175</v>
      </c>
      <c r="B5" s="422"/>
      <c r="C5" s="425" t="s">
        <v>41</v>
      </c>
      <c r="D5" s="426" t="s">
        <v>36</v>
      </c>
      <c r="E5" s="426"/>
      <c r="F5" s="426"/>
      <c r="G5" s="426"/>
      <c r="H5" s="426"/>
      <c r="I5" s="426"/>
      <c r="J5" s="426"/>
      <c r="K5" s="426"/>
      <c r="L5" s="420"/>
    </row>
    <row r="6" spans="1:13" ht="82.5" customHeight="1">
      <c r="A6" s="423"/>
      <c r="B6" s="424"/>
      <c r="C6" s="425"/>
      <c r="D6" s="18" t="s">
        <v>44</v>
      </c>
      <c r="E6" s="18" t="s">
        <v>221</v>
      </c>
      <c r="F6" s="18" t="s">
        <v>42</v>
      </c>
      <c r="G6" s="18" t="s">
        <v>243</v>
      </c>
      <c r="H6" s="18" t="s">
        <v>220</v>
      </c>
      <c r="I6" s="18" t="s">
        <v>244</v>
      </c>
      <c r="J6" s="18" t="s">
        <v>62</v>
      </c>
      <c r="K6" s="18" t="s">
        <v>43</v>
      </c>
      <c r="L6" s="420"/>
    </row>
    <row r="7" spans="1:13" ht="15.75">
      <c r="A7" s="16"/>
      <c r="B7" s="17"/>
      <c r="C7" s="19"/>
      <c r="D7" s="19">
        <v>1</v>
      </c>
      <c r="E7" s="19">
        <v>2</v>
      </c>
      <c r="F7" s="19">
        <v>3</v>
      </c>
      <c r="G7" s="19">
        <v>4</v>
      </c>
      <c r="H7" s="19">
        <v>5</v>
      </c>
      <c r="I7" s="19">
        <v>6</v>
      </c>
      <c r="J7" s="19">
        <v>8</v>
      </c>
      <c r="K7" s="19">
        <v>11</v>
      </c>
      <c r="L7" s="390">
        <v>12</v>
      </c>
    </row>
    <row r="8" spans="1:13" ht="62.25" customHeight="1">
      <c r="A8" s="192" t="s">
        <v>177</v>
      </c>
      <c r="B8" s="20" t="s">
        <v>178</v>
      </c>
      <c r="C8" s="215">
        <f t="shared" ref="C8:C21" si="0">SUM(D8:K8)</f>
        <v>6381</v>
      </c>
      <c r="D8" s="216">
        <v>3649</v>
      </c>
      <c r="E8" s="216">
        <v>988</v>
      </c>
      <c r="F8" s="216">
        <v>1244</v>
      </c>
      <c r="G8" s="216"/>
      <c r="H8" s="216"/>
      <c r="I8" s="216"/>
      <c r="J8" s="216">
        <v>500</v>
      </c>
      <c r="K8" s="216"/>
      <c r="L8" s="217">
        <v>1</v>
      </c>
    </row>
    <row r="9" spans="1:13" ht="50.1" customHeight="1">
      <c r="A9" s="192" t="s">
        <v>189</v>
      </c>
      <c r="B9" s="20" t="s">
        <v>150</v>
      </c>
      <c r="C9" s="215">
        <f t="shared" si="0"/>
        <v>27</v>
      </c>
      <c r="D9" s="216"/>
      <c r="E9" s="216"/>
      <c r="F9" s="216">
        <v>27</v>
      </c>
      <c r="G9" s="216"/>
      <c r="H9" s="216"/>
      <c r="I9" s="216"/>
      <c r="J9" s="216"/>
      <c r="K9" s="216"/>
      <c r="L9" s="217"/>
    </row>
    <row r="10" spans="1:13" ht="50.1" customHeight="1">
      <c r="A10" s="192" t="s">
        <v>355</v>
      </c>
      <c r="B10" s="20" t="s">
        <v>356</v>
      </c>
      <c r="C10" s="215">
        <f t="shared" si="0"/>
        <v>555</v>
      </c>
      <c r="D10" s="216">
        <v>300</v>
      </c>
      <c r="E10" s="216">
        <v>255</v>
      </c>
      <c r="F10" s="216"/>
      <c r="G10" s="216"/>
      <c r="H10" s="216"/>
      <c r="I10" s="216"/>
      <c r="J10" s="216"/>
      <c r="K10" s="216"/>
      <c r="L10" s="217"/>
    </row>
    <row r="11" spans="1:13" ht="50.1" customHeight="1">
      <c r="A11" s="192" t="s">
        <v>183</v>
      </c>
      <c r="B11" s="20" t="s">
        <v>184</v>
      </c>
      <c r="C11" s="215">
        <f t="shared" si="0"/>
        <v>9045</v>
      </c>
      <c r="D11" s="216">
        <v>6693</v>
      </c>
      <c r="E11" s="216">
        <v>877</v>
      </c>
      <c r="F11" s="216">
        <v>1475</v>
      </c>
      <c r="G11" s="216"/>
      <c r="H11" s="216"/>
      <c r="I11" s="216"/>
      <c r="J11" s="216"/>
      <c r="K11" s="216"/>
      <c r="L11" s="217">
        <v>7</v>
      </c>
    </row>
    <row r="12" spans="1:13" ht="60.75" customHeight="1">
      <c r="A12" s="192" t="s">
        <v>197</v>
      </c>
      <c r="B12" s="20" t="s">
        <v>198</v>
      </c>
      <c r="C12" s="215">
        <f t="shared" si="0"/>
        <v>657</v>
      </c>
      <c r="D12" s="216"/>
      <c r="E12" s="216"/>
      <c r="F12" s="216">
        <v>657</v>
      </c>
      <c r="G12" s="216"/>
      <c r="H12" s="216"/>
      <c r="I12" s="216"/>
      <c r="J12" s="216"/>
      <c r="K12" s="216"/>
      <c r="L12" s="217"/>
    </row>
    <row r="13" spans="1:13" ht="49.5" customHeight="1">
      <c r="A13" s="192" t="s">
        <v>199</v>
      </c>
      <c r="B13" s="20" t="s">
        <v>200</v>
      </c>
      <c r="C13" s="215">
        <f t="shared" si="0"/>
        <v>206</v>
      </c>
      <c r="D13" s="216"/>
      <c r="E13" s="216"/>
      <c r="F13" s="216"/>
      <c r="G13" s="216">
        <v>6</v>
      </c>
      <c r="H13" s="216"/>
      <c r="I13" s="216">
        <v>200</v>
      </c>
      <c r="J13" s="216"/>
      <c r="K13" s="216"/>
      <c r="L13" s="217"/>
    </row>
    <row r="14" spans="1:13" ht="38.25" customHeight="1">
      <c r="A14" s="192" t="s">
        <v>181</v>
      </c>
      <c r="B14" s="20" t="s">
        <v>182</v>
      </c>
      <c r="C14" s="215">
        <f t="shared" si="0"/>
        <v>199</v>
      </c>
      <c r="D14" s="216"/>
      <c r="E14" s="216"/>
      <c r="F14" s="216">
        <v>153</v>
      </c>
      <c r="G14" s="216">
        <v>46</v>
      </c>
      <c r="H14" s="216"/>
      <c r="I14" s="216"/>
      <c r="J14" s="216"/>
      <c r="K14" s="216"/>
      <c r="L14" s="217"/>
    </row>
    <row r="15" spans="1:13" ht="29.25" customHeight="1">
      <c r="A15" s="192" t="s">
        <v>201</v>
      </c>
      <c r="B15" s="20" t="s">
        <v>37</v>
      </c>
      <c r="C15" s="215">
        <f t="shared" si="0"/>
        <v>667</v>
      </c>
      <c r="D15" s="216"/>
      <c r="E15" s="216"/>
      <c r="F15" s="216">
        <v>667</v>
      </c>
      <c r="G15" s="216"/>
      <c r="H15" s="216"/>
      <c r="I15" s="216"/>
      <c r="J15" s="216"/>
      <c r="K15" s="216"/>
      <c r="L15" s="217"/>
    </row>
    <row r="16" spans="1:13" ht="60" customHeight="1">
      <c r="A16" s="192" t="s">
        <v>185</v>
      </c>
      <c r="B16" s="20" t="s">
        <v>186</v>
      </c>
      <c r="C16" s="215">
        <f t="shared" si="0"/>
        <v>2316</v>
      </c>
      <c r="D16" s="216"/>
      <c r="E16" s="216"/>
      <c r="F16" s="216">
        <v>1366</v>
      </c>
      <c r="G16" s="216">
        <v>50</v>
      </c>
      <c r="H16" s="216"/>
      <c r="I16" s="216">
        <v>900</v>
      </c>
      <c r="J16" s="216"/>
      <c r="K16" s="216"/>
      <c r="L16" s="217"/>
    </row>
    <row r="17" spans="1:12" ht="36.75" customHeight="1">
      <c r="A17" s="192" t="s">
        <v>207</v>
      </c>
      <c r="B17" s="20" t="s">
        <v>54</v>
      </c>
      <c r="C17" s="215">
        <f t="shared" si="0"/>
        <v>409</v>
      </c>
      <c r="D17" s="216"/>
      <c r="E17" s="216"/>
      <c r="F17" s="216"/>
      <c r="G17" s="216">
        <v>409</v>
      </c>
      <c r="H17" s="216"/>
      <c r="I17" s="216"/>
      <c r="J17" s="216"/>
      <c r="K17" s="216"/>
      <c r="L17" s="217"/>
    </row>
    <row r="18" spans="1:12" ht="39.75" customHeight="1">
      <c r="A18" s="192" t="s">
        <v>205</v>
      </c>
      <c r="B18" s="20" t="s">
        <v>206</v>
      </c>
      <c r="C18" s="215">
        <f t="shared" si="0"/>
        <v>440</v>
      </c>
      <c r="D18" s="216"/>
      <c r="E18" s="216"/>
      <c r="F18" s="216"/>
      <c r="G18" s="216">
        <v>440</v>
      </c>
      <c r="H18" s="216"/>
      <c r="I18" s="216"/>
      <c r="J18" s="216"/>
      <c r="K18" s="216"/>
      <c r="L18" s="217"/>
    </row>
    <row r="19" spans="1:12" ht="50.1" customHeight="1">
      <c r="A19" s="192" t="s">
        <v>210</v>
      </c>
      <c r="B19" s="20" t="s">
        <v>222</v>
      </c>
      <c r="C19" s="215">
        <f t="shared" si="0"/>
        <v>15</v>
      </c>
      <c r="D19" s="216"/>
      <c r="E19" s="216"/>
      <c r="F19" s="216"/>
      <c r="G19" s="216">
        <v>15</v>
      </c>
      <c r="H19" s="216"/>
      <c r="I19" s="216"/>
      <c r="J19" s="216"/>
      <c r="K19" s="216"/>
      <c r="L19" s="217"/>
    </row>
    <row r="20" spans="1:12" ht="37.5" customHeight="1">
      <c r="A20" s="192" t="s">
        <v>202</v>
      </c>
      <c r="B20" s="20" t="s">
        <v>203</v>
      </c>
      <c r="C20" s="215">
        <f t="shared" si="0"/>
        <v>76</v>
      </c>
      <c r="D20" s="216"/>
      <c r="E20" s="216"/>
      <c r="F20" s="216">
        <v>76</v>
      </c>
      <c r="G20" s="216"/>
      <c r="H20" s="216"/>
      <c r="I20" s="216"/>
      <c r="J20" s="216"/>
      <c r="K20" s="216"/>
      <c r="L20" s="217"/>
    </row>
    <row r="21" spans="1:12" ht="66.75" customHeight="1">
      <c r="A21" s="192" t="s">
        <v>187</v>
      </c>
      <c r="B21" s="20" t="s">
        <v>188</v>
      </c>
      <c r="C21" s="215">
        <f t="shared" si="0"/>
        <v>156</v>
      </c>
      <c r="D21" s="216"/>
      <c r="E21" s="216"/>
      <c r="F21" s="216">
        <v>156</v>
      </c>
      <c r="G21" s="216"/>
      <c r="H21" s="216"/>
      <c r="I21" s="216"/>
      <c r="J21" s="216"/>
      <c r="K21" s="216"/>
      <c r="L21" s="217"/>
    </row>
    <row r="22" spans="1:12" s="194" customFormat="1" ht="42" customHeight="1">
      <c r="A22" s="192" t="s">
        <v>204</v>
      </c>
      <c r="B22" s="193" t="s">
        <v>152</v>
      </c>
      <c r="C22" s="215">
        <f>SUM(D22:K22)</f>
        <v>478</v>
      </c>
      <c r="D22" s="218"/>
      <c r="E22" s="218"/>
      <c r="F22" s="218"/>
      <c r="G22" s="219">
        <v>478</v>
      </c>
      <c r="H22" s="218"/>
      <c r="I22" s="218"/>
      <c r="J22" s="218"/>
      <c r="K22" s="218"/>
      <c r="L22" s="220"/>
    </row>
    <row r="23" spans="1:12" s="194" customFormat="1" ht="57" customHeight="1">
      <c r="A23" s="192" t="s">
        <v>223</v>
      </c>
      <c r="B23" s="193" t="s">
        <v>317</v>
      </c>
      <c r="C23" s="215">
        <f>SUM(D23:K23)</f>
        <v>90</v>
      </c>
      <c r="D23" s="218"/>
      <c r="E23" s="218"/>
      <c r="F23" s="218"/>
      <c r="G23" s="218"/>
      <c r="H23" s="219">
        <v>90</v>
      </c>
      <c r="I23" s="218"/>
      <c r="J23" s="218"/>
      <c r="K23" s="218"/>
      <c r="L23" s="220"/>
    </row>
    <row r="24" spans="1:12" s="194" customFormat="1" ht="54.75" customHeight="1">
      <c r="A24" s="192" t="s">
        <v>218</v>
      </c>
      <c r="B24" s="193" t="s">
        <v>219</v>
      </c>
      <c r="C24" s="215">
        <f>SUM(D24:K24)</f>
        <v>40</v>
      </c>
      <c r="D24" s="218"/>
      <c r="E24" s="218"/>
      <c r="F24" s="218"/>
      <c r="G24" s="218"/>
      <c r="H24" s="216">
        <v>40</v>
      </c>
      <c r="I24" s="218"/>
      <c r="J24" s="218"/>
      <c r="K24" s="218"/>
      <c r="L24" s="220"/>
    </row>
    <row r="25" spans="1:12" ht="41.25" customHeight="1">
      <c r="A25" s="192" t="s">
        <v>208</v>
      </c>
      <c r="B25" s="20" t="s">
        <v>66</v>
      </c>
      <c r="C25" s="215">
        <f t="shared" ref="C25:C30" si="1">SUM(D25:K25)</f>
        <v>41</v>
      </c>
      <c r="D25" s="216"/>
      <c r="E25" s="216"/>
      <c r="F25" s="216"/>
      <c r="G25" s="216">
        <v>41</v>
      </c>
      <c r="H25" s="216"/>
      <c r="I25" s="216"/>
      <c r="J25" s="216"/>
      <c r="K25" s="216"/>
      <c r="L25" s="217"/>
    </row>
    <row r="26" spans="1:12" ht="67.5" customHeight="1">
      <c r="A26" s="192" t="s">
        <v>216</v>
      </c>
      <c r="B26" s="20" t="s">
        <v>217</v>
      </c>
      <c r="C26" s="215">
        <f t="shared" si="1"/>
        <v>251</v>
      </c>
      <c r="D26" s="216"/>
      <c r="E26" s="216"/>
      <c r="F26" s="216"/>
      <c r="G26" s="216"/>
      <c r="H26" s="216">
        <v>251</v>
      </c>
      <c r="I26" s="216"/>
      <c r="J26" s="216"/>
      <c r="K26" s="216"/>
      <c r="L26" s="217"/>
    </row>
    <row r="27" spans="1:12" ht="42.75" customHeight="1">
      <c r="A27" s="192" t="s">
        <v>214</v>
      </c>
      <c r="B27" s="20" t="s">
        <v>215</v>
      </c>
      <c r="C27" s="215">
        <f t="shared" si="1"/>
        <v>2770</v>
      </c>
      <c r="D27" s="216"/>
      <c r="E27" s="216"/>
      <c r="F27" s="216"/>
      <c r="G27" s="216"/>
      <c r="H27" s="216">
        <v>2770</v>
      </c>
      <c r="I27" s="216"/>
      <c r="J27" s="216"/>
      <c r="K27" s="216"/>
      <c r="L27" s="217"/>
    </row>
    <row r="28" spans="1:12" ht="50.1" customHeight="1">
      <c r="A28" s="192" t="s">
        <v>212</v>
      </c>
      <c r="B28" s="20" t="s">
        <v>213</v>
      </c>
      <c r="C28" s="215">
        <f t="shared" si="1"/>
        <v>444</v>
      </c>
      <c r="D28" s="216"/>
      <c r="E28" s="216"/>
      <c r="F28" s="216"/>
      <c r="G28" s="216"/>
      <c r="H28" s="216">
        <v>444</v>
      </c>
      <c r="I28" s="216"/>
      <c r="J28" s="216"/>
      <c r="K28" s="216"/>
      <c r="L28" s="217"/>
    </row>
    <row r="29" spans="1:12" ht="30.75" customHeight="1">
      <c r="A29" s="192" t="s">
        <v>211</v>
      </c>
      <c r="B29" s="20" t="s">
        <v>58</v>
      </c>
      <c r="C29" s="215">
        <f t="shared" si="1"/>
        <v>10</v>
      </c>
      <c r="D29" s="216"/>
      <c r="E29" s="216"/>
      <c r="F29" s="216"/>
      <c r="G29" s="216"/>
      <c r="H29" s="216">
        <v>10</v>
      </c>
      <c r="I29" s="216"/>
      <c r="J29" s="216"/>
      <c r="K29" s="216"/>
      <c r="L29" s="217"/>
    </row>
    <row r="30" spans="1:12" ht="27.75" customHeight="1">
      <c r="A30" s="192" t="s">
        <v>209</v>
      </c>
      <c r="B30" s="20" t="s">
        <v>38</v>
      </c>
      <c r="C30" s="215">
        <f t="shared" si="1"/>
        <v>43</v>
      </c>
      <c r="D30" s="216"/>
      <c r="E30" s="216"/>
      <c r="F30" s="216"/>
      <c r="G30" s="216">
        <v>43</v>
      </c>
      <c r="H30" s="216"/>
      <c r="I30" s="216"/>
      <c r="J30" s="216"/>
      <c r="K30" s="216"/>
      <c r="L30" s="217"/>
    </row>
    <row r="31" spans="1:12" ht="72.75" customHeight="1">
      <c r="A31" s="16">
        <v>107060</v>
      </c>
      <c r="B31" s="20" t="s">
        <v>196</v>
      </c>
      <c r="C31" s="215">
        <f>SUM(D31:K31)</f>
        <v>1582</v>
      </c>
      <c r="D31" s="216"/>
      <c r="E31" s="216"/>
      <c r="F31" s="216"/>
      <c r="G31" s="216">
        <v>200</v>
      </c>
      <c r="H31" s="216">
        <v>1382</v>
      </c>
      <c r="I31" s="216"/>
      <c r="J31" s="216"/>
      <c r="K31" s="216"/>
      <c r="L31" s="217"/>
    </row>
    <row r="32" spans="1:12" ht="57.75" customHeight="1">
      <c r="A32" s="278">
        <v>900070</v>
      </c>
      <c r="B32" s="279" t="s">
        <v>334</v>
      </c>
      <c r="C32" s="280">
        <f>SUM(D32:K32)</f>
        <v>500</v>
      </c>
      <c r="D32" s="281"/>
      <c r="E32" s="281"/>
      <c r="F32" s="281"/>
      <c r="G32" s="281"/>
      <c r="H32" s="281"/>
      <c r="I32" s="281"/>
      <c r="J32" s="281"/>
      <c r="K32" s="281">
        <v>500</v>
      </c>
      <c r="L32" s="282"/>
    </row>
    <row r="33" spans="1:12" ht="16.5" thickBot="1">
      <c r="A33" s="21"/>
      <c r="B33" s="22" t="s">
        <v>39</v>
      </c>
      <c r="C33" s="23">
        <f>SUM(D33:K33)</f>
        <v>27398</v>
      </c>
      <c r="D33" s="24">
        <f>SUM(D8:D31)</f>
        <v>10642</v>
      </c>
      <c r="E33" s="24">
        <f t="shared" ref="E33:L33" si="2">SUM(E8:E31)</f>
        <v>2120</v>
      </c>
      <c r="F33" s="24">
        <f>SUM(F8:F31)</f>
        <v>5821</v>
      </c>
      <c r="G33" s="24">
        <f>SUM(G8:G31)</f>
        <v>1728</v>
      </c>
      <c r="H33" s="24">
        <f>SUM(H8:H31)</f>
        <v>4987</v>
      </c>
      <c r="I33" s="24">
        <f t="shared" si="2"/>
        <v>1100</v>
      </c>
      <c r="J33" s="24">
        <f t="shared" si="2"/>
        <v>500</v>
      </c>
      <c r="K33" s="24">
        <f>SUM(K8:K32)</f>
        <v>500</v>
      </c>
      <c r="L33" s="25">
        <f t="shared" si="2"/>
        <v>8</v>
      </c>
    </row>
  </sheetData>
  <mergeCells count="7">
    <mergeCell ref="A1:K1"/>
    <mergeCell ref="A4:K4"/>
    <mergeCell ref="L4:L6"/>
    <mergeCell ref="A5:B6"/>
    <mergeCell ref="C5:C6"/>
    <mergeCell ref="D5:K5"/>
    <mergeCell ref="H2:L2"/>
  </mergeCells>
  <phoneticPr fontId="34" type="noConversion"/>
  <printOptions horizontalCentered="1"/>
  <pageMargins left="0.39370078740157483" right="0.39370078740157483" top="0.78740157480314965" bottom="0.78740157480314965" header="0.51181102362204722" footer="0.51181102362204722"/>
  <pageSetup paperSize="8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3"/>
  <sheetViews>
    <sheetView topLeftCell="A11" workbookViewId="0">
      <selection activeCell="C18" sqref="C18"/>
    </sheetView>
  </sheetViews>
  <sheetFormatPr defaultRowHeight="12.75"/>
  <cols>
    <col min="1" max="1" width="11.28515625" customWidth="1"/>
    <col min="2" max="2" width="76.85546875" customWidth="1"/>
    <col min="3" max="3" width="26.85546875" customWidth="1"/>
  </cols>
  <sheetData>
    <row r="1" spans="1:5" ht="71.25" customHeight="1">
      <c r="A1" s="26"/>
      <c r="B1" s="27" t="s">
        <v>89</v>
      </c>
      <c r="C1" s="26"/>
    </row>
    <row r="2" spans="1:5" ht="25.5">
      <c r="A2" s="429" t="s">
        <v>76</v>
      </c>
      <c r="B2" s="429"/>
      <c r="C2" s="430"/>
    </row>
    <row r="3" spans="1:5">
      <c r="A3" s="28"/>
      <c r="B3" s="28"/>
      <c r="C3" s="28"/>
    </row>
    <row r="4" spans="1:5">
      <c r="A4" s="28"/>
      <c r="B4" s="28"/>
      <c r="C4" s="28"/>
    </row>
    <row r="5" spans="1:5" ht="15.75">
      <c r="A5" s="26"/>
      <c r="B5" s="392" t="s">
        <v>247</v>
      </c>
      <c r="C5" s="413"/>
      <c r="D5" s="413"/>
      <c r="E5" s="413"/>
    </row>
    <row r="6" spans="1:5" ht="22.5" customHeight="1" thickBot="1">
      <c r="A6" s="26"/>
      <c r="B6" s="26"/>
      <c r="C6" s="29" t="s">
        <v>0</v>
      </c>
    </row>
    <row r="7" spans="1:5" ht="12.75" hidden="1" customHeight="1"/>
    <row r="8" spans="1:5" ht="51" customHeight="1">
      <c r="A8" s="436" t="s">
        <v>60</v>
      </c>
      <c r="B8" s="438" t="s">
        <v>35</v>
      </c>
      <c r="C8" s="440" t="s">
        <v>157</v>
      </c>
    </row>
    <row r="9" spans="1:5" ht="12" customHeight="1" thickBot="1">
      <c r="A9" s="437"/>
      <c r="B9" s="439"/>
      <c r="C9" s="441"/>
    </row>
    <row r="10" spans="1:5" ht="30" customHeight="1">
      <c r="A10" s="222" t="s">
        <v>1</v>
      </c>
      <c r="B10" s="34" t="s">
        <v>246</v>
      </c>
      <c r="C10" s="35">
        <v>11785</v>
      </c>
    </row>
    <row r="11" spans="1:5" ht="39" customHeight="1">
      <c r="A11" s="223" t="s">
        <v>2</v>
      </c>
      <c r="B11" s="34" t="s">
        <v>290</v>
      </c>
      <c r="C11" s="35"/>
    </row>
    <row r="12" spans="1:5" ht="30" customHeight="1">
      <c r="A12" s="224" t="s">
        <v>4</v>
      </c>
      <c r="B12" s="34" t="s">
        <v>291</v>
      </c>
      <c r="C12" s="35">
        <v>8845</v>
      </c>
    </row>
    <row r="13" spans="1:5" ht="30" customHeight="1">
      <c r="A13" s="33" t="s">
        <v>5</v>
      </c>
      <c r="B13" s="31" t="s">
        <v>292</v>
      </c>
      <c r="C13" s="32">
        <v>1490</v>
      </c>
    </row>
    <row r="14" spans="1:5" ht="30" customHeight="1">
      <c r="A14" s="33" t="s">
        <v>6</v>
      </c>
      <c r="B14" s="31" t="s">
        <v>245</v>
      </c>
      <c r="C14" s="32">
        <v>954</v>
      </c>
    </row>
    <row r="15" spans="1:5" ht="30" customHeight="1">
      <c r="A15" s="33" t="s">
        <v>7</v>
      </c>
      <c r="B15" s="34" t="s">
        <v>293</v>
      </c>
      <c r="C15" s="35">
        <v>260</v>
      </c>
    </row>
    <row r="16" spans="1:5" ht="30" customHeight="1">
      <c r="A16" s="33" t="s">
        <v>8</v>
      </c>
      <c r="B16" s="34" t="s">
        <v>294</v>
      </c>
      <c r="C16" s="35"/>
    </row>
    <row r="17" spans="1:3" ht="30" customHeight="1" thickBot="1">
      <c r="A17" s="33" t="s">
        <v>79</v>
      </c>
      <c r="B17" s="36" t="s">
        <v>77</v>
      </c>
      <c r="C17" s="37">
        <v>2464</v>
      </c>
    </row>
    <row r="18" spans="1:3" ht="30" customHeight="1" thickBot="1">
      <c r="A18" s="434" t="s">
        <v>80</v>
      </c>
      <c r="B18" s="435"/>
      <c r="C18" s="38">
        <f>SUM(C10:C17)</f>
        <v>25798</v>
      </c>
    </row>
    <row r="19" spans="1:3" ht="30" customHeight="1">
      <c r="A19" s="431"/>
      <c r="B19" s="432"/>
      <c r="C19" s="433"/>
    </row>
    <row r="20" spans="1:3" ht="30" customHeight="1">
      <c r="A20" s="33" t="s">
        <v>1</v>
      </c>
      <c r="B20" s="34" t="s">
        <v>78</v>
      </c>
      <c r="C20" s="39">
        <v>10642</v>
      </c>
    </row>
    <row r="21" spans="1:3" ht="30" customHeight="1">
      <c r="A21" s="33" t="s">
        <v>2</v>
      </c>
      <c r="B21" s="34" t="s">
        <v>248</v>
      </c>
      <c r="C21" s="39">
        <v>2120</v>
      </c>
    </row>
    <row r="22" spans="1:3" ht="30" customHeight="1">
      <c r="A22" s="33" t="s">
        <v>4</v>
      </c>
      <c r="B22" s="34" t="s">
        <v>116</v>
      </c>
      <c r="C22" s="39">
        <v>5821</v>
      </c>
    </row>
    <row r="23" spans="1:3" ht="30" customHeight="1">
      <c r="A23" s="33" t="s">
        <v>5</v>
      </c>
      <c r="B23" s="34" t="s">
        <v>220</v>
      </c>
      <c r="C23" s="39">
        <v>4987</v>
      </c>
    </row>
    <row r="24" spans="1:3" ht="30" customHeight="1">
      <c r="A24" s="33" t="s">
        <v>6</v>
      </c>
      <c r="B24" s="34" t="s">
        <v>295</v>
      </c>
      <c r="C24" s="39">
        <v>971</v>
      </c>
    </row>
    <row r="25" spans="1:3" ht="30" customHeight="1">
      <c r="A25" s="33" t="s">
        <v>7</v>
      </c>
      <c r="B25" s="34" t="s">
        <v>296</v>
      </c>
      <c r="C25" s="39">
        <v>757</v>
      </c>
    </row>
    <row r="26" spans="1:3" ht="30" customHeight="1">
      <c r="A26" s="33" t="s">
        <v>8</v>
      </c>
      <c r="B26" s="34" t="s">
        <v>297</v>
      </c>
      <c r="C26" s="39"/>
    </row>
    <row r="27" spans="1:3" ht="30" customHeight="1" thickBot="1">
      <c r="A27" s="33" t="s">
        <v>79</v>
      </c>
      <c r="B27" s="36" t="s">
        <v>61</v>
      </c>
      <c r="C27" s="40">
        <v>500</v>
      </c>
    </row>
    <row r="28" spans="1:3" ht="30" customHeight="1" thickBot="1">
      <c r="A28" s="434" t="s">
        <v>81</v>
      </c>
      <c r="B28" s="435"/>
      <c r="C28" s="41">
        <f>SUM(C20:C27)</f>
        <v>25798</v>
      </c>
    </row>
    <row r="29" spans="1:3" ht="30" customHeight="1"/>
    <row r="30" spans="1:3" ht="15.75">
      <c r="A30" s="30"/>
      <c r="B30" s="30"/>
      <c r="C30" s="30"/>
    </row>
    <row r="31" spans="1:3" ht="15.75">
      <c r="A31" s="30"/>
      <c r="B31" s="30"/>
      <c r="C31" s="30"/>
    </row>
    <row r="32" spans="1:3" ht="15.75">
      <c r="A32" s="30"/>
      <c r="B32" s="30"/>
      <c r="C32" s="30"/>
    </row>
    <row r="33" spans="1:3" ht="15.75">
      <c r="A33" s="30"/>
      <c r="B33" s="30"/>
      <c r="C33" s="30"/>
    </row>
  </sheetData>
  <mergeCells count="8">
    <mergeCell ref="A2:C2"/>
    <mergeCell ref="B5:E5"/>
    <mergeCell ref="A19:C19"/>
    <mergeCell ref="A28:B28"/>
    <mergeCell ref="A8:A9"/>
    <mergeCell ref="B8:B9"/>
    <mergeCell ref="C8:C9"/>
    <mergeCell ref="A18:B18"/>
  </mergeCells>
  <phoneticPr fontId="34" type="noConversion"/>
  <pageMargins left="0.75" right="0.75" top="1" bottom="1" header="0.5" footer="0.5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1"/>
  <sheetViews>
    <sheetView topLeftCell="A7" zoomScaleNormal="100" workbookViewId="0">
      <selection activeCell="A17" sqref="A17:C17"/>
    </sheetView>
  </sheetViews>
  <sheetFormatPr defaultRowHeight="12.75"/>
  <cols>
    <col min="1" max="1" width="9.85546875" bestFit="1" customWidth="1"/>
    <col min="2" max="2" width="69.5703125" customWidth="1"/>
    <col min="3" max="3" width="20.42578125" customWidth="1"/>
  </cols>
  <sheetData>
    <row r="1" spans="1:5" ht="45.75" customHeight="1">
      <c r="A1" s="443" t="s">
        <v>89</v>
      </c>
      <c r="B1" s="443"/>
      <c r="C1" s="443"/>
    </row>
    <row r="2" spans="1:5" ht="25.5">
      <c r="A2" s="444" t="s">
        <v>82</v>
      </c>
      <c r="B2" s="444"/>
      <c r="C2" s="445"/>
    </row>
    <row r="3" spans="1:5" ht="18.75">
      <c r="A3" s="174"/>
      <c r="B3" s="174"/>
      <c r="C3" s="175"/>
    </row>
    <row r="4" spans="1:5" ht="18.75">
      <c r="A4" s="176"/>
      <c r="B4" s="446" t="s">
        <v>238</v>
      </c>
      <c r="C4" s="413"/>
      <c r="D4" s="413"/>
      <c r="E4" s="413"/>
    </row>
    <row r="5" spans="1:5" ht="18.75">
      <c r="A5" s="176"/>
      <c r="B5" s="176"/>
      <c r="C5" s="177" t="s">
        <v>0</v>
      </c>
    </row>
    <row r="6" spans="1:5" ht="12.75" customHeight="1" thickBot="1"/>
    <row r="7" spans="1:5" ht="49.5" customHeight="1">
      <c r="A7" s="447" t="s">
        <v>60</v>
      </c>
      <c r="B7" s="449" t="s">
        <v>35</v>
      </c>
      <c r="C7" s="451" t="s">
        <v>157</v>
      </c>
    </row>
    <row r="8" spans="1:5" ht="23.25" customHeight="1" thickBot="1">
      <c r="A8" s="448"/>
      <c r="B8" s="450"/>
      <c r="C8" s="452"/>
    </row>
    <row r="9" spans="1:5" s="196" customFormat="1" ht="32.1" customHeight="1" thickBot="1">
      <c r="A9" s="229" t="s">
        <v>1</v>
      </c>
      <c r="B9" s="386" t="s">
        <v>284</v>
      </c>
      <c r="C9" s="230">
        <f>C10</f>
        <v>500</v>
      </c>
    </row>
    <row r="10" spans="1:5" s="196" customFormat="1" ht="32.1" customHeight="1" thickBot="1">
      <c r="A10" s="389" t="s">
        <v>357</v>
      </c>
      <c r="B10" s="233" t="s">
        <v>358</v>
      </c>
      <c r="C10" s="234">
        <v>500</v>
      </c>
    </row>
    <row r="11" spans="1:5" ht="32.1" customHeight="1" thickBot="1">
      <c r="A11" s="231" t="s">
        <v>83</v>
      </c>
      <c r="B11" s="385" t="s">
        <v>301</v>
      </c>
      <c r="C11" s="230">
        <v>0</v>
      </c>
    </row>
    <row r="12" spans="1:5" ht="32.1" customHeight="1" thickBot="1">
      <c r="A12" s="232" t="s">
        <v>4</v>
      </c>
      <c r="B12" s="386" t="s">
        <v>244</v>
      </c>
      <c r="C12" s="230">
        <f>SUM(C13:C15)</f>
        <v>1100</v>
      </c>
    </row>
    <row r="13" spans="1:5" ht="32.1" customHeight="1" thickBot="1">
      <c r="A13" s="232" t="s">
        <v>84</v>
      </c>
      <c r="B13" s="233" t="s">
        <v>360</v>
      </c>
      <c r="C13" s="234">
        <v>200</v>
      </c>
    </row>
    <row r="14" spans="1:5" ht="32.1" customHeight="1" thickBot="1">
      <c r="A14" s="232" t="s">
        <v>224</v>
      </c>
      <c r="B14" s="233" t="s">
        <v>305</v>
      </c>
      <c r="C14" s="234">
        <v>700</v>
      </c>
    </row>
    <row r="15" spans="1:5" ht="32.1" customHeight="1" thickBot="1">
      <c r="A15" s="232" t="s">
        <v>236</v>
      </c>
      <c r="B15" s="233" t="s">
        <v>359</v>
      </c>
      <c r="C15" s="234">
        <v>200</v>
      </c>
    </row>
    <row r="16" spans="1:5" ht="32.1" customHeight="1" thickBot="1">
      <c r="A16" s="453" t="s">
        <v>85</v>
      </c>
      <c r="B16" s="454"/>
      <c r="C16" s="235">
        <f>C9+C11+C12</f>
        <v>1600</v>
      </c>
    </row>
    <row r="17" spans="1:3" ht="32.1" customHeight="1">
      <c r="A17" s="455"/>
      <c r="B17" s="456"/>
      <c r="C17" s="457"/>
    </row>
    <row r="18" spans="1:3" ht="32.1" customHeight="1">
      <c r="A18" s="236" t="s">
        <v>1</v>
      </c>
      <c r="B18" s="388" t="s">
        <v>302</v>
      </c>
      <c r="C18" s="237"/>
    </row>
    <row r="19" spans="1:3" ht="32.1" customHeight="1">
      <c r="A19" s="236" t="s">
        <v>2</v>
      </c>
      <c r="B19" s="387" t="s">
        <v>303</v>
      </c>
      <c r="C19" s="238">
        <v>60</v>
      </c>
    </row>
    <row r="20" spans="1:3" ht="32.1" customHeight="1" thickBot="1">
      <c r="A20" s="236" t="s">
        <v>4</v>
      </c>
      <c r="B20" s="387" t="s">
        <v>304</v>
      </c>
      <c r="C20" s="238">
        <v>1540</v>
      </c>
    </row>
    <row r="21" spans="1:3" ht="32.1" customHeight="1" thickBot="1">
      <c r="A21" s="453" t="s">
        <v>86</v>
      </c>
      <c r="B21" s="454"/>
      <c r="C21" s="230">
        <f>SUM(C19:C20)</f>
        <v>1600</v>
      </c>
    </row>
    <row r="22" spans="1:3" ht="26.25" customHeight="1"/>
    <row r="23" spans="1:3" ht="25.5" customHeight="1"/>
    <row r="24" spans="1:3" ht="27" customHeight="1"/>
    <row r="25" spans="1:3" ht="23.25" customHeight="1"/>
    <row r="27" spans="1:3" ht="25.5" customHeight="1"/>
    <row r="28" spans="1:3" ht="23.25" customHeight="1">
      <c r="A28" s="178"/>
      <c r="B28" s="179"/>
    </row>
    <row r="29" spans="1:3" ht="23.25" customHeight="1">
      <c r="A29" s="178"/>
      <c r="B29" s="179"/>
    </row>
    <row r="30" spans="1:3" ht="22.5" customHeight="1">
      <c r="A30" s="178"/>
      <c r="B30" s="179"/>
    </row>
    <row r="31" spans="1:3" ht="18.75">
      <c r="A31" s="442"/>
      <c r="B31" s="442"/>
    </row>
  </sheetData>
  <mergeCells count="10">
    <mergeCell ref="A31:B31"/>
    <mergeCell ref="A1:C1"/>
    <mergeCell ref="A2:C2"/>
    <mergeCell ref="B4:E4"/>
    <mergeCell ref="A7:A8"/>
    <mergeCell ref="B7:B8"/>
    <mergeCell ref="C7:C8"/>
    <mergeCell ref="A21:B21"/>
    <mergeCell ref="A16:B16"/>
    <mergeCell ref="A17:C17"/>
  </mergeCells>
  <phoneticPr fontId="3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9" orientation="portrait" r:id="rId1"/>
  <headerFooter alignWithMargins="0"/>
  <colBreaks count="1" manualBreakCount="1">
    <brk id="3" max="22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F25"/>
  <sheetViews>
    <sheetView topLeftCell="A4" zoomScaleNormal="100" workbookViewId="0">
      <selection activeCell="D15" sqref="D15"/>
    </sheetView>
  </sheetViews>
  <sheetFormatPr defaultRowHeight="12.75"/>
  <cols>
    <col min="1" max="1" width="70.140625" customWidth="1"/>
    <col min="2" max="2" width="19.85546875" customWidth="1"/>
  </cols>
  <sheetData>
    <row r="1" spans="1:4" ht="37.5" customHeight="1">
      <c r="A1" s="462" t="s">
        <v>89</v>
      </c>
      <c r="B1" s="462"/>
    </row>
    <row r="2" spans="1:4" ht="53.25" customHeight="1">
      <c r="A2" s="463" t="s">
        <v>158</v>
      </c>
      <c r="B2" s="463"/>
    </row>
    <row r="3" spans="1:4" ht="27" customHeight="1">
      <c r="A3" s="463" t="s">
        <v>34</v>
      </c>
      <c r="B3" s="463"/>
    </row>
    <row r="4" spans="1:4" ht="27" customHeight="1">
      <c r="A4" s="221"/>
      <c r="B4" s="221"/>
    </row>
    <row r="5" spans="1:4" ht="22.5" customHeight="1">
      <c r="A5" s="392" t="s">
        <v>237</v>
      </c>
      <c r="B5" s="392"/>
      <c r="C5" s="392"/>
      <c r="D5" s="392"/>
    </row>
    <row r="6" spans="1:4" ht="27" hidden="1" thickBot="1">
      <c r="A6" s="42"/>
      <c r="B6" s="43" t="s">
        <v>63</v>
      </c>
    </row>
    <row r="7" spans="1:4" ht="27" hidden="1" thickBot="1">
      <c r="A7" s="42"/>
      <c r="B7" s="43" t="s">
        <v>0</v>
      </c>
    </row>
    <row r="8" spans="1:4" ht="27" thickBot="1">
      <c r="A8" s="42"/>
      <c r="B8" s="43" t="s">
        <v>316</v>
      </c>
    </row>
    <row r="9" spans="1:4">
      <c r="A9" s="458" t="s">
        <v>35</v>
      </c>
      <c r="B9" s="460">
        <v>2014</v>
      </c>
    </row>
    <row r="10" spans="1:4" ht="13.5" thickBot="1">
      <c r="A10" s="459"/>
      <c r="B10" s="461"/>
    </row>
    <row r="11" spans="1:4" ht="21" thickBot="1">
      <c r="A11" s="239" t="s">
        <v>64</v>
      </c>
      <c r="B11" s="240">
        <f>B12+B14</f>
        <v>971</v>
      </c>
    </row>
    <row r="12" spans="1:4" ht="24.95" customHeight="1">
      <c r="A12" s="241" t="s">
        <v>306</v>
      </c>
      <c r="B12" s="242">
        <f>SUM(B13:B13)</f>
        <v>478</v>
      </c>
    </row>
    <row r="13" spans="1:4" ht="30" customHeight="1">
      <c r="A13" s="243" t="s">
        <v>307</v>
      </c>
      <c r="B13" s="244">
        <v>478</v>
      </c>
    </row>
    <row r="14" spans="1:4" ht="30" customHeight="1">
      <c r="A14" s="245" t="s">
        <v>65</v>
      </c>
      <c r="B14" s="246">
        <f>SUM(B15:B17)</f>
        <v>493</v>
      </c>
    </row>
    <row r="15" spans="1:4" ht="30" customHeight="1">
      <c r="A15" s="247" t="s">
        <v>308</v>
      </c>
      <c r="B15" s="244">
        <v>409</v>
      </c>
    </row>
    <row r="16" spans="1:4" ht="30" customHeight="1">
      <c r="A16" s="243" t="s">
        <v>309</v>
      </c>
      <c r="B16" s="244">
        <v>43</v>
      </c>
    </row>
    <row r="17" spans="1:6" ht="30" customHeight="1" thickBot="1">
      <c r="A17" s="247" t="s">
        <v>310</v>
      </c>
      <c r="B17" s="244">
        <v>41</v>
      </c>
    </row>
    <row r="18" spans="1:6" ht="30" customHeight="1" thickBot="1">
      <c r="A18" s="248" t="s">
        <v>315</v>
      </c>
      <c r="B18" s="249">
        <f>SUM(B19:B24)</f>
        <v>757</v>
      </c>
    </row>
    <row r="19" spans="1:6" ht="30" customHeight="1">
      <c r="A19" s="250" t="s">
        <v>118</v>
      </c>
      <c r="B19" s="244">
        <v>440</v>
      </c>
    </row>
    <row r="20" spans="1:6" ht="30" customHeight="1">
      <c r="A20" s="247" t="s">
        <v>311</v>
      </c>
      <c r="B20" s="244">
        <v>6</v>
      </c>
    </row>
    <row r="21" spans="1:6" ht="30" customHeight="1">
      <c r="A21" s="250" t="s">
        <v>314</v>
      </c>
      <c r="B21" s="244">
        <v>200</v>
      </c>
    </row>
    <row r="22" spans="1:6" ht="30" customHeight="1">
      <c r="A22" s="250" t="s">
        <v>312</v>
      </c>
      <c r="B22" s="244">
        <v>15</v>
      </c>
    </row>
    <row r="23" spans="1:6" ht="30" customHeight="1">
      <c r="A23" s="251" t="s">
        <v>313</v>
      </c>
      <c r="B23" s="252">
        <v>46</v>
      </c>
    </row>
    <row r="24" spans="1:6" s="195" customFormat="1" ht="30" customHeight="1" thickBot="1">
      <c r="A24" s="253" t="s">
        <v>234</v>
      </c>
      <c r="B24" s="254">
        <v>50</v>
      </c>
      <c r="C24" s="198"/>
      <c r="D24" s="198"/>
      <c r="E24" s="198"/>
      <c r="F24" s="198"/>
    </row>
    <row r="25" spans="1:6" ht="30" customHeight="1" thickBot="1">
      <c r="A25" s="255" t="s">
        <v>67</v>
      </c>
      <c r="B25" s="256">
        <f>SUM(B11+B18)</f>
        <v>1728</v>
      </c>
      <c r="C25" s="198"/>
      <c r="D25" s="198"/>
      <c r="E25" s="198"/>
      <c r="F25" s="198"/>
    </row>
  </sheetData>
  <mergeCells count="6">
    <mergeCell ref="A9:A10"/>
    <mergeCell ref="B9:B10"/>
    <mergeCell ref="A5:D5"/>
    <mergeCell ref="A1:B1"/>
    <mergeCell ref="A2:B2"/>
    <mergeCell ref="A3:B3"/>
  </mergeCells>
  <phoneticPr fontId="34" type="noConversion"/>
  <printOptions horizontalCentered="1"/>
  <pageMargins left="1.181102362204724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topLeftCell="A4" workbookViewId="0">
      <selection activeCell="L10" sqref="L10"/>
    </sheetView>
  </sheetViews>
  <sheetFormatPr defaultRowHeight="12.75"/>
  <cols>
    <col min="8" max="8" width="16.5703125" customWidth="1"/>
  </cols>
  <sheetData>
    <row r="1" spans="1:9">
      <c r="A1" s="44"/>
      <c r="B1" s="44"/>
      <c r="C1" s="44"/>
      <c r="D1" s="44"/>
      <c r="E1" s="44"/>
      <c r="F1" s="44"/>
      <c r="G1" s="44"/>
      <c r="H1" s="44"/>
    </row>
    <row r="2" spans="1:9" ht="25.5">
      <c r="A2" s="466" t="s">
        <v>89</v>
      </c>
      <c r="B2" s="466"/>
      <c r="C2" s="466"/>
      <c r="D2" s="466"/>
      <c r="E2" s="466"/>
      <c r="F2" s="466"/>
      <c r="G2" s="466"/>
      <c r="H2" s="466"/>
    </row>
    <row r="3" spans="1:9">
      <c r="A3" s="468" t="s">
        <v>159</v>
      </c>
      <c r="B3" s="468"/>
      <c r="C3" s="468"/>
      <c r="D3" s="468"/>
      <c r="E3" s="468"/>
      <c r="F3" s="468"/>
      <c r="G3" s="468"/>
      <c r="H3" s="468"/>
    </row>
    <row r="4" spans="1:9">
      <c r="A4" s="468"/>
      <c r="B4" s="468"/>
      <c r="C4" s="468"/>
      <c r="D4" s="468"/>
      <c r="E4" s="468"/>
      <c r="F4" s="468"/>
      <c r="G4" s="468"/>
      <c r="H4" s="468"/>
    </row>
    <row r="5" spans="1:9" ht="25.5">
      <c r="A5" s="45"/>
      <c r="B5" s="45"/>
      <c r="C5" s="45"/>
      <c r="D5" s="45"/>
      <c r="E5" s="45"/>
      <c r="F5" s="45"/>
      <c r="G5" s="45"/>
      <c r="H5" s="45"/>
    </row>
    <row r="6" spans="1:9" ht="26.25">
      <c r="A6" s="46"/>
      <c r="B6" s="46"/>
      <c r="C6" s="392" t="s">
        <v>239</v>
      </c>
      <c r="D6" s="428"/>
      <c r="E6" s="428"/>
      <c r="F6" s="428"/>
      <c r="G6" s="428"/>
      <c r="H6" s="428"/>
      <c r="I6" s="428"/>
    </row>
    <row r="7" spans="1:9" ht="27" thickBot="1">
      <c r="A7" s="46"/>
      <c r="B7" s="46"/>
      <c r="C7" s="46"/>
      <c r="D7" s="46"/>
      <c r="E7" s="46"/>
      <c r="F7" s="46"/>
      <c r="G7" s="467" t="s">
        <v>0</v>
      </c>
      <c r="H7" s="467"/>
    </row>
    <row r="8" spans="1:9" ht="43.5" customHeight="1">
      <c r="A8" s="473" t="s">
        <v>102</v>
      </c>
      <c r="B8" s="474"/>
      <c r="C8" s="474"/>
      <c r="D8" s="474"/>
      <c r="E8" s="474"/>
      <c r="F8" s="474"/>
      <c r="G8" s="474"/>
      <c r="H8" s="47"/>
    </row>
    <row r="9" spans="1:9" ht="41.25" customHeight="1">
      <c r="A9" s="475" t="s">
        <v>103</v>
      </c>
      <c r="B9" s="476"/>
      <c r="C9" s="476"/>
      <c r="D9" s="476"/>
      <c r="E9" s="476"/>
      <c r="F9" s="476"/>
      <c r="G9" s="476"/>
      <c r="H9" s="48"/>
    </row>
    <row r="10" spans="1:9" ht="46.5" customHeight="1">
      <c r="A10" s="475" t="s">
        <v>104</v>
      </c>
      <c r="B10" s="476"/>
      <c r="C10" s="476"/>
      <c r="D10" s="476"/>
      <c r="E10" s="476"/>
      <c r="F10" s="476"/>
      <c r="G10" s="476"/>
      <c r="H10" s="48">
        <f>SUM(H11:H14)</f>
        <v>20</v>
      </c>
    </row>
    <row r="11" spans="1:9" ht="39" customHeight="1">
      <c r="A11" s="469" t="s">
        <v>109</v>
      </c>
      <c r="B11" s="470"/>
      <c r="C11" s="470"/>
      <c r="D11" s="470"/>
      <c r="E11" s="470"/>
      <c r="F11" s="470"/>
      <c r="G11" s="470"/>
      <c r="H11" s="49"/>
    </row>
    <row r="12" spans="1:9" ht="30" customHeight="1">
      <c r="A12" s="469" t="s">
        <v>110</v>
      </c>
      <c r="B12" s="470"/>
      <c r="C12" s="470"/>
      <c r="D12" s="470"/>
      <c r="E12" s="470"/>
      <c r="F12" s="470"/>
      <c r="G12" s="470"/>
      <c r="H12" s="49">
        <v>20</v>
      </c>
    </row>
    <row r="13" spans="1:9" ht="30" customHeight="1">
      <c r="A13" s="469" t="s">
        <v>107</v>
      </c>
      <c r="B13" s="470"/>
      <c r="C13" s="470"/>
      <c r="D13" s="470"/>
      <c r="E13" s="470"/>
      <c r="F13" s="470"/>
      <c r="G13" s="470"/>
      <c r="H13" s="49"/>
    </row>
    <row r="14" spans="1:9" ht="30" customHeight="1">
      <c r="A14" s="469" t="s">
        <v>108</v>
      </c>
      <c r="B14" s="470"/>
      <c r="C14" s="470"/>
      <c r="D14" s="470"/>
      <c r="E14" s="470"/>
      <c r="F14" s="470"/>
      <c r="G14" s="470"/>
      <c r="H14" s="49"/>
    </row>
    <row r="15" spans="1:9" ht="41.25" customHeight="1">
      <c r="A15" s="477" t="s">
        <v>105</v>
      </c>
      <c r="B15" s="478"/>
      <c r="C15" s="478"/>
      <c r="D15" s="478"/>
      <c r="E15" s="478"/>
      <c r="F15" s="478"/>
      <c r="G15" s="478"/>
      <c r="H15" s="49"/>
    </row>
    <row r="16" spans="1:9" ht="39" customHeight="1" thickBot="1">
      <c r="A16" s="471" t="s">
        <v>106</v>
      </c>
      <c r="B16" s="472"/>
      <c r="C16" s="472"/>
      <c r="D16" s="472"/>
      <c r="E16" s="472"/>
      <c r="F16" s="472"/>
      <c r="G16" s="472"/>
      <c r="H16" s="50"/>
    </row>
    <row r="17" spans="1:8" ht="30" customHeight="1" thickBot="1">
      <c r="A17" s="464" t="s">
        <v>67</v>
      </c>
      <c r="B17" s="465"/>
      <c r="C17" s="465"/>
      <c r="D17" s="465"/>
      <c r="E17" s="465"/>
      <c r="F17" s="465"/>
      <c r="G17" s="465"/>
      <c r="H17" s="51">
        <f>SUM(H8:H10)</f>
        <v>20</v>
      </c>
    </row>
  </sheetData>
  <mergeCells count="14">
    <mergeCell ref="A8:G8"/>
    <mergeCell ref="A9:G9"/>
    <mergeCell ref="A10:G10"/>
    <mergeCell ref="A15:G15"/>
    <mergeCell ref="C6:I6"/>
    <mergeCell ref="A17:G17"/>
    <mergeCell ref="A2:H2"/>
    <mergeCell ref="G7:H7"/>
    <mergeCell ref="A3:H4"/>
    <mergeCell ref="A13:G13"/>
    <mergeCell ref="A16:G16"/>
    <mergeCell ref="A11:G11"/>
    <mergeCell ref="A12:G12"/>
    <mergeCell ref="A14:G14"/>
  </mergeCells>
  <phoneticPr fontId="3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6"/>
  <sheetViews>
    <sheetView topLeftCell="B1" workbookViewId="0">
      <selection activeCell="H6" sqref="H6"/>
    </sheetView>
  </sheetViews>
  <sheetFormatPr defaultRowHeight="12.75"/>
  <cols>
    <col min="2" max="2" width="43.7109375" customWidth="1"/>
    <col min="3" max="3" width="14" customWidth="1"/>
    <col min="4" max="4" width="13.42578125" customWidth="1"/>
    <col min="5" max="5" width="11.28515625" customWidth="1"/>
    <col min="6" max="6" width="19" customWidth="1"/>
    <col min="7" max="7" width="17.140625" customWidth="1"/>
  </cols>
  <sheetData>
    <row r="1" spans="1:8" ht="74.25" customHeight="1">
      <c r="B1" s="484" t="s">
        <v>241</v>
      </c>
      <c r="C1" s="485"/>
      <c r="D1" s="485"/>
      <c r="E1" s="485"/>
      <c r="F1" s="485"/>
    </row>
    <row r="2" spans="1:8" ht="18.75">
      <c r="A2" s="52"/>
      <c r="B2" s="53"/>
      <c r="C2" s="53"/>
      <c r="D2" s="53" t="s">
        <v>229</v>
      </c>
      <c r="E2" s="53"/>
      <c r="F2" s="392" t="s">
        <v>230</v>
      </c>
      <c r="G2" s="428"/>
      <c r="H2" s="428"/>
    </row>
    <row r="3" spans="1:8" ht="19.5" thickBot="1">
      <c r="A3" s="52"/>
      <c r="B3" s="53"/>
      <c r="C3" s="53"/>
      <c r="D3" s="53"/>
      <c r="E3" s="53"/>
      <c r="F3" s="55"/>
      <c r="G3" s="54" t="s">
        <v>0</v>
      </c>
    </row>
    <row r="4" spans="1:8" ht="25.5">
      <c r="A4" s="481" t="s">
        <v>55</v>
      </c>
      <c r="B4" s="482"/>
      <c r="C4" s="482"/>
      <c r="D4" s="482"/>
      <c r="E4" s="482"/>
      <c r="F4" s="482"/>
      <c r="G4" s="483"/>
    </row>
    <row r="5" spans="1:8" ht="26.25" thickBot="1">
      <c r="A5" s="56" t="s">
        <v>60</v>
      </c>
      <c r="B5" s="57" t="s">
        <v>45</v>
      </c>
      <c r="C5" s="57" t="s">
        <v>59</v>
      </c>
      <c r="D5" s="57" t="s">
        <v>149</v>
      </c>
      <c r="E5" s="57" t="s">
        <v>225</v>
      </c>
      <c r="F5" s="57" t="s">
        <v>226</v>
      </c>
      <c r="G5" s="58" t="s">
        <v>39</v>
      </c>
    </row>
    <row r="6" spans="1:8" ht="24.95" customHeight="1">
      <c r="A6" s="59" t="s">
        <v>1</v>
      </c>
      <c r="B6" s="60"/>
      <c r="C6" s="61"/>
      <c r="D6" s="61"/>
      <c r="E6" s="61"/>
      <c r="F6" s="61"/>
      <c r="G6" s="62">
        <v>0</v>
      </c>
    </row>
    <row r="7" spans="1:8" ht="24.95" customHeight="1">
      <c r="A7" s="63" t="s">
        <v>2</v>
      </c>
      <c r="B7" s="64"/>
      <c r="C7" s="65"/>
      <c r="D7" s="65"/>
      <c r="E7" s="65"/>
      <c r="F7" s="65"/>
      <c r="G7" s="66">
        <v>0</v>
      </c>
    </row>
    <row r="8" spans="1:8" ht="24.95" customHeight="1">
      <c r="A8" s="63" t="s">
        <v>4</v>
      </c>
      <c r="B8" s="64"/>
      <c r="C8" s="65"/>
      <c r="D8" s="65"/>
      <c r="E8" s="65"/>
      <c r="F8" s="65"/>
      <c r="G8" s="66">
        <v>0</v>
      </c>
    </row>
    <row r="9" spans="1:8" ht="24.95" customHeight="1">
      <c r="A9" s="63" t="s">
        <v>5</v>
      </c>
      <c r="B9" s="64"/>
      <c r="C9" s="65"/>
      <c r="D9" s="65"/>
      <c r="E9" s="65"/>
      <c r="F9" s="65"/>
      <c r="G9" s="66">
        <v>0</v>
      </c>
    </row>
    <row r="10" spans="1:8" ht="24.95" customHeight="1">
      <c r="A10" s="63" t="s">
        <v>6</v>
      </c>
      <c r="B10" s="64"/>
      <c r="C10" s="65"/>
      <c r="D10" s="65"/>
      <c r="E10" s="65"/>
      <c r="F10" s="65"/>
      <c r="G10" s="66">
        <v>0</v>
      </c>
    </row>
    <row r="11" spans="1:8" ht="24.95" customHeight="1" thickBot="1">
      <c r="A11" s="67" t="s">
        <v>7</v>
      </c>
      <c r="B11" s="68"/>
      <c r="C11" s="69"/>
      <c r="D11" s="69"/>
      <c r="E11" s="69"/>
      <c r="F11" s="69"/>
      <c r="G11" s="70">
        <v>0</v>
      </c>
    </row>
    <row r="12" spans="1:8" ht="24.95" customHeight="1" thickBot="1">
      <c r="A12" s="486" t="s">
        <v>46</v>
      </c>
      <c r="B12" s="487"/>
      <c r="C12" s="71">
        <v>0</v>
      </c>
      <c r="D12" s="71">
        <v>0</v>
      </c>
      <c r="E12" s="71">
        <v>0</v>
      </c>
      <c r="F12" s="71">
        <v>0</v>
      </c>
      <c r="G12" s="72">
        <v>0</v>
      </c>
    </row>
    <row r="13" spans="1:8" ht="24.95" customHeight="1">
      <c r="A13" s="59" t="s">
        <v>1</v>
      </c>
      <c r="B13" s="60"/>
      <c r="C13" s="61"/>
      <c r="D13" s="61"/>
      <c r="E13" s="61"/>
      <c r="F13" s="61"/>
      <c r="G13" s="62">
        <v>0</v>
      </c>
    </row>
    <row r="14" spans="1:8" ht="24.95" customHeight="1" thickBot="1">
      <c r="A14" s="67" t="s">
        <v>2</v>
      </c>
      <c r="B14" s="68"/>
      <c r="C14" s="69"/>
      <c r="D14" s="69"/>
      <c r="E14" s="69"/>
      <c r="F14" s="69"/>
      <c r="G14" s="70">
        <v>0</v>
      </c>
    </row>
    <row r="15" spans="1:8" ht="19.5" thickBot="1">
      <c r="A15" s="488" t="s">
        <v>52</v>
      </c>
      <c r="B15" s="489"/>
      <c r="C15" s="71">
        <v>0</v>
      </c>
      <c r="D15" s="71">
        <v>0</v>
      </c>
      <c r="E15" s="71">
        <v>0</v>
      </c>
      <c r="F15" s="71">
        <v>0</v>
      </c>
      <c r="G15" s="72">
        <v>0</v>
      </c>
    </row>
    <row r="16" spans="1:8" ht="19.5" thickBot="1">
      <c r="A16" s="479" t="s">
        <v>88</v>
      </c>
      <c r="B16" s="480"/>
      <c r="C16" s="71">
        <v>0</v>
      </c>
      <c r="D16" s="71">
        <v>0</v>
      </c>
      <c r="E16" s="71">
        <v>0</v>
      </c>
      <c r="F16" s="71">
        <v>0</v>
      </c>
      <c r="G16" s="72">
        <v>0</v>
      </c>
    </row>
  </sheetData>
  <mergeCells count="6">
    <mergeCell ref="A16:B16"/>
    <mergeCell ref="A4:G4"/>
    <mergeCell ref="B1:F1"/>
    <mergeCell ref="F2:H2"/>
    <mergeCell ref="A12:B12"/>
    <mergeCell ref="A15:B15"/>
  </mergeCells>
  <phoneticPr fontId="34" type="noConversion"/>
  <pageMargins left="0.75" right="0.75" top="1" bottom="1" header="0.5" footer="0.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selection activeCell="J7" sqref="J7"/>
    </sheetView>
  </sheetViews>
  <sheetFormatPr defaultRowHeight="12.75"/>
  <cols>
    <col min="3" max="3" width="1.85546875" customWidth="1"/>
    <col min="5" max="5" width="4.5703125" customWidth="1"/>
    <col min="7" max="7" width="8.85546875" customWidth="1"/>
    <col min="9" max="9" width="7" customWidth="1"/>
    <col min="11" max="11" width="6.140625" customWidth="1"/>
    <col min="13" max="13" width="8.42578125" customWidth="1"/>
  </cols>
  <sheetData>
    <row r="1" spans="1:1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5" ht="25.5">
      <c r="A3" s="507" t="s">
        <v>89</v>
      </c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</row>
    <row r="4" spans="1:15" ht="25.5">
      <c r="A4" s="513" t="s">
        <v>47</v>
      </c>
      <c r="B4" s="513"/>
      <c r="C4" s="513"/>
      <c r="D4" s="513"/>
      <c r="E4" s="513"/>
      <c r="F4" s="513"/>
      <c r="G4" s="513"/>
      <c r="H4" s="513"/>
      <c r="I4" s="513"/>
      <c r="J4" s="513"/>
      <c r="K4" s="513"/>
      <c r="L4" s="513"/>
      <c r="M4" s="513"/>
    </row>
    <row r="5" spans="1:15" ht="26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</row>
    <row r="7" spans="1:15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</row>
    <row r="9" spans="1:1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</row>
    <row r="10" spans="1:15" ht="40.5" customHeight="1" thickBot="1">
      <c r="A10" s="75"/>
      <c r="B10" s="75"/>
      <c r="C10" s="75"/>
      <c r="D10" s="75"/>
      <c r="E10" s="75"/>
      <c r="F10" s="392" t="s">
        <v>240</v>
      </c>
      <c r="G10" s="428"/>
      <c r="H10" s="428"/>
      <c r="I10" s="428"/>
      <c r="J10" s="428"/>
      <c r="K10" s="428"/>
      <c r="L10" s="428"/>
      <c r="M10" s="428"/>
      <c r="N10" s="428"/>
      <c r="O10" s="428"/>
    </row>
    <row r="11" spans="1:15" ht="19.5" hidden="1" thickBo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6" t="s">
        <v>0</v>
      </c>
    </row>
    <row r="12" spans="1:15" ht="19.5" hidden="1" thickBo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15" ht="15" customHeight="1">
      <c r="A13" s="514" t="s">
        <v>48</v>
      </c>
      <c r="B13" s="515"/>
      <c r="C13" s="515"/>
      <c r="D13" s="515" t="s">
        <v>87</v>
      </c>
      <c r="E13" s="515"/>
      <c r="F13" s="515" t="s">
        <v>227</v>
      </c>
      <c r="G13" s="515"/>
      <c r="H13" s="517" t="s">
        <v>160</v>
      </c>
      <c r="I13" s="517"/>
      <c r="J13" s="517"/>
      <c r="K13" s="517"/>
      <c r="L13" s="517"/>
      <c r="M13" s="518"/>
    </row>
    <row r="14" spans="1:15">
      <c r="A14" s="516"/>
      <c r="B14" s="499"/>
      <c r="C14" s="499"/>
      <c r="D14" s="499"/>
      <c r="E14" s="499"/>
      <c r="F14" s="499"/>
      <c r="G14" s="499"/>
      <c r="H14" s="499" t="s">
        <v>49</v>
      </c>
      <c r="I14" s="499"/>
      <c r="J14" s="497" t="s">
        <v>50</v>
      </c>
      <c r="K14" s="497"/>
      <c r="L14" s="499" t="s">
        <v>51</v>
      </c>
      <c r="M14" s="500"/>
    </row>
    <row r="15" spans="1:15" ht="39" customHeight="1" thickBot="1">
      <c r="A15" s="490"/>
      <c r="B15" s="491"/>
      <c r="C15" s="491"/>
      <c r="D15" s="491"/>
      <c r="E15" s="491"/>
      <c r="F15" s="491"/>
      <c r="G15" s="491"/>
      <c r="H15" s="491"/>
      <c r="I15" s="491"/>
      <c r="J15" s="498"/>
      <c r="K15" s="498"/>
      <c r="L15" s="491"/>
      <c r="M15" s="501"/>
    </row>
    <row r="16" spans="1:15" ht="24.95" customHeight="1">
      <c r="A16" s="511"/>
      <c r="B16" s="512"/>
      <c r="C16" s="512"/>
      <c r="D16" s="506"/>
      <c r="E16" s="506"/>
      <c r="F16" s="506"/>
      <c r="G16" s="506"/>
      <c r="H16" s="506"/>
      <c r="I16" s="506"/>
      <c r="J16" s="508"/>
      <c r="K16" s="508"/>
      <c r="L16" s="509"/>
      <c r="M16" s="510"/>
    </row>
    <row r="17" spans="1:13" ht="24.95" customHeight="1">
      <c r="A17" s="503"/>
      <c r="B17" s="504"/>
      <c r="C17" s="504"/>
      <c r="D17" s="505"/>
      <c r="E17" s="505"/>
      <c r="F17" s="505"/>
      <c r="G17" s="505"/>
      <c r="H17" s="505"/>
      <c r="I17" s="505"/>
      <c r="J17" s="493"/>
      <c r="K17" s="493"/>
      <c r="L17" s="495"/>
      <c r="M17" s="496"/>
    </row>
    <row r="18" spans="1:13" ht="24.95" customHeight="1">
      <c r="A18" s="503"/>
      <c r="B18" s="504"/>
      <c r="C18" s="504"/>
      <c r="D18" s="505"/>
      <c r="E18" s="505"/>
      <c r="F18" s="505"/>
      <c r="G18" s="505"/>
      <c r="H18" s="505"/>
      <c r="I18" s="505"/>
      <c r="J18" s="493"/>
      <c r="K18" s="493"/>
      <c r="L18" s="493"/>
      <c r="M18" s="502"/>
    </row>
    <row r="19" spans="1:13" ht="24.95" customHeight="1" thickBot="1">
      <c r="A19" s="490" t="s">
        <v>39</v>
      </c>
      <c r="B19" s="491"/>
      <c r="C19" s="491"/>
      <c r="D19" s="492">
        <v>0</v>
      </c>
      <c r="E19" s="492"/>
      <c r="F19" s="492">
        <v>0</v>
      </c>
      <c r="G19" s="492"/>
      <c r="H19" s="492">
        <v>0</v>
      </c>
      <c r="I19" s="492"/>
      <c r="J19" s="492">
        <v>0</v>
      </c>
      <c r="K19" s="492"/>
      <c r="L19" s="492">
        <v>0</v>
      </c>
      <c r="M19" s="494"/>
    </row>
  </sheetData>
  <mergeCells count="34">
    <mergeCell ref="A17:C17"/>
    <mergeCell ref="D17:E17"/>
    <mergeCell ref="F17:G17"/>
    <mergeCell ref="H17:I17"/>
    <mergeCell ref="A3:M3"/>
    <mergeCell ref="J16:K16"/>
    <mergeCell ref="L16:M16"/>
    <mergeCell ref="A16:C16"/>
    <mergeCell ref="A4:M4"/>
    <mergeCell ref="A13:C15"/>
    <mergeCell ref="D13:E15"/>
    <mergeCell ref="F13:G15"/>
    <mergeCell ref="H13:M13"/>
    <mergeCell ref="H14:I15"/>
    <mergeCell ref="J14:K15"/>
    <mergeCell ref="L14:M15"/>
    <mergeCell ref="L18:M18"/>
    <mergeCell ref="A18:C18"/>
    <mergeCell ref="F18:G18"/>
    <mergeCell ref="D18:E18"/>
    <mergeCell ref="H18:I18"/>
    <mergeCell ref="D16:E16"/>
    <mergeCell ref="F16:G16"/>
    <mergeCell ref="H16:I16"/>
    <mergeCell ref="F10:O10"/>
    <mergeCell ref="A19:C19"/>
    <mergeCell ref="D19:E19"/>
    <mergeCell ref="F19:G19"/>
    <mergeCell ref="H19:I19"/>
    <mergeCell ref="J19:K19"/>
    <mergeCell ref="J18:K18"/>
    <mergeCell ref="J17:K17"/>
    <mergeCell ref="L19:M19"/>
    <mergeCell ref="L17:M17"/>
  </mergeCells>
  <phoneticPr fontId="34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4"/>
  <sheetViews>
    <sheetView topLeftCell="F1" zoomScaleNormal="100" zoomScaleSheetLayoutView="50" workbookViewId="0">
      <selection activeCell="O21" sqref="O21"/>
    </sheetView>
  </sheetViews>
  <sheetFormatPr defaultRowHeight="12.75"/>
  <cols>
    <col min="1" max="1" width="68.28515625" customWidth="1"/>
    <col min="3" max="3" width="10.28515625" bestFit="1" customWidth="1"/>
    <col min="8" max="8" width="10.5703125" bestFit="1" customWidth="1"/>
    <col min="14" max="14" width="12.42578125" customWidth="1"/>
  </cols>
  <sheetData>
    <row r="1" spans="1:16" ht="25.5">
      <c r="A1" s="519" t="s">
        <v>89</v>
      </c>
      <c r="B1" s="519"/>
      <c r="C1" s="519"/>
      <c r="D1" s="519"/>
      <c r="E1" s="519"/>
      <c r="F1" s="519"/>
      <c r="G1" s="519"/>
      <c r="H1" s="519"/>
      <c r="I1" s="519"/>
      <c r="J1" s="485"/>
      <c r="K1" s="485"/>
      <c r="L1" s="485"/>
      <c r="M1" s="77"/>
      <c r="N1" s="77"/>
    </row>
    <row r="2" spans="1:16" ht="25.5">
      <c r="A2" s="520" t="s">
        <v>161</v>
      </c>
      <c r="B2" s="520"/>
      <c r="C2" s="520"/>
      <c r="D2" s="520"/>
      <c r="E2" s="520"/>
      <c r="F2" s="520"/>
      <c r="G2" s="520"/>
      <c r="H2" s="520"/>
      <c r="I2" s="520"/>
      <c r="J2" s="485"/>
      <c r="K2" s="485"/>
      <c r="L2" s="485"/>
      <c r="M2" s="78"/>
      <c r="N2" s="78"/>
    </row>
    <row r="3" spans="1:16" ht="20.25">
      <c r="A3" s="79"/>
      <c r="B3" s="79"/>
      <c r="C3" s="79"/>
      <c r="D3" s="79"/>
      <c r="E3" s="79"/>
      <c r="F3" s="79"/>
      <c r="G3" s="79"/>
      <c r="H3" s="392" t="s">
        <v>231</v>
      </c>
      <c r="I3" s="413"/>
      <c r="J3" s="413"/>
      <c r="K3" s="413"/>
      <c r="L3" s="413"/>
      <c r="M3" s="413"/>
      <c r="N3" s="413"/>
      <c r="O3" s="413"/>
      <c r="P3" s="413"/>
    </row>
    <row r="4" spans="1:16" ht="16.5" thickBo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0" t="s">
        <v>0</v>
      </c>
    </row>
    <row r="5" spans="1:16" ht="18.75">
      <c r="A5" s="82"/>
      <c r="B5" s="83" t="s">
        <v>9</v>
      </c>
      <c r="C5" s="83" t="s">
        <v>10</v>
      </c>
      <c r="D5" s="83" t="s">
        <v>11</v>
      </c>
      <c r="E5" s="83" t="s">
        <v>12</v>
      </c>
      <c r="F5" s="83" t="s">
        <v>13</v>
      </c>
      <c r="G5" s="83" t="s">
        <v>14</v>
      </c>
      <c r="H5" s="83" t="s">
        <v>15</v>
      </c>
      <c r="I5" s="83" t="s">
        <v>16</v>
      </c>
      <c r="J5" s="83" t="s">
        <v>17</v>
      </c>
      <c r="K5" s="83" t="s">
        <v>18</v>
      </c>
      <c r="L5" s="83" t="s">
        <v>19</v>
      </c>
      <c r="M5" s="83" t="s">
        <v>20</v>
      </c>
      <c r="N5" s="84" t="s">
        <v>21</v>
      </c>
    </row>
    <row r="6" spans="1:16" ht="21" thickBot="1">
      <c r="A6" s="85" t="s">
        <v>22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7"/>
    </row>
    <row r="7" spans="1:16" ht="18.75">
      <c r="A7" s="88" t="s">
        <v>264</v>
      </c>
      <c r="B7" s="89">
        <v>100</v>
      </c>
      <c r="C7" s="89">
        <v>100</v>
      </c>
      <c r="D7" s="89">
        <v>105</v>
      </c>
      <c r="E7" s="89">
        <v>115</v>
      </c>
      <c r="F7" s="89">
        <v>120</v>
      </c>
      <c r="G7" s="89">
        <v>120</v>
      </c>
      <c r="H7" s="89">
        <v>110</v>
      </c>
      <c r="I7" s="89">
        <v>100</v>
      </c>
      <c r="J7" s="89">
        <v>120</v>
      </c>
      <c r="K7" s="89">
        <v>107</v>
      </c>
      <c r="L7" s="89">
        <v>110</v>
      </c>
      <c r="M7" s="89">
        <v>77</v>
      </c>
      <c r="N7" s="90">
        <f>SUM(B7:M7)</f>
        <v>1284</v>
      </c>
    </row>
    <row r="8" spans="1:16" ht="18.75">
      <c r="A8" s="91" t="s">
        <v>3</v>
      </c>
      <c r="B8" s="92">
        <v>30</v>
      </c>
      <c r="C8" s="92">
        <v>50</v>
      </c>
      <c r="D8" s="92">
        <v>400</v>
      </c>
      <c r="E8" s="92">
        <v>60</v>
      </c>
      <c r="F8" s="92">
        <v>20</v>
      </c>
      <c r="G8" s="92">
        <v>20</v>
      </c>
      <c r="H8" s="92">
        <v>20</v>
      </c>
      <c r="I8" s="92">
        <v>60</v>
      </c>
      <c r="J8" s="92">
        <v>400</v>
      </c>
      <c r="K8" s="92">
        <v>60</v>
      </c>
      <c r="L8" s="92">
        <v>20</v>
      </c>
      <c r="M8" s="92">
        <v>20</v>
      </c>
      <c r="N8" s="93">
        <f>SUM(B8:M8)</f>
        <v>1160</v>
      </c>
    </row>
    <row r="9" spans="1:16" ht="18.75">
      <c r="A9" s="91" t="s">
        <v>243</v>
      </c>
      <c r="B9" s="92">
        <v>0</v>
      </c>
      <c r="C9" s="92">
        <v>1000</v>
      </c>
      <c r="D9" s="92">
        <v>800</v>
      </c>
      <c r="E9" s="92">
        <v>780</v>
      </c>
      <c r="F9" s="92">
        <v>720</v>
      </c>
      <c r="G9" s="92">
        <v>800</v>
      </c>
      <c r="H9" s="92">
        <v>740</v>
      </c>
      <c r="I9" s="92">
        <v>750</v>
      </c>
      <c r="J9" s="92">
        <v>780</v>
      </c>
      <c r="K9" s="92">
        <v>820</v>
      </c>
      <c r="L9" s="92">
        <v>820</v>
      </c>
      <c r="M9" s="92">
        <v>835</v>
      </c>
      <c r="N9" s="93">
        <f>SUM(B9:M9)</f>
        <v>8845</v>
      </c>
    </row>
    <row r="10" spans="1:16" ht="18.75">
      <c r="A10" s="91" t="s">
        <v>319</v>
      </c>
      <c r="B10" s="92">
        <v>301</v>
      </c>
      <c r="C10" s="92">
        <v>1000</v>
      </c>
      <c r="D10" s="92">
        <v>1450</v>
      </c>
      <c r="E10" s="92">
        <v>995</v>
      </c>
      <c r="F10" s="92">
        <v>995</v>
      </c>
      <c r="G10" s="92">
        <v>1000</v>
      </c>
      <c r="H10" s="92">
        <v>980</v>
      </c>
      <c r="I10" s="92">
        <v>980</v>
      </c>
      <c r="J10" s="92">
        <v>1450</v>
      </c>
      <c r="K10" s="92">
        <v>940</v>
      </c>
      <c r="L10" s="92">
        <v>1100</v>
      </c>
      <c r="M10" s="92">
        <v>914</v>
      </c>
      <c r="N10" s="93">
        <f>SUM(B10:M10)</f>
        <v>12105</v>
      </c>
    </row>
    <row r="11" spans="1:16" ht="19.5" thickBot="1">
      <c r="A11" s="94" t="s">
        <v>23</v>
      </c>
      <c r="B11" s="95">
        <v>4004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6">
        <f>SUM(B11:M11)</f>
        <v>4004</v>
      </c>
    </row>
    <row r="12" spans="1:16" ht="19.5" thickBot="1">
      <c r="A12" s="97" t="s">
        <v>24</v>
      </c>
      <c r="B12" s="98">
        <f t="shared" ref="B12:N12" si="0">SUM(B7:B11)</f>
        <v>4435</v>
      </c>
      <c r="C12" s="98">
        <f t="shared" si="0"/>
        <v>2150</v>
      </c>
      <c r="D12" s="98">
        <f t="shared" si="0"/>
        <v>2755</v>
      </c>
      <c r="E12" s="98">
        <f t="shared" si="0"/>
        <v>1950</v>
      </c>
      <c r="F12" s="98">
        <f t="shared" si="0"/>
        <v>1855</v>
      </c>
      <c r="G12" s="98">
        <f t="shared" si="0"/>
        <v>1940</v>
      </c>
      <c r="H12" s="98">
        <f t="shared" si="0"/>
        <v>1850</v>
      </c>
      <c r="I12" s="98">
        <f t="shared" si="0"/>
        <v>1890</v>
      </c>
      <c r="J12" s="98">
        <f t="shared" si="0"/>
        <v>2750</v>
      </c>
      <c r="K12" s="98">
        <f t="shared" si="0"/>
        <v>1927</v>
      </c>
      <c r="L12" s="98">
        <f t="shared" si="0"/>
        <v>2050</v>
      </c>
      <c r="M12" s="98">
        <f t="shared" si="0"/>
        <v>1846</v>
      </c>
      <c r="N12" s="99">
        <f t="shared" si="0"/>
        <v>27398</v>
      </c>
    </row>
    <row r="13" spans="1:16" ht="20.25">
      <c r="A13" s="100" t="s">
        <v>25</v>
      </c>
      <c r="B13" s="101"/>
      <c r="C13" s="101"/>
      <c r="D13" s="101"/>
      <c r="E13" s="101"/>
      <c r="F13" s="101"/>
      <c r="G13" s="101"/>
      <c r="H13" s="101"/>
      <c r="I13" s="197"/>
      <c r="J13" s="101"/>
      <c r="K13" s="101"/>
      <c r="L13" s="101"/>
      <c r="M13" s="101"/>
      <c r="N13" s="102"/>
    </row>
    <row r="14" spans="1:16" ht="18.75">
      <c r="A14" s="103" t="s">
        <v>26</v>
      </c>
      <c r="B14" s="92">
        <v>887</v>
      </c>
      <c r="C14" s="92">
        <v>887</v>
      </c>
      <c r="D14" s="92">
        <v>887</v>
      </c>
      <c r="E14" s="92">
        <v>887</v>
      </c>
      <c r="F14" s="92">
        <v>887</v>
      </c>
      <c r="G14" s="92">
        <v>887</v>
      </c>
      <c r="H14" s="92">
        <v>887</v>
      </c>
      <c r="I14" s="92">
        <v>887</v>
      </c>
      <c r="J14" s="92">
        <v>887</v>
      </c>
      <c r="K14" s="92">
        <v>887</v>
      </c>
      <c r="L14" s="92">
        <v>886</v>
      </c>
      <c r="M14" s="92">
        <v>886</v>
      </c>
      <c r="N14" s="93">
        <f t="shared" ref="N14:N20" si="1">SUM(B14:M14)</f>
        <v>10642</v>
      </c>
    </row>
    <row r="15" spans="1:16" ht="18.75">
      <c r="A15" s="103" t="s">
        <v>27</v>
      </c>
      <c r="B15" s="92">
        <v>176</v>
      </c>
      <c r="C15" s="92">
        <v>178</v>
      </c>
      <c r="D15" s="92">
        <v>176</v>
      </c>
      <c r="E15" s="92">
        <v>178</v>
      </c>
      <c r="F15" s="92">
        <v>176</v>
      </c>
      <c r="G15" s="92">
        <v>178</v>
      </c>
      <c r="H15" s="92">
        <v>176</v>
      </c>
      <c r="I15" s="92">
        <v>178</v>
      </c>
      <c r="J15" s="92">
        <v>176</v>
      </c>
      <c r="K15" s="92">
        <v>176</v>
      </c>
      <c r="L15" s="92">
        <v>176</v>
      </c>
      <c r="M15" s="92">
        <v>176</v>
      </c>
      <c r="N15" s="93">
        <f t="shared" si="1"/>
        <v>2120</v>
      </c>
    </row>
    <row r="16" spans="1:16" ht="18.75">
      <c r="A16" s="103" t="s">
        <v>42</v>
      </c>
      <c r="B16" s="92">
        <v>430</v>
      </c>
      <c r="C16" s="92">
        <v>450</v>
      </c>
      <c r="D16" s="92">
        <v>490</v>
      </c>
      <c r="E16" s="92">
        <v>480</v>
      </c>
      <c r="F16" s="92">
        <v>420</v>
      </c>
      <c r="G16" s="92">
        <v>520</v>
      </c>
      <c r="H16" s="92">
        <v>490</v>
      </c>
      <c r="I16" s="92">
        <v>470</v>
      </c>
      <c r="J16" s="92">
        <v>520</v>
      </c>
      <c r="K16" s="92">
        <v>500</v>
      </c>
      <c r="L16" s="92">
        <v>521</v>
      </c>
      <c r="M16" s="92">
        <v>530</v>
      </c>
      <c r="N16" s="93">
        <f t="shared" si="1"/>
        <v>5821</v>
      </c>
    </row>
    <row r="17" spans="1:14" ht="18.75">
      <c r="A17" s="103" t="s">
        <v>220</v>
      </c>
      <c r="B17" s="92">
        <v>300</v>
      </c>
      <c r="C17" s="92">
        <v>380</v>
      </c>
      <c r="D17" s="92">
        <v>450</v>
      </c>
      <c r="E17" s="92">
        <v>450</v>
      </c>
      <c r="F17" s="92">
        <v>380</v>
      </c>
      <c r="G17" s="92">
        <v>480</v>
      </c>
      <c r="H17" s="92">
        <v>460</v>
      </c>
      <c r="I17" s="92">
        <v>480</v>
      </c>
      <c r="J17" s="92">
        <v>400</v>
      </c>
      <c r="K17" s="92">
        <v>400</v>
      </c>
      <c r="L17" s="92">
        <v>380</v>
      </c>
      <c r="M17" s="92">
        <v>427</v>
      </c>
      <c r="N17" s="93">
        <f t="shared" si="1"/>
        <v>4987</v>
      </c>
    </row>
    <row r="18" spans="1:14" ht="18.75">
      <c r="A18" s="103" t="s">
        <v>243</v>
      </c>
      <c r="B18" s="92">
        <v>100</v>
      </c>
      <c r="C18" s="92">
        <v>120</v>
      </c>
      <c r="D18" s="92">
        <v>140</v>
      </c>
      <c r="E18" s="92">
        <v>150</v>
      </c>
      <c r="F18" s="92">
        <v>140</v>
      </c>
      <c r="G18" s="92">
        <v>140</v>
      </c>
      <c r="H18" s="92">
        <v>160</v>
      </c>
      <c r="I18" s="92">
        <v>140</v>
      </c>
      <c r="J18" s="92">
        <v>160</v>
      </c>
      <c r="K18" s="92">
        <v>140</v>
      </c>
      <c r="L18" s="92">
        <v>160</v>
      </c>
      <c r="M18" s="92">
        <v>178</v>
      </c>
      <c r="N18" s="93">
        <f t="shared" si="1"/>
        <v>1728</v>
      </c>
    </row>
    <row r="19" spans="1:14" ht="18.75">
      <c r="A19" s="103" t="s">
        <v>298</v>
      </c>
      <c r="B19" s="92">
        <v>10</v>
      </c>
      <c r="C19" s="92">
        <v>10</v>
      </c>
      <c r="D19" s="92">
        <v>20</v>
      </c>
      <c r="E19" s="92">
        <v>210</v>
      </c>
      <c r="F19" s="92">
        <v>20</v>
      </c>
      <c r="G19" s="92">
        <v>10</v>
      </c>
      <c r="H19" s="92">
        <v>10</v>
      </c>
      <c r="I19" s="92">
        <v>720</v>
      </c>
      <c r="J19" s="92">
        <v>20</v>
      </c>
      <c r="K19" s="92">
        <v>10</v>
      </c>
      <c r="L19" s="92">
        <v>20</v>
      </c>
      <c r="M19" s="92">
        <v>40</v>
      </c>
      <c r="N19" s="93">
        <f t="shared" si="1"/>
        <v>1100</v>
      </c>
    </row>
    <row r="20" spans="1:14" ht="18.75">
      <c r="A20" s="103" t="s">
        <v>28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>
        <v>500</v>
      </c>
      <c r="N20" s="93">
        <f t="shared" si="1"/>
        <v>500</v>
      </c>
    </row>
    <row r="21" spans="1:14" ht="19.5" thickBot="1">
      <c r="A21" s="104" t="s">
        <v>62</v>
      </c>
      <c r="B21" s="95"/>
      <c r="C21" s="95"/>
      <c r="D21" s="95"/>
      <c r="E21" s="95"/>
      <c r="F21" s="95">
        <v>500</v>
      </c>
      <c r="G21" s="95"/>
      <c r="H21" s="95"/>
      <c r="I21" s="95"/>
      <c r="J21" s="95"/>
      <c r="K21" s="95"/>
      <c r="L21" s="95"/>
      <c r="M21" s="95"/>
      <c r="N21" s="96">
        <f>SUM(B21:M21)</f>
        <v>500</v>
      </c>
    </row>
    <row r="22" spans="1:14" ht="19.5" thickBot="1">
      <c r="A22" s="97" t="s">
        <v>29</v>
      </c>
      <c r="B22" s="98">
        <f t="shared" ref="B22:N22" si="2">SUM(B14:B21)</f>
        <v>1903</v>
      </c>
      <c r="C22" s="98">
        <f t="shared" si="2"/>
        <v>2025</v>
      </c>
      <c r="D22" s="98">
        <f t="shared" si="2"/>
        <v>2163</v>
      </c>
      <c r="E22" s="98">
        <f t="shared" si="2"/>
        <v>2355</v>
      </c>
      <c r="F22" s="98">
        <f t="shared" si="2"/>
        <v>2523</v>
      </c>
      <c r="G22" s="98">
        <f t="shared" si="2"/>
        <v>2215</v>
      </c>
      <c r="H22" s="98">
        <f t="shared" si="2"/>
        <v>2183</v>
      </c>
      <c r="I22" s="98">
        <f t="shared" si="2"/>
        <v>2875</v>
      </c>
      <c r="J22" s="98">
        <f t="shared" si="2"/>
        <v>2163</v>
      </c>
      <c r="K22" s="98">
        <f t="shared" si="2"/>
        <v>2113</v>
      </c>
      <c r="L22" s="98">
        <f t="shared" si="2"/>
        <v>2143</v>
      </c>
      <c r="M22" s="98">
        <f t="shared" si="2"/>
        <v>2737</v>
      </c>
      <c r="N22" s="99">
        <f t="shared" si="2"/>
        <v>27398</v>
      </c>
    </row>
    <row r="23" spans="1:14" ht="18.75">
      <c r="A23" s="88" t="s">
        <v>30</v>
      </c>
      <c r="B23" s="105">
        <f t="shared" ref="B23:M23" si="3">SUM(B12-B22)</f>
        <v>2532</v>
      </c>
      <c r="C23" s="105">
        <f t="shared" si="3"/>
        <v>125</v>
      </c>
      <c r="D23" s="105">
        <f t="shared" si="3"/>
        <v>592</v>
      </c>
      <c r="E23" s="105">
        <f t="shared" si="3"/>
        <v>-405</v>
      </c>
      <c r="F23" s="105">
        <f t="shared" si="3"/>
        <v>-668</v>
      </c>
      <c r="G23" s="105">
        <f t="shared" si="3"/>
        <v>-275</v>
      </c>
      <c r="H23" s="105">
        <f t="shared" si="3"/>
        <v>-333</v>
      </c>
      <c r="I23" s="105">
        <f t="shared" si="3"/>
        <v>-985</v>
      </c>
      <c r="J23" s="105">
        <f t="shared" si="3"/>
        <v>587</v>
      </c>
      <c r="K23" s="105">
        <f t="shared" si="3"/>
        <v>-186</v>
      </c>
      <c r="L23" s="105">
        <f t="shared" si="3"/>
        <v>-93</v>
      </c>
      <c r="M23" s="105">
        <f t="shared" si="3"/>
        <v>-891</v>
      </c>
      <c r="N23" s="90">
        <f>SUM(B23:M23)</f>
        <v>0</v>
      </c>
    </row>
    <row r="24" spans="1:14" ht="19.5" thickBot="1">
      <c r="A24" s="106" t="s">
        <v>31</v>
      </c>
      <c r="B24" s="107">
        <f>SUM(B23)</f>
        <v>2532</v>
      </c>
      <c r="C24" s="107">
        <f t="shared" ref="C24:L24" si="4">SUM(B24+C23)</f>
        <v>2657</v>
      </c>
      <c r="D24" s="107">
        <f t="shared" si="4"/>
        <v>3249</v>
      </c>
      <c r="E24" s="107">
        <f t="shared" si="4"/>
        <v>2844</v>
      </c>
      <c r="F24" s="107">
        <f t="shared" si="4"/>
        <v>2176</v>
      </c>
      <c r="G24" s="107">
        <f t="shared" si="4"/>
        <v>1901</v>
      </c>
      <c r="H24" s="107">
        <f t="shared" si="4"/>
        <v>1568</v>
      </c>
      <c r="I24" s="107">
        <f t="shared" si="4"/>
        <v>583</v>
      </c>
      <c r="J24" s="107">
        <f t="shared" si="4"/>
        <v>1170</v>
      </c>
      <c r="K24" s="107">
        <f t="shared" si="4"/>
        <v>984</v>
      </c>
      <c r="L24" s="107">
        <f t="shared" si="4"/>
        <v>891</v>
      </c>
      <c r="M24" s="107">
        <v>0</v>
      </c>
      <c r="N24" s="108">
        <v>0</v>
      </c>
    </row>
  </sheetData>
  <mergeCells count="3">
    <mergeCell ref="H3:P3"/>
    <mergeCell ref="A1:L1"/>
    <mergeCell ref="A2:L2"/>
  </mergeCells>
  <phoneticPr fontId="34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9"/>
  <sheetViews>
    <sheetView workbookViewId="0">
      <selection activeCell="E8" sqref="E8"/>
    </sheetView>
  </sheetViews>
  <sheetFormatPr defaultRowHeight="12.75"/>
  <cols>
    <col min="2" max="2" width="35.7109375" customWidth="1"/>
    <col min="3" max="3" width="12.7109375" customWidth="1"/>
  </cols>
  <sheetData>
    <row r="1" spans="1:6" ht="66" customHeight="1">
      <c r="A1" s="521" t="s">
        <v>233</v>
      </c>
      <c r="B1" s="521"/>
      <c r="C1" s="521"/>
      <c r="D1" s="521"/>
      <c r="E1" s="521"/>
      <c r="F1" s="521"/>
    </row>
    <row r="2" spans="1:6">
      <c r="A2" s="109"/>
      <c r="B2" s="109"/>
      <c r="C2" s="109"/>
      <c r="D2" s="109"/>
      <c r="E2" s="109"/>
      <c r="F2" s="109"/>
    </row>
    <row r="3" spans="1:6">
      <c r="A3" s="110"/>
      <c r="B3" s="110"/>
      <c r="C3" s="111" t="s">
        <v>162</v>
      </c>
      <c r="D3" s="110"/>
      <c r="E3" s="110"/>
      <c r="F3" s="110"/>
    </row>
    <row r="4" spans="1:6" ht="16.5" thickBot="1">
      <c r="A4" s="110"/>
      <c r="B4" s="112"/>
      <c r="C4" s="112"/>
      <c r="D4" s="110"/>
      <c r="E4" s="110"/>
      <c r="F4" s="110"/>
    </row>
    <row r="5" spans="1:6" ht="47.25">
      <c r="A5" s="110"/>
      <c r="B5" s="113" t="s">
        <v>119</v>
      </c>
      <c r="C5" s="114" t="s">
        <v>163</v>
      </c>
      <c r="D5" s="115"/>
      <c r="E5" s="110"/>
      <c r="F5" s="110"/>
    </row>
    <row r="6" spans="1:6" ht="16.5" thickBot="1">
      <c r="A6" s="110"/>
      <c r="B6" s="116"/>
      <c r="C6" s="117" t="s">
        <v>120</v>
      </c>
      <c r="D6" s="110"/>
      <c r="E6" s="110"/>
      <c r="F6" s="110"/>
    </row>
    <row r="7" spans="1:6" ht="16.5" thickBot="1">
      <c r="A7" s="110"/>
      <c r="B7" s="118" t="s">
        <v>121</v>
      </c>
      <c r="C7" s="119" t="s">
        <v>0</v>
      </c>
      <c r="D7" s="120"/>
      <c r="E7" s="110"/>
      <c r="F7" s="110"/>
    </row>
    <row r="8" spans="1:6" ht="15.75">
      <c r="A8" s="110"/>
      <c r="B8" s="121" t="s">
        <v>122</v>
      </c>
      <c r="C8" s="122">
        <v>444</v>
      </c>
      <c r="D8" s="110"/>
      <c r="E8" s="110"/>
      <c r="F8" s="110"/>
    </row>
    <row r="9" spans="1:6" ht="16.5" thickBot="1">
      <c r="A9" s="110"/>
      <c r="B9" s="123" t="s">
        <v>123</v>
      </c>
      <c r="C9" s="124">
        <v>283</v>
      </c>
      <c r="D9" s="110"/>
      <c r="E9" s="110"/>
      <c r="F9" s="110"/>
    </row>
    <row r="10" spans="1:6" ht="16.5" thickBot="1">
      <c r="A10" s="110"/>
      <c r="B10" s="182" t="s">
        <v>21</v>
      </c>
      <c r="C10" s="169">
        <v>727</v>
      </c>
      <c r="D10" s="110"/>
      <c r="E10" s="110"/>
      <c r="F10" s="110"/>
    </row>
    <row r="11" spans="1:6" ht="15.75">
      <c r="A11" s="110"/>
      <c r="B11" s="125"/>
      <c r="C11" s="126"/>
      <c r="D11" s="110"/>
      <c r="E11" s="110"/>
      <c r="F11" s="110"/>
    </row>
    <row r="12" spans="1:6" ht="16.5" thickBot="1">
      <c r="A12" s="110"/>
      <c r="B12" s="112"/>
      <c r="C12" s="112"/>
      <c r="D12" s="110"/>
      <c r="E12" s="110"/>
      <c r="F12" s="110"/>
    </row>
    <row r="13" spans="1:6" ht="16.5" thickBot="1">
      <c r="A13" s="110"/>
      <c r="B13" s="118" t="s">
        <v>124</v>
      </c>
      <c r="C13" s="127"/>
      <c r="D13" s="110"/>
      <c r="E13" s="110"/>
      <c r="F13" s="110"/>
    </row>
    <row r="14" spans="1:6" ht="15.75">
      <c r="A14" s="110"/>
      <c r="B14" s="121" t="s">
        <v>125</v>
      </c>
      <c r="C14" s="128">
        <v>308</v>
      </c>
      <c r="D14" s="110"/>
      <c r="E14" s="110"/>
      <c r="F14" s="110"/>
    </row>
    <row r="15" spans="1:6" ht="16.5" thickBot="1">
      <c r="A15" s="110"/>
      <c r="B15" s="116" t="s">
        <v>126</v>
      </c>
      <c r="C15" s="129">
        <v>2462</v>
      </c>
      <c r="D15" s="110"/>
      <c r="E15" s="110"/>
      <c r="F15" s="110"/>
    </row>
    <row r="16" spans="1:6" ht="16.5" thickBot="1">
      <c r="A16" s="110"/>
      <c r="B16" s="182" t="s">
        <v>21</v>
      </c>
      <c r="C16" s="169">
        <v>2770</v>
      </c>
      <c r="D16" s="110"/>
      <c r="E16" s="110"/>
      <c r="F16" s="110"/>
    </row>
    <row r="17" spans="1:6" ht="15.75">
      <c r="A17" s="109"/>
      <c r="B17" s="125"/>
      <c r="C17" s="126"/>
      <c r="D17" s="109"/>
      <c r="E17" s="109"/>
      <c r="F17" s="109"/>
    </row>
    <row r="18" spans="1:6" ht="16.5" thickBot="1">
      <c r="A18" s="109"/>
      <c r="B18" s="112"/>
      <c r="C18" s="112"/>
      <c r="D18" s="109"/>
      <c r="E18" s="109"/>
      <c r="F18" s="109"/>
    </row>
    <row r="19" spans="1:6" ht="16.5" thickBot="1">
      <c r="A19" s="109"/>
      <c r="B19" s="118" t="s">
        <v>127</v>
      </c>
      <c r="C19" s="127"/>
      <c r="D19" s="109"/>
      <c r="E19" s="109"/>
      <c r="F19" s="109"/>
    </row>
    <row r="20" spans="1:6" ht="15.75">
      <c r="A20" s="109"/>
      <c r="B20" s="121" t="s">
        <v>168</v>
      </c>
      <c r="C20" s="122"/>
      <c r="D20" s="109"/>
      <c r="E20" s="109"/>
      <c r="F20" s="109"/>
    </row>
    <row r="21" spans="1:6" ht="15.75">
      <c r="A21" s="109"/>
      <c r="B21" s="123" t="s">
        <v>169</v>
      </c>
      <c r="C21" s="124">
        <v>454</v>
      </c>
      <c r="D21" s="109"/>
      <c r="E21" s="109"/>
      <c r="F21" s="109"/>
    </row>
    <row r="22" spans="1:6" ht="15.75">
      <c r="A22" s="109"/>
      <c r="B22" s="123" t="s">
        <v>170</v>
      </c>
      <c r="C22" s="124">
        <v>40</v>
      </c>
      <c r="D22" s="109"/>
      <c r="E22" s="109"/>
      <c r="F22" s="109"/>
    </row>
    <row r="23" spans="1:6" ht="15.75">
      <c r="A23" s="109"/>
      <c r="B23" s="123" t="s">
        <v>171</v>
      </c>
      <c r="C23" s="124">
        <v>400</v>
      </c>
      <c r="D23" s="109"/>
      <c r="E23" s="109"/>
      <c r="F23" s="109"/>
    </row>
    <row r="24" spans="1:6" ht="16.5" thickBot="1">
      <c r="A24" s="109"/>
      <c r="B24" s="187" t="s">
        <v>172</v>
      </c>
      <c r="C24" s="188">
        <v>85</v>
      </c>
      <c r="D24" s="109"/>
      <c r="E24" s="109"/>
      <c r="F24" s="109"/>
    </row>
    <row r="25" spans="1:6" ht="16.5" thickBot="1">
      <c r="A25" s="109"/>
      <c r="B25" s="183" t="s">
        <v>173</v>
      </c>
      <c r="C25" s="184">
        <v>979</v>
      </c>
      <c r="D25" s="109"/>
      <c r="E25" s="109"/>
      <c r="F25" s="109"/>
    </row>
    <row r="26" spans="1:6" ht="15.75">
      <c r="A26" s="109"/>
      <c r="B26" s="121" t="s">
        <v>32</v>
      </c>
      <c r="C26" s="122">
        <v>160</v>
      </c>
      <c r="D26" s="109"/>
      <c r="E26" s="109"/>
      <c r="F26" s="109"/>
    </row>
    <row r="27" spans="1:6" ht="15.75">
      <c r="A27" s="109"/>
      <c r="B27" s="123" t="s">
        <v>33</v>
      </c>
      <c r="C27" s="124">
        <v>90</v>
      </c>
      <c r="D27" s="109"/>
      <c r="E27" s="109"/>
      <c r="F27" s="109"/>
    </row>
    <row r="28" spans="1:6" ht="16.5" thickBot="1">
      <c r="A28" s="109"/>
      <c r="B28" s="180" t="s">
        <v>174</v>
      </c>
      <c r="C28" s="181">
        <v>10</v>
      </c>
      <c r="D28" s="109"/>
      <c r="E28" s="109"/>
      <c r="F28" s="109"/>
    </row>
    <row r="29" spans="1:6" ht="16.5" thickBot="1">
      <c r="A29" s="109"/>
      <c r="B29" s="182" t="s">
        <v>21</v>
      </c>
      <c r="C29" s="169">
        <v>260</v>
      </c>
      <c r="D29" s="109"/>
      <c r="E29" s="109"/>
      <c r="F29" s="109"/>
    </row>
    <row r="30" spans="1:6" ht="15.75">
      <c r="A30" s="109"/>
      <c r="B30" s="112"/>
      <c r="C30" s="112"/>
      <c r="D30" s="109"/>
      <c r="E30" s="109"/>
      <c r="F30" s="109"/>
    </row>
    <row r="31" spans="1:6" ht="16.5" thickBot="1">
      <c r="A31" s="109"/>
      <c r="B31" s="112"/>
      <c r="C31" s="112"/>
      <c r="D31" s="109"/>
      <c r="E31" s="109"/>
      <c r="F31" s="109"/>
    </row>
    <row r="32" spans="1:6" ht="16.5" thickBot="1">
      <c r="A32" s="109"/>
      <c r="B32" s="118" t="s">
        <v>128</v>
      </c>
      <c r="C32" s="127"/>
      <c r="D32" s="109"/>
      <c r="E32" s="109"/>
      <c r="F32" s="109"/>
    </row>
    <row r="33" spans="1:6" ht="15.75">
      <c r="A33" s="110"/>
      <c r="B33" s="123" t="s">
        <v>129</v>
      </c>
      <c r="C33" s="124">
        <v>116</v>
      </c>
      <c r="D33" s="109"/>
      <c r="E33" s="109"/>
      <c r="F33" s="109"/>
    </row>
    <row r="34" spans="1:6" ht="15.75">
      <c r="A34" s="130"/>
      <c r="B34" s="131" t="s">
        <v>130</v>
      </c>
      <c r="C34" s="124">
        <v>105</v>
      </c>
      <c r="D34" s="109"/>
      <c r="E34" s="109"/>
      <c r="F34" s="109"/>
    </row>
    <row r="35" spans="1:6" ht="15.75">
      <c r="A35" s="130"/>
      <c r="B35" s="131" t="s">
        <v>57</v>
      </c>
      <c r="C35" s="124">
        <v>30</v>
      </c>
      <c r="D35" s="109"/>
      <c r="E35" s="109"/>
      <c r="F35" s="109"/>
    </row>
    <row r="36" spans="1:6" ht="16.5" thickBot="1">
      <c r="A36" s="110"/>
      <c r="B36" s="183" t="s">
        <v>21</v>
      </c>
      <c r="C36" s="184">
        <v>251</v>
      </c>
      <c r="D36" s="109"/>
      <c r="E36" s="109"/>
      <c r="F36" s="109"/>
    </row>
    <row r="37" spans="1:6" ht="16.5" thickBot="1">
      <c r="A37" s="110"/>
      <c r="B37" s="112"/>
      <c r="C37" s="112"/>
      <c r="D37" s="109"/>
      <c r="E37" s="109"/>
      <c r="F37" s="109"/>
    </row>
    <row r="38" spans="1:6" ht="16.5" thickBot="1">
      <c r="A38" s="110"/>
      <c r="B38" s="185" t="s">
        <v>131</v>
      </c>
      <c r="C38" s="186">
        <v>4987</v>
      </c>
      <c r="D38" s="109"/>
      <c r="E38" s="109"/>
      <c r="F38" s="109"/>
    </row>
    <row r="39" spans="1:6" ht="15.75">
      <c r="A39" s="110"/>
      <c r="B39" s="112"/>
      <c r="C39" s="132"/>
      <c r="D39" s="109"/>
      <c r="E39" s="109"/>
      <c r="F39" s="109"/>
    </row>
  </sheetData>
  <mergeCells count="1">
    <mergeCell ref="A1:F1"/>
  </mergeCells>
  <phoneticPr fontId="34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G29" sqref="G29"/>
    </sheetView>
  </sheetViews>
  <sheetFormatPr defaultRowHeight="12.75"/>
  <cols>
    <col min="2" max="2" width="55.85546875" customWidth="1"/>
    <col min="3" max="3" width="18.5703125" customWidth="1"/>
    <col min="4" max="4" width="14.42578125" customWidth="1"/>
    <col min="5" max="5" width="13.140625" customWidth="1"/>
  </cols>
  <sheetData>
    <row r="1" spans="1:6" ht="68.25" customHeight="1">
      <c r="A1" s="133"/>
      <c r="B1" s="522" t="s">
        <v>232</v>
      </c>
      <c r="C1" s="522"/>
      <c r="D1" s="522"/>
      <c r="E1" s="522"/>
      <c r="F1" s="522"/>
    </row>
    <row r="2" spans="1:6" ht="27">
      <c r="A2" s="133"/>
      <c r="B2" s="135"/>
      <c r="C2" s="135"/>
      <c r="D2" s="135"/>
      <c r="E2" s="135"/>
      <c r="F2" s="135"/>
    </row>
    <row r="3" spans="1:6" ht="27.75" thickBot="1">
      <c r="A3" s="133"/>
      <c r="B3" s="136"/>
      <c r="C3" s="523" t="s">
        <v>164</v>
      </c>
      <c r="D3" s="523"/>
      <c r="E3" s="523"/>
      <c r="F3" s="137"/>
    </row>
    <row r="4" spans="1:6" ht="48" thickBot="1">
      <c r="A4" s="133"/>
      <c r="B4" s="138" t="s">
        <v>132</v>
      </c>
      <c r="C4" s="139" t="s">
        <v>165</v>
      </c>
      <c r="D4" s="139" t="s">
        <v>166</v>
      </c>
      <c r="E4" s="140" t="s">
        <v>167</v>
      </c>
      <c r="F4" s="136"/>
    </row>
    <row r="5" spans="1:6" ht="27.75" thickBot="1">
      <c r="A5" s="133"/>
      <c r="B5" s="526" t="s">
        <v>133</v>
      </c>
      <c r="C5" s="527"/>
      <c r="D5" s="527"/>
      <c r="E5" s="528"/>
      <c r="F5" s="134"/>
    </row>
    <row r="6" spans="1:6" ht="28.5" thickBot="1">
      <c r="A6" s="133"/>
      <c r="B6" s="167" t="s">
        <v>134</v>
      </c>
      <c r="C6" s="199"/>
      <c r="D6" s="199"/>
      <c r="E6" s="200">
        <f>SUM(E8:E11)</f>
        <v>2885532</v>
      </c>
      <c r="F6" s="141"/>
    </row>
    <row r="7" spans="1:6" ht="27.75">
      <c r="A7" s="133"/>
      <c r="B7" s="142" t="s">
        <v>36</v>
      </c>
      <c r="C7" s="143"/>
      <c r="D7" s="143"/>
      <c r="E7" s="144"/>
      <c r="F7" s="141"/>
    </row>
    <row r="8" spans="1:6" ht="27.75">
      <c r="A8" s="133"/>
      <c r="B8" s="145" t="s">
        <v>135</v>
      </c>
      <c r="C8" s="146"/>
      <c r="D8" s="146"/>
      <c r="E8" s="147">
        <v>771580</v>
      </c>
      <c r="F8" s="141"/>
    </row>
    <row r="9" spans="1:6" ht="27.75">
      <c r="A9" s="133"/>
      <c r="B9" s="148" t="s">
        <v>136</v>
      </c>
      <c r="C9" s="149">
        <v>1</v>
      </c>
      <c r="D9" s="149"/>
      <c r="E9" s="147">
        <v>1047840</v>
      </c>
      <c r="F9" s="141"/>
    </row>
    <row r="10" spans="1:6" ht="27.75">
      <c r="A10" s="133"/>
      <c r="B10" s="148" t="s">
        <v>137</v>
      </c>
      <c r="C10" s="149">
        <v>1</v>
      </c>
      <c r="D10" s="149"/>
      <c r="E10" s="147">
        <v>100000</v>
      </c>
      <c r="F10" s="141"/>
    </row>
    <row r="11" spans="1:6" ht="27.75">
      <c r="A11" s="133"/>
      <c r="B11" s="148" t="s">
        <v>138</v>
      </c>
      <c r="C11" s="149">
        <v>1</v>
      </c>
      <c r="D11" s="149"/>
      <c r="E11" s="147">
        <v>966112</v>
      </c>
      <c r="F11" s="141"/>
    </row>
    <row r="12" spans="1:6" ht="26.25" customHeight="1" thickBot="1">
      <c r="A12" s="133"/>
      <c r="B12" s="151" t="s">
        <v>140</v>
      </c>
      <c r="C12" s="152">
        <v>1</v>
      </c>
      <c r="D12" s="153">
        <v>4000000</v>
      </c>
      <c r="E12" s="154">
        <v>4000000</v>
      </c>
      <c r="F12" s="141"/>
    </row>
    <row r="13" spans="1:6" ht="28.5" thickBot="1">
      <c r="A13" s="133"/>
      <c r="B13" s="524" t="s">
        <v>133</v>
      </c>
      <c r="C13" s="525"/>
      <c r="D13" s="155"/>
      <c r="E13" s="156">
        <f>E6+E12</f>
        <v>6885532</v>
      </c>
      <c r="F13" s="141"/>
    </row>
    <row r="14" spans="1:6" ht="15.75">
      <c r="A14" s="133"/>
      <c r="B14" s="132"/>
      <c r="C14" s="132"/>
      <c r="D14" s="132"/>
      <c r="E14" s="157"/>
      <c r="F14" s="158"/>
    </row>
    <row r="15" spans="1:6" ht="16.5" thickBot="1">
      <c r="A15" s="159"/>
      <c r="B15" s="157" t="s">
        <v>141</v>
      </c>
      <c r="C15" s="132"/>
      <c r="D15" s="132"/>
      <c r="E15" s="157"/>
      <c r="F15" s="132"/>
    </row>
    <row r="16" spans="1:6" ht="27.75">
      <c r="A16" s="159"/>
      <c r="B16" s="203" t="s">
        <v>142</v>
      </c>
      <c r="C16" s="160"/>
      <c r="D16" s="160"/>
      <c r="E16" s="161">
        <v>1468646</v>
      </c>
      <c r="F16" s="141"/>
    </row>
    <row r="17" spans="1:6" ht="27.75">
      <c r="A17" s="201"/>
      <c r="B17" s="205" t="s">
        <v>139</v>
      </c>
      <c r="C17" s="202"/>
      <c r="D17" s="149"/>
      <c r="E17" s="150">
        <v>87024</v>
      </c>
      <c r="F17" s="141"/>
    </row>
    <row r="18" spans="1:6" ht="27.75">
      <c r="A18" s="165"/>
      <c r="B18" s="206" t="s">
        <v>235</v>
      </c>
      <c r="C18" s="204"/>
      <c r="D18" s="162"/>
      <c r="E18" s="163">
        <v>600000</v>
      </c>
      <c r="F18" s="141"/>
    </row>
    <row r="19" spans="1:6" ht="28.5" thickBot="1">
      <c r="A19" s="159"/>
      <c r="B19" s="209" t="s">
        <v>143</v>
      </c>
      <c r="C19" s="210"/>
      <c r="D19" s="210"/>
      <c r="E19" s="164">
        <v>2676400</v>
      </c>
      <c r="F19" s="141"/>
    </row>
    <row r="20" spans="1:6" ht="28.5" thickBot="1">
      <c r="A20" s="159"/>
      <c r="B20" s="207" t="s">
        <v>144</v>
      </c>
      <c r="C20" s="208"/>
      <c r="D20" s="208"/>
      <c r="E20" s="208">
        <f>SUM(E16-E17+E18+E19)</f>
        <v>4658022</v>
      </c>
      <c r="F20" s="141"/>
    </row>
    <row r="21" spans="1:6" ht="15.75">
      <c r="A21" s="159"/>
      <c r="B21" s="132"/>
      <c r="C21" s="132"/>
      <c r="D21" s="132"/>
      <c r="E21" s="157"/>
      <c r="F21" s="132"/>
    </row>
    <row r="22" spans="1:6" ht="15.75">
      <c r="A22" s="165"/>
      <c r="B22" s="126"/>
      <c r="C22" s="126"/>
      <c r="D22" s="126"/>
      <c r="E22" s="166"/>
      <c r="F22" s="165"/>
    </row>
    <row r="23" spans="1:6" ht="16.5" thickBot="1">
      <c r="A23" s="165"/>
      <c r="B23" s="166" t="s">
        <v>145</v>
      </c>
      <c r="C23" s="126"/>
      <c r="D23" s="126"/>
      <c r="E23" s="126"/>
      <c r="F23" s="159"/>
    </row>
    <row r="24" spans="1:6" ht="16.5" thickBot="1">
      <c r="A24" s="165"/>
      <c r="B24" s="167" t="s">
        <v>146</v>
      </c>
      <c r="C24" s="168">
        <v>158</v>
      </c>
      <c r="D24" s="168">
        <v>1140</v>
      </c>
      <c r="E24" s="169">
        <f>C24*D24</f>
        <v>180120</v>
      </c>
      <c r="F24" s="159"/>
    </row>
    <row r="25" spans="1:6" ht="15.75">
      <c r="A25" s="165"/>
      <c r="B25" s="166"/>
      <c r="C25" s="126"/>
      <c r="D25" s="126"/>
      <c r="E25" s="166"/>
      <c r="F25" s="159"/>
    </row>
    <row r="26" spans="1:6" ht="16.5" thickBot="1">
      <c r="A26" s="165"/>
      <c r="B26" s="166"/>
      <c r="C26" s="126"/>
      <c r="D26" s="126"/>
      <c r="E26" s="166"/>
      <c r="F26" s="159"/>
    </row>
    <row r="27" spans="1:6" ht="16.5" thickBot="1">
      <c r="A27" s="165"/>
      <c r="B27" s="170" t="s">
        <v>147</v>
      </c>
      <c r="C27" s="171"/>
      <c r="D27" s="171"/>
      <c r="E27" s="172">
        <v>61693</v>
      </c>
      <c r="F27" s="159"/>
    </row>
    <row r="28" spans="1:6" ht="15.75">
      <c r="A28" s="165"/>
      <c r="B28" s="166"/>
      <c r="C28" s="126"/>
      <c r="D28" s="126"/>
      <c r="E28" s="166"/>
      <c r="F28" s="159"/>
    </row>
    <row r="29" spans="1:6" ht="16.5" thickBot="1">
      <c r="A29" s="165"/>
      <c r="B29" s="166"/>
      <c r="C29" s="126"/>
      <c r="D29" s="126"/>
      <c r="E29" s="126"/>
      <c r="F29" s="159"/>
    </row>
    <row r="30" spans="1:6" ht="16.5" thickBot="1">
      <c r="A30" s="165"/>
      <c r="B30" s="167" t="s">
        <v>148</v>
      </c>
      <c r="C30" s="173"/>
      <c r="D30" s="173"/>
      <c r="E30" s="169">
        <f>SUM(E13+E20+E24+E27)</f>
        <v>11785367</v>
      </c>
      <c r="F30" s="159"/>
    </row>
  </sheetData>
  <mergeCells count="4">
    <mergeCell ref="B1:F1"/>
    <mergeCell ref="C3:E3"/>
    <mergeCell ref="B13:C13"/>
    <mergeCell ref="B5:E5"/>
  </mergeCells>
  <phoneticPr fontId="34" type="noConversion"/>
  <printOptions verticalCentered="1"/>
  <pageMargins left="0.78740157480314965" right="0.78740157480314965" top="0.59055118110236227" bottom="0.98425196850393704" header="0.51181102362204722" footer="0.51181102362204722"/>
  <pageSetup paperSize="9" scale="7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2:M19"/>
  <sheetViews>
    <sheetView zoomScaleNormal="100" workbookViewId="0">
      <selection activeCell="D14" sqref="D14"/>
    </sheetView>
  </sheetViews>
  <sheetFormatPr defaultRowHeight="12.75"/>
  <cols>
    <col min="1" max="1" width="37.42578125" style="258" customWidth="1"/>
    <col min="2" max="6" width="16.85546875" style="258" customWidth="1"/>
    <col min="7" max="16384" width="9.140625" style="258"/>
  </cols>
  <sheetData>
    <row r="2" spans="1:13" ht="22.5" customHeight="1">
      <c r="A2" s="534" t="s">
        <v>89</v>
      </c>
      <c r="B2" s="534"/>
      <c r="C2" s="534"/>
      <c r="D2" s="534"/>
      <c r="E2" s="534"/>
      <c r="F2" s="257"/>
      <c r="G2" s="257"/>
      <c r="H2" s="257"/>
      <c r="I2" s="257"/>
      <c r="J2" s="257"/>
      <c r="K2" s="257"/>
      <c r="L2" s="257"/>
    </row>
    <row r="3" spans="1:13" ht="22.5" customHeight="1">
      <c r="A3" s="534" t="s">
        <v>320</v>
      </c>
      <c r="B3" s="534"/>
      <c r="C3" s="534"/>
      <c r="D3" s="534"/>
      <c r="E3" s="534"/>
      <c r="F3" s="257"/>
      <c r="G3" s="257"/>
      <c r="H3" s="257"/>
      <c r="I3" s="257"/>
      <c r="J3" s="257"/>
      <c r="K3" s="257"/>
      <c r="L3" s="257"/>
      <c r="M3" s="257"/>
    </row>
    <row r="4" spans="1:13" ht="23.25" customHeight="1">
      <c r="A4" s="257"/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</row>
    <row r="6" spans="1:13" ht="18.75">
      <c r="B6" s="535" t="s">
        <v>321</v>
      </c>
      <c r="C6" s="535"/>
      <c r="D6" s="535"/>
      <c r="E6" s="535"/>
      <c r="F6" s="259"/>
    </row>
    <row r="7" spans="1:13" ht="27" thickBot="1">
      <c r="A7" s="260"/>
      <c r="B7" s="261"/>
      <c r="C7" s="261"/>
      <c r="D7" s="261"/>
      <c r="E7" s="261" t="s">
        <v>0</v>
      </c>
      <c r="F7" s="262"/>
    </row>
    <row r="8" spans="1:13" ht="25.5">
      <c r="A8" s="536" t="s">
        <v>35</v>
      </c>
      <c r="B8" s="532" t="s">
        <v>322</v>
      </c>
      <c r="C8" s="532" t="s">
        <v>323</v>
      </c>
      <c r="D8" s="532" t="s">
        <v>324</v>
      </c>
      <c r="E8" s="532" t="s">
        <v>325</v>
      </c>
      <c r="F8" s="263"/>
    </row>
    <row r="9" spans="1:13" ht="26.25" thickBot="1">
      <c r="A9" s="537"/>
      <c r="B9" s="533"/>
      <c r="C9" s="533"/>
      <c r="D9" s="533"/>
      <c r="E9" s="533"/>
      <c r="F9" s="263"/>
    </row>
    <row r="10" spans="1:13" ht="38.1" customHeight="1">
      <c r="A10" s="264" t="s">
        <v>3</v>
      </c>
      <c r="B10" s="265">
        <v>1160</v>
      </c>
      <c r="C10" s="265">
        <v>1180</v>
      </c>
      <c r="D10" s="265">
        <v>1200</v>
      </c>
      <c r="E10" s="265">
        <v>1220</v>
      </c>
      <c r="F10" s="266"/>
    </row>
    <row r="11" spans="1:13" ht="38.1" customHeight="1">
      <c r="A11" s="267" t="s">
        <v>326</v>
      </c>
      <c r="B11" s="268">
        <v>0</v>
      </c>
      <c r="C11" s="268">
        <v>0</v>
      </c>
      <c r="D11" s="268">
        <v>0</v>
      </c>
      <c r="E11" s="268">
        <v>0</v>
      </c>
      <c r="F11" s="266"/>
    </row>
    <row r="12" spans="1:13" ht="38.1" customHeight="1">
      <c r="A12" s="267" t="s">
        <v>327</v>
      </c>
      <c r="B12" s="268">
        <v>60</v>
      </c>
      <c r="C12" s="268">
        <v>65</v>
      </c>
      <c r="D12" s="268">
        <v>70</v>
      </c>
      <c r="E12" s="268">
        <v>70</v>
      </c>
      <c r="F12" s="269"/>
    </row>
    <row r="13" spans="1:13" ht="38.1" customHeight="1">
      <c r="A13" s="270" t="s">
        <v>328</v>
      </c>
      <c r="B13" s="268">
        <v>0</v>
      </c>
      <c r="C13" s="268">
        <v>0</v>
      </c>
      <c r="D13" s="268">
        <v>0</v>
      </c>
      <c r="E13" s="268">
        <v>0</v>
      </c>
      <c r="F13" s="266"/>
    </row>
    <row r="14" spans="1:13" ht="38.1" customHeight="1" thickBot="1">
      <c r="A14" s="271" t="s">
        <v>329</v>
      </c>
      <c r="B14" s="272">
        <v>10</v>
      </c>
      <c r="C14" s="272">
        <v>10</v>
      </c>
      <c r="D14" s="272">
        <v>10</v>
      </c>
      <c r="E14" s="272">
        <v>10</v>
      </c>
      <c r="F14" s="269"/>
    </row>
    <row r="15" spans="1:13" ht="38.1" customHeight="1" thickBot="1">
      <c r="A15" s="273" t="s">
        <v>330</v>
      </c>
      <c r="B15" s="274">
        <f>SUM(B10:B14)</f>
        <v>1230</v>
      </c>
      <c r="C15" s="274">
        <f>SUM(C10:C14)</f>
        <v>1255</v>
      </c>
      <c r="D15" s="274">
        <f>SUM(D10:D14)</f>
        <v>1280</v>
      </c>
      <c r="E15" s="274">
        <f>SUM(E10:E14)</f>
        <v>1300</v>
      </c>
      <c r="F15" s="269"/>
    </row>
    <row r="16" spans="1:13" ht="38.1" customHeight="1" thickBot="1">
      <c r="A16" s="529"/>
      <c r="B16" s="530"/>
      <c r="C16" s="530"/>
      <c r="D16" s="530"/>
      <c r="E16" s="531"/>
      <c r="F16" s="269"/>
    </row>
    <row r="17" spans="1:6" ht="38.1" customHeight="1">
      <c r="A17" s="264" t="s">
        <v>331</v>
      </c>
      <c r="B17" s="265">
        <v>477</v>
      </c>
      <c r="C17" s="265">
        <f>C15/2</f>
        <v>627.5</v>
      </c>
      <c r="D17" s="265">
        <f>D15/2</f>
        <v>640</v>
      </c>
      <c r="E17" s="265">
        <f>E15/2</f>
        <v>650</v>
      </c>
      <c r="F17" s="275"/>
    </row>
    <row r="18" spans="1:6" ht="38.1" customHeight="1">
      <c r="A18" s="267" t="s">
        <v>332</v>
      </c>
      <c r="B18" s="268">
        <f>B17</f>
        <v>477</v>
      </c>
      <c r="C18" s="268">
        <v>0</v>
      </c>
      <c r="D18" s="268">
        <v>0</v>
      </c>
      <c r="E18" s="268">
        <v>0</v>
      </c>
      <c r="F18" s="269"/>
    </row>
    <row r="19" spans="1:6" ht="75.75" thickBot="1">
      <c r="A19" s="276" t="s">
        <v>333</v>
      </c>
      <c r="B19" s="277">
        <f>B17-B18</f>
        <v>0</v>
      </c>
      <c r="C19" s="277">
        <f>C17-C18</f>
        <v>627.5</v>
      </c>
      <c r="D19" s="277">
        <f>D17-D18</f>
        <v>640</v>
      </c>
      <c r="E19" s="277">
        <f>E17-E18</f>
        <v>650</v>
      </c>
      <c r="F19" s="269"/>
    </row>
  </sheetData>
  <mergeCells count="9">
    <mergeCell ref="A16:E16"/>
    <mergeCell ref="D8:D9"/>
    <mergeCell ref="E8:E9"/>
    <mergeCell ref="A2:E2"/>
    <mergeCell ref="A3:E3"/>
    <mergeCell ref="B6:E6"/>
    <mergeCell ref="A8:A9"/>
    <mergeCell ref="B8:B9"/>
    <mergeCell ref="C8:C9"/>
  </mergeCells>
  <phoneticPr fontId="41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3</vt:i4>
      </vt:variant>
    </vt:vector>
  </HeadingPairs>
  <TitlesOfParts>
    <vt:vector size="17" baseType="lpstr">
      <vt:lpstr>1.sz.mell.-bev.</vt:lpstr>
      <vt:lpstr>1.sz.mell.-kiad.</vt:lpstr>
      <vt:lpstr>2.1.sz.mell.</vt:lpstr>
      <vt:lpstr>2.2.sz.mell.</vt:lpstr>
      <vt:lpstr>3.sz.mell.</vt:lpstr>
      <vt:lpstr>4.sz.mell.</vt:lpstr>
      <vt:lpstr>5.sz.mell.-átadott pe.</vt:lpstr>
      <vt:lpstr>6.sz.mell.-közvetett tám.</vt:lpstr>
      <vt:lpstr>7.sz.mell.-több éves</vt:lpstr>
      <vt:lpstr>8.sz.mell.</vt:lpstr>
      <vt:lpstr>9.sz.mell.</vt:lpstr>
      <vt:lpstr>10.sz.mell.</vt:lpstr>
      <vt:lpstr>11.sz.mell.</vt:lpstr>
      <vt:lpstr>12.sz.mell.</vt:lpstr>
      <vt:lpstr>'2.1.sz.mell.'!Nyomtatási_terület</vt:lpstr>
      <vt:lpstr>'2.2.sz.mell.'!Nyomtatási_terület</vt:lpstr>
      <vt:lpstr>'4.sz.mell.'!Nyomtatási_terület</vt:lpstr>
    </vt:vector>
  </TitlesOfParts>
  <Company>Polgármesteri Hivatal Tab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Barczáné</dc:creator>
  <cp:lastModifiedBy>Barczáné</cp:lastModifiedBy>
  <cp:lastPrinted>2014-01-30T13:33:02Z</cp:lastPrinted>
  <dcterms:created xsi:type="dcterms:W3CDTF">2014-01-07T08:34:44Z</dcterms:created>
  <dcterms:modified xsi:type="dcterms:W3CDTF">2014-01-31T09:29:43Z</dcterms:modified>
</cp:coreProperties>
</file>