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2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86" i="1"/>
  <c r="E82"/>
  <c r="E87" s="1"/>
  <c r="D82"/>
  <c r="C82"/>
  <c r="C87" s="1"/>
  <c r="F81"/>
  <c r="F80"/>
  <c r="E79"/>
  <c r="F79" s="1"/>
  <c r="D79"/>
  <c r="C79"/>
  <c r="F78"/>
  <c r="F77"/>
  <c r="F76"/>
  <c r="E74"/>
  <c r="D74"/>
  <c r="F74" s="1"/>
  <c r="C74"/>
  <c r="F73"/>
  <c r="E72"/>
  <c r="F72" s="1"/>
  <c r="D72"/>
  <c r="C72"/>
  <c r="E71"/>
  <c r="C71"/>
  <c r="C69" s="1"/>
  <c r="F68"/>
  <c r="F67"/>
  <c r="F65"/>
  <c r="E65"/>
  <c r="D65"/>
  <c r="C65"/>
  <c r="F64"/>
  <c r="F63"/>
  <c r="F62"/>
  <c r="F61"/>
  <c r="F60"/>
  <c r="F59"/>
  <c r="F58"/>
  <c r="F57"/>
  <c r="F56"/>
  <c r="E55"/>
  <c r="F55" s="1"/>
  <c r="D55"/>
  <c r="C55"/>
  <c r="C43"/>
  <c r="F38"/>
  <c r="E37"/>
  <c r="D37"/>
  <c r="C37"/>
  <c r="F34"/>
  <c r="F33"/>
  <c r="F32"/>
  <c r="F30"/>
  <c r="E28"/>
  <c r="D28"/>
  <c r="F28" s="1"/>
  <c r="C28"/>
  <c r="F27"/>
  <c r="F26"/>
  <c r="F25"/>
  <c r="E25"/>
  <c r="D25"/>
  <c r="C25"/>
  <c r="F24"/>
  <c r="F23"/>
  <c r="E22"/>
  <c r="D22"/>
  <c r="F22" s="1"/>
  <c r="C22"/>
  <c r="F21"/>
  <c r="E20"/>
  <c r="F20" s="1"/>
  <c r="D20"/>
  <c r="C20"/>
  <c r="C19"/>
  <c r="F17"/>
  <c r="F16"/>
  <c r="F15"/>
  <c r="E14"/>
  <c r="D14"/>
  <c r="F14" s="1"/>
  <c r="C14"/>
  <c r="F13"/>
  <c r="F12"/>
  <c r="F11"/>
  <c r="F10"/>
  <c r="E9"/>
  <c r="D9"/>
  <c r="D8" s="1"/>
  <c r="F8" s="1"/>
  <c r="C9"/>
  <c r="E8"/>
  <c r="C8"/>
  <c r="F71" l="1"/>
  <c r="D87"/>
  <c r="F87" s="1"/>
  <c r="E19"/>
  <c r="F19" s="1"/>
  <c r="D19"/>
  <c r="D43" s="1"/>
  <c r="D71"/>
  <c r="D69" s="1"/>
  <c r="F69" s="1"/>
  <c r="F82"/>
  <c r="F9"/>
  <c r="F37"/>
  <c r="E43" l="1"/>
  <c r="F43" s="1"/>
</calcChain>
</file>

<file path=xl/sharedStrings.xml><?xml version="1.0" encoding="utf-8"?>
<sst xmlns="http://schemas.openxmlformats.org/spreadsheetml/2006/main" count="150" uniqueCount="136">
  <si>
    <t>3/2019. (V. 23.) önkormányzati rendelet 2. melléklete</t>
  </si>
  <si>
    <t>ŐRIMAGYARÓSD KÖZSÉG ÖNKORMÁNYZATÁNAK
2018. ÉVI MŰKÖDÉSI BEVÉTELEINEK ÉS KIADÁSAINAK TELJESÍTÉSE KIEMELT ELŐIRÁNYZATONKÉNT</t>
  </si>
  <si>
    <t>adatok ezer Ft-ban</t>
  </si>
  <si>
    <t>Rovat</t>
  </si>
  <si>
    <t>Megnevezés</t>
  </si>
  <si>
    <t>2018. évi 
eredeti előirányzat</t>
  </si>
  <si>
    <t>2018. évi módosított előirányzat</t>
  </si>
  <si>
    <t>2018. évi teljesítés</t>
  </si>
  <si>
    <t>Teljesítés %-ban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</si>
  <si>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</si>
  <si>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</si>
  <si>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</si>
  <si>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</si>
  <si>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</si>
  <si>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</si>
  <si>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</si>
  <si>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</si>
  <si>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</si>
  <si>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</si>
  <si>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</si>
  <si>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</si>
  <si>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</si>
  <si>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</si>
  <si>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</si>
  <si>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</si>
  <si>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Társadalombiztosítás pénzügyi alapjai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</si>
  <si>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</si>
  <si>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</si>
  <si>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</si>
  <si>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</si>
  <si>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</si>
  <si>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</si>
  <si>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</si>
  <si>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</si>
  <si>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</si>
  <si>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</si>
  <si>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</si>
  <si>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</si>
  <si>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</si>
  <si>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</si>
  <si>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</si>
  <si>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</si>
  <si>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</si>
  <si>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</si>
  <si>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</si>
  <si>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</si>
  <si>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</si>
  <si>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</si>
  <si>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</si>
  <si>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</si>
  <si>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</si>
  <si>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</si>
  <si>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</si>
  <si>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</si>
  <si>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</si>
  <si>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</si>
  <si>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</si>
  <si>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B410</t>
  </si>
  <si>
    <t>Biztosító által fizetett kártérítés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</si>
  <si>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</si>
  <si>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</si>
  <si>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</si>
  <si>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</si>
  <si>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</si>
  <si>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</si>
  <si>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</si>
  <si>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</si>
  <si>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</si>
  <si>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</si>
  <si>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</si>
  <si>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</si>
  <si>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</si>
  <si>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</si>
  <si>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</si>
  <si>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</si>
  <si>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</si>
  <si>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</si>
  <si>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3/2019. (V.23.) önkormányzati rendelet 2. melléklete</t>
  </si>
  <si>
    <t>MŰKÖDÉSI CÉLÚ KIADÁSOK</t>
  </si>
  <si>
    <t>K1</t>
  </si>
  <si>
    <t>Személyi juttatások</t>
  </si>
  <si>
    <t>K1101</t>
  </si>
  <si>
    <t>Törvény szerinti illetmények</t>
  </si>
  <si>
    <t>K1103</t>
  </si>
  <si>
    <t>Jutalom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</si>
  <si>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</si>
  <si>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</si>
  <si>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</si>
  <si>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</si>
  <si>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</si>
  <si>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</si>
  <si>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</si>
  <si>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</si>
  <si>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</si>
  <si>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</si>
  <si>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</si>
  <si>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</si>
  <si>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</si>
  <si>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</si>
  <si>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</si>
  <si>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</si>
  <si>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K42</t>
  </si>
  <si>
    <t>Egyéb pénzbeli és természetben gyerm.véd.támogatás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</si>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</sst>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5" fillId="0" borderId="0"/>
  </cellStyleXfs>
  <cellXfs count="116">
    <xf numFmtId="0" fontId="0" fillId="0" borderId="0" xfId="0"/>
    <xf numFmtId="0" fontId="4" fillId="0" borderId="0" xfId="2" applyFont="1"/>
    <xf numFmtId="0" fontId="4" fillId="0" borderId="0" xfId="0" applyFont="1" applyAlignment="1">
      <alignment horizontal="right"/>
    </xf>
    <xf numFmtId="0" fontId="1" fillId="0" borderId="0" xfId="2" applyFont="1"/>
    <xf numFmtId="0" fontId="4" fillId="0" borderId="0" xfId="2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3" fontId="6" fillId="0" borderId="6" xfId="2" applyNumberFormat="1" applyFont="1" applyBorder="1" applyAlignment="1"/>
    <xf numFmtId="9" fontId="6" fillId="0" borderId="8" xfId="1" applyFont="1" applyBorder="1" applyAlignment="1">
      <alignment horizontal="right"/>
    </xf>
    <xf numFmtId="0" fontId="5" fillId="0" borderId="9" xfId="2" applyFont="1" applyBorder="1"/>
    <xf numFmtId="0" fontId="5" fillId="0" borderId="10" xfId="2" applyFont="1" applyBorder="1"/>
    <xf numFmtId="3" fontId="5" fillId="0" borderId="10" xfId="2" applyNumberFormat="1" applyFont="1" applyBorder="1" applyAlignment="1"/>
    <xf numFmtId="9" fontId="5" fillId="0" borderId="11" xfId="1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4" fillId="0" borderId="13" xfId="2" applyFont="1" applyBorder="1"/>
    <xf numFmtId="3" fontId="4" fillId="0" borderId="14" xfId="2" applyNumberFormat="1" applyFont="1" applyBorder="1" applyAlignment="1"/>
    <xf numFmtId="9" fontId="4" fillId="0" borderId="15" xfId="1" applyFont="1" applyBorder="1" applyAlignment="1">
      <alignment horizontal="right"/>
    </xf>
    <xf numFmtId="0" fontId="4" fillId="0" borderId="16" xfId="2" applyFont="1" applyBorder="1" applyAlignment="1">
      <alignment horizontal="right"/>
    </xf>
    <xf numFmtId="0" fontId="4" fillId="0" borderId="14" xfId="2" applyFont="1" applyBorder="1"/>
    <xf numFmtId="0" fontId="5" fillId="0" borderId="16" xfId="2" applyFont="1" applyBorder="1" applyAlignment="1">
      <alignment horizontal="left"/>
    </xf>
    <xf numFmtId="0" fontId="5" fillId="0" borderId="14" xfId="2" applyFont="1" applyBorder="1"/>
    <xf numFmtId="3" fontId="5" fillId="0" borderId="14" xfId="2" applyNumberFormat="1" applyFont="1" applyBorder="1" applyAlignment="1"/>
    <xf numFmtId="9" fontId="5" fillId="0" borderId="15" xfId="1" applyFont="1" applyBorder="1" applyAlignment="1">
      <alignment horizontal="right"/>
    </xf>
    <xf numFmtId="0" fontId="4" fillId="0" borderId="13" xfId="2" applyFont="1" applyBorder="1" applyAlignment="1">
      <alignment wrapText="1"/>
    </xf>
    <xf numFmtId="3" fontId="4" fillId="0" borderId="14" xfId="2" applyNumberFormat="1" applyFont="1" applyBorder="1" applyAlignment="1">
      <alignment wrapText="1"/>
    </xf>
    <xf numFmtId="0" fontId="4" fillId="0" borderId="13" xfId="2" applyFont="1" applyFill="1" applyBorder="1" applyAlignment="1">
      <alignment wrapText="1"/>
    </xf>
    <xf numFmtId="3" fontId="4" fillId="0" borderId="13" xfId="2" applyNumberFormat="1" applyFont="1" applyFill="1" applyBorder="1" applyAlignment="1">
      <alignment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3" fontId="6" fillId="0" borderId="14" xfId="2" applyNumberFormat="1" applyFont="1" applyBorder="1" applyAlignment="1"/>
    <xf numFmtId="9" fontId="6" fillId="0" borderId="15" xfId="1" applyFont="1" applyBorder="1" applyAlignment="1">
      <alignment horizontal="right"/>
    </xf>
    <xf numFmtId="0" fontId="8" fillId="0" borderId="0" xfId="2" applyFont="1"/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3" fontId="5" fillId="0" borderId="14" xfId="2" applyNumberFormat="1" applyFont="1" applyBorder="1" applyAlignment="1">
      <alignment vertical="center"/>
    </xf>
    <xf numFmtId="0" fontId="3" fillId="0" borderId="0" xfId="2" applyFont="1"/>
    <xf numFmtId="0" fontId="4" fillId="0" borderId="16" xfId="2" applyFont="1" applyBorder="1" applyAlignment="1">
      <alignment horizontal="right" vertical="center"/>
    </xf>
    <xf numFmtId="0" fontId="4" fillId="0" borderId="14" xfId="2" applyFont="1" applyBorder="1" applyAlignment="1">
      <alignment horizontal="left" vertical="center"/>
    </xf>
    <xf numFmtId="3" fontId="4" fillId="0" borderId="14" xfId="2" applyNumberFormat="1" applyFont="1" applyBorder="1" applyAlignment="1">
      <alignment vertical="center"/>
    </xf>
    <xf numFmtId="0" fontId="3" fillId="0" borderId="0" xfId="2" applyFont="1" applyAlignment="1">
      <alignment horizontal="left"/>
    </xf>
    <xf numFmtId="0" fontId="5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3" fontId="5" fillId="0" borderId="13" xfId="2" applyNumberFormat="1" applyFont="1" applyBorder="1" applyAlignment="1">
      <alignment vertical="center"/>
    </xf>
    <xf numFmtId="0" fontId="4" fillId="0" borderId="17" xfId="2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/>
    </xf>
    <xf numFmtId="3" fontId="4" fillId="0" borderId="18" xfId="2" applyNumberFormat="1" applyFont="1" applyBorder="1" applyAlignment="1">
      <alignment vertical="center"/>
    </xf>
    <xf numFmtId="0" fontId="4" fillId="0" borderId="12" xfId="2" applyFont="1" applyBorder="1" applyAlignment="1">
      <alignment horizontal="right" vertical="center"/>
    </xf>
    <xf numFmtId="0" fontId="4" fillId="0" borderId="13" xfId="2" applyFont="1" applyBorder="1" applyAlignment="1">
      <alignment horizontal="left" vertical="center"/>
    </xf>
    <xf numFmtId="3" fontId="4" fillId="0" borderId="13" xfId="2" applyNumberFormat="1" applyFont="1" applyBorder="1" applyAlignment="1">
      <alignment vertical="center"/>
    </xf>
    <xf numFmtId="0" fontId="4" fillId="0" borderId="19" xfId="2" applyFont="1" applyBorder="1" applyAlignment="1">
      <alignment horizontal="left" vertical="center"/>
    </xf>
    <xf numFmtId="3" fontId="4" fillId="0" borderId="19" xfId="2" applyNumberFormat="1" applyFont="1" applyBorder="1" applyAlignment="1">
      <alignment vertical="center"/>
    </xf>
    <xf numFmtId="0" fontId="4" fillId="0" borderId="20" xfId="2" applyFont="1" applyBorder="1" applyAlignment="1">
      <alignment horizontal="right" vertical="center"/>
    </xf>
    <xf numFmtId="0" fontId="6" fillId="0" borderId="12" xfId="2" applyFont="1" applyBorder="1" applyAlignment="1">
      <alignment horizontal="left"/>
    </xf>
    <xf numFmtId="0" fontId="6" fillId="0" borderId="13" xfId="2" applyFont="1" applyBorder="1" applyAlignment="1">
      <alignment wrapText="1"/>
    </xf>
    <xf numFmtId="3" fontId="6" fillId="0" borderId="13" xfId="2" applyNumberFormat="1" applyFont="1" applyBorder="1" applyAlignment="1">
      <alignment wrapText="1"/>
    </xf>
    <xf numFmtId="0" fontId="6" fillId="0" borderId="16" xfId="2" applyFont="1" applyBorder="1"/>
    <xf numFmtId="0" fontId="6" fillId="0" borderId="14" xfId="2" applyFont="1" applyBorder="1"/>
    <xf numFmtId="3" fontId="4" fillId="0" borderId="13" xfId="2" applyNumberFormat="1" applyFont="1" applyBorder="1" applyAlignment="1"/>
    <xf numFmtId="0" fontId="4" fillId="0" borderId="19" xfId="2" applyFont="1" applyBorder="1"/>
    <xf numFmtId="3" fontId="4" fillId="0" borderId="19" xfId="2" applyNumberFormat="1" applyFont="1" applyBorder="1" applyAlignment="1"/>
    <xf numFmtId="9" fontId="4" fillId="0" borderId="21" xfId="1" applyFont="1" applyBorder="1" applyAlignment="1">
      <alignment horizontal="right"/>
    </xf>
    <xf numFmtId="0" fontId="6" fillId="0" borderId="5" xfId="2" applyFont="1" applyBorder="1"/>
    <xf numFmtId="0" fontId="9" fillId="0" borderId="6" xfId="2" applyFont="1" applyBorder="1"/>
    <xf numFmtId="0" fontId="5" fillId="0" borderId="22" xfId="2" applyFont="1" applyBorder="1"/>
    <xf numFmtId="0" fontId="4" fillId="0" borderId="23" xfId="2" applyFont="1" applyBorder="1"/>
    <xf numFmtId="3" fontId="4" fillId="0" borderId="23" xfId="2" applyNumberFormat="1" applyFont="1" applyBorder="1" applyAlignment="1"/>
    <xf numFmtId="0" fontId="5" fillId="0" borderId="24" xfId="2" applyFont="1" applyBorder="1"/>
    <xf numFmtId="0" fontId="5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3" fontId="6" fillId="0" borderId="13" xfId="2" applyNumberFormat="1" applyFont="1" applyBorder="1" applyAlignment="1"/>
    <xf numFmtId="9" fontId="6" fillId="0" borderId="27" xfId="1" applyFont="1" applyBorder="1" applyAlignment="1"/>
    <xf numFmtId="9" fontId="4" fillId="0" borderId="27" xfId="1" applyFont="1" applyBorder="1" applyAlignment="1"/>
    <xf numFmtId="3" fontId="6" fillId="0" borderId="13" xfId="2" applyNumberFormat="1" applyFont="1" applyBorder="1" applyAlignment="1">
      <alignment vertical="center"/>
    </xf>
    <xf numFmtId="0" fontId="6" fillId="0" borderId="12" xfId="2" applyFont="1" applyBorder="1"/>
    <xf numFmtId="0" fontId="6" fillId="0" borderId="13" xfId="2" applyFont="1" applyBorder="1" applyAlignment="1">
      <alignment vertical="center"/>
    </xf>
    <xf numFmtId="0" fontId="6" fillId="0" borderId="13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3" fontId="9" fillId="0" borderId="13" xfId="2" applyNumberFormat="1" applyFont="1" applyBorder="1" applyAlignment="1"/>
    <xf numFmtId="0" fontId="6" fillId="0" borderId="13" xfId="2" applyFont="1" applyBorder="1"/>
    <xf numFmtId="0" fontId="5" fillId="0" borderId="12" xfId="2" applyFont="1" applyBorder="1" applyAlignment="1">
      <alignment horizontal="right"/>
    </xf>
    <xf numFmtId="0" fontId="5" fillId="0" borderId="13" xfId="2" applyFont="1" applyBorder="1"/>
    <xf numFmtId="3" fontId="5" fillId="0" borderId="13" xfId="2" applyNumberFormat="1" applyFont="1" applyBorder="1" applyAlignment="1"/>
    <xf numFmtId="9" fontId="5" fillId="0" borderId="27" xfId="1" applyFont="1" applyBorder="1" applyAlignment="1"/>
    <xf numFmtId="0" fontId="10" fillId="0" borderId="0" xfId="2" applyFont="1"/>
    <xf numFmtId="0" fontId="5" fillId="0" borderId="13" xfId="2" applyFont="1" applyBorder="1" applyAlignment="1"/>
    <xf numFmtId="0" fontId="11" fillId="0" borderId="12" xfId="2" applyFont="1" applyBorder="1" applyAlignment="1">
      <alignment horizontal="right"/>
    </xf>
    <xf numFmtId="0" fontId="4" fillId="0" borderId="13" xfId="2" applyFont="1" applyBorder="1" applyAlignment="1">
      <alignment horizontal="left" wrapText="1"/>
    </xf>
    <xf numFmtId="0" fontId="11" fillId="0" borderId="13" xfId="2" applyFont="1" applyBorder="1" applyAlignment="1">
      <alignment horizontal="right" wrapText="1"/>
    </xf>
    <xf numFmtId="3" fontId="11" fillId="0" borderId="13" xfId="2" applyNumberFormat="1" applyFont="1" applyBorder="1" applyAlignment="1">
      <alignment wrapText="1"/>
    </xf>
    <xf numFmtId="9" fontId="11" fillId="0" borderId="27" xfId="1" applyFont="1" applyBorder="1" applyAlignment="1"/>
    <xf numFmtId="0" fontId="11" fillId="0" borderId="13" xfId="2" applyFont="1" applyFill="1" applyBorder="1" applyAlignment="1">
      <alignment horizontal="right" wrapText="1"/>
    </xf>
    <xf numFmtId="3" fontId="11" fillId="0" borderId="13" xfId="2" applyNumberFormat="1" applyFont="1" applyFill="1" applyBorder="1" applyAlignment="1">
      <alignment wrapText="1"/>
    </xf>
    <xf numFmtId="0" fontId="5" fillId="0" borderId="13" xfId="2" applyFont="1" applyBorder="1" applyAlignment="1">
      <alignment wrapText="1"/>
    </xf>
    <xf numFmtId="0" fontId="5" fillId="0" borderId="13" xfId="2" applyFont="1" applyFill="1" applyBorder="1" applyAlignment="1">
      <alignment wrapText="1"/>
    </xf>
    <xf numFmtId="3" fontId="5" fillId="0" borderId="13" xfId="2" applyNumberFormat="1" applyFont="1" applyFill="1" applyBorder="1" applyAlignment="1">
      <alignment wrapText="1"/>
    </xf>
    <xf numFmtId="0" fontId="4" fillId="0" borderId="28" xfId="2" applyFont="1" applyBorder="1" applyAlignment="1">
      <alignment horizontal="right"/>
    </xf>
    <xf numFmtId="9" fontId="4" fillId="0" borderId="29" xfId="1" applyFont="1" applyBorder="1" applyAlignment="1"/>
    <xf numFmtId="9" fontId="6" fillId="0" borderId="8" xfId="1" applyFont="1" applyBorder="1" applyAlignment="1"/>
    <xf numFmtId="3" fontId="5" fillId="0" borderId="24" xfId="2" applyNumberFormat="1" applyFont="1" applyBorder="1" applyAlignment="1"/>
  </cellXfs>
  <cellStyles count="13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2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9"/>
  <sheetViews>
    <sheetView tabSelected="1" topLeftCell="A76" workbookViewId="0">
      <selection activeCell="F2" sqref="F2"/>
    </sheetView>
  </sheetViews>
  <sheetFormatPr defaultColWidth="9.140625" defaultRowHeight="15"/>
  <cols>
    <col min="1" max="1" width="7.42578125" style="3" customWidth="1"/>
    <col min="2" max="2" width="48.140625" style="3" customWidth="1"/>
    <col min="3" max="5" width="10" style="3" customWidth="1"/>
    <col min="6" max="6" width="9.28515625" style="3" customWidth="1"/>
    <col min="7" max="16384" width="9.140625" style="3"/>
  </cols>
  <sheetData>
    <row r="1" spans="1:6">
      <c r="A1" s="1"/>
      <c r="B1" s="1"/>
      <c r="C1" s="1"/>
      <c r="D1" s="1"/>
      <c r="E1" s="1"/>
      <c r="F1" s="2" t="s">
        <v>0</v>
      </c>
    </row>
    <row r="2" spans="1:6">
      <c r="A2" s="1"/>
      <c r="B2" s="1"/>
      <c r="C2" s="1"/>
      <c r="D2" s="1"/>
      <c r="E2" s="1"/>
      <c r="F2" s="4"/>
    </row>
    <row r="3" spans="1:6" ht="31.5" customHeight="1">
      <c r="A3" s="5" t="s">
        <v>1</v>
      </c>
      <c r="B3" s="6"/>
      <c r="C3" s="6"/>
      <c r="D3" s="6"/>
      <c r="E3" s="6"/>
      <c r="F3" s="6"/>
    </row>
    <row r="4" spans="1:6">
      <c r="A4" s="7"/>
      <c r="B4" s="8"/>
      <c r="C4" s="8"/>
      <c r="D4" s="8"/>
      <c r="E4" s="8"/>
      <c r="F4" s="8"/>
    </row>
    <row r="5" spans="1:6" ht="15.75" thickBot="1">
      <c r="A5" s="1"/>
      <c r="B5" s="1"/>
      <c r="C5" s="1"/>
      <c r="D5" s="1"/>
      <c r="E5" s="1"/>
      <c r="F5" s="4" t="s">
        <v>2</v>
      </c>
    </row>
    <row r="6" spans="1:6" ht="39.75" thickTop="1" thickBot="1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  <c r="F6" s="13" t="s">
        <v>8</v>
      </c>
    </row>
    <row r="7" spans="1:6" ht="16.5" thickTop="1" thickBot="1">
      <c r="A7" s="14" t="s">
        <v>9</v>
      </c>
      <c r="B7" s="15"/>
      <c r="C7" s="16"/>
      <c r="D7" s="16"/>
      <c r="E7" s="16"/>
      <c r="F7" s="17"/>
    </row>
    <row r="8" spans="1:6" ht="18" customHeight="1" thickTop="1" thickBot="1">
      <c r="A8" s="18" t="s">
        <v>10</v>
      </c>
      <c r="B8" s="19" t="s">
        <v>11</v>
      </c>
      <c r="C8" s="20">
        <f t="shared" ref="C8:E8" si="0">SUM(C9+C14)</f>
        <v>27726</v>
      </c>
      <c r="D8" s="20">
        <f t="shared" si="0"/>
        <v>31096</v>
      </c>
      <c r="E8" s="20">
        <f t="shared" si="0"/>
        <v>30459</v>
      </c>
      <c r="F8" s="21">
        <f>E8/D8</f>
        <v>0.97951505016722407</v>
      </c>
    </row>
    <row r="9" spans="1:6" ht="15.75" thickTop="1">
      <c r="A9" s="22" t="s">
        <v>12</v>
      </c>
      <c r="B9" s="23" t="s">
        <v>13</v>
      </c>
      <c r="C9" s="24">
        <f t="shared" ref="C9:E9" si="1">SUM(C10:C13)</f>
        <v>21722</v>
      </c>
      <c r="D9" s="24">
        <f t="shared" si="1"/>
        <v>22586</v>
      </c>
      <c r="E9" s="24">
        <f t="shared" si="1"/>
        <v>22587</v>
      </c>
      <c r="F9" s="25">
        <f>E9/D9</f>
        <v>1.0000442752147347</v>
      </c>
    </row>
    <row r="10" spans="1:6">
      <c r="A10" s="26" t="s">
        <v>14</v>
      </c>
      <c r="B10" s="27" t="s">
        <v>15</v>
      </c>
      <c r="C10" s="28">
        <v>14826</v>
      </c>
      <c r="D10" s="28">
        <v>14840</v>
      </c>
      <c r="E10" s="28">
        <v>14840</v>
      </c>
      <c r="F10" s="29">
        <f>E10/D10</f>
        <v>1</v>
      </c>
    </row>
    <row r="11" spans="1:6">
      <c r="A11" s="26" t="s">
        <v>16</v>
      </c>
      <c r="B11" s="27" t="s">
        <v>17</v>
      </c>
      <c r="C11" s="28">
        <v>5096</v>
      </c>
      <c r="D11" s="28">
        <v>5320</v>
      </c>
      <c r="E11" s="28">
        <v>5321</v>
      </c>
      <c r="F11" s="29">
        <f t="shared" ref="F11:F13" si="2">E11/D11</f>
        <v>1.000187969924812</v>
      </c>
    </row>
    <row r="12" spans="1:6">
      <c r="A12" s="26" t="s">
        <v>18</v>
      </c>
      <c r="B12" s="27" t="s">
        <v>19</v>
      </c>
      <c r="C12" s="28">
        <v>1800</v>
      </c>
      <c r="D12" s="28">
        <v>1800</v>
      </c>
      <c r="E12" s="28">
        <v>1800</v>
      </c>
      <c r="F12" s="29">
        <f t="shared" si="2"/>
        <v>1</v>
      </c>
    </row>
    <row r="13" spans="1:6">
      <c r="A13" s="30" t="s">
        <v>20</v>
      </c>
      <c r="B13" s="31" t="s">
        <v>21</v>
      </c>
      <c r="C13" s="28">
        <v>0</v>
      </c>
      <c r="D13" s="28">
        <v>626</v>
      </c>
      <c r="E13" s="28">
        <v>626</v>
      </c>
      <c r="F13" s="29">
        <f t="shared" si="2"/>
        <v>1</v>
      </c>
    </row>
    <row r="14" spans="1:6">
      <c r="A14" s="32" t="s">
        <v>22</v>
      </c>
      <c r="B14" s="33" t="s">
        <v>23</v>
      </c>
      <c r="C14" s="34">
        <f>SUM(C15:C18)</f>
        <v>6004</v>
      </c>
      <c r="D14" s="34">
        <f>SUM(D15:D18)</f>
        <v>8510</v>
      </c>
      <c r="E14" s="34">
        <f>SUM(E15:E18)</f>
        <v>7872</v>
      </c>
      <c r="F14" s="35">
        <f>E14/D14</f>
        <v>0.92502937720329026</v>
      </c>
    </row>
    <row r="15" spans="1:6">
      <c r="A15" s="26" t="s">
        <v>24</v>
      </c>
      <c r="B15" s="36" t="s">
        <v>25</v>
      </c>
      <c r="C15" s="37">
        <v>2352</v>
      </c>
      <c r="D15" s="37">
        <v>2352</v>
      </c>
      <c r="E15" s="37">
        <v>2195</v>
      </c>
      <c r="F15" s="29">
        <f t="shared" ref="F15:F43" si="3">E15/D15</f>
        <v>0.93324829931972786</v>
      </c>
    </row>
    <row r="16" spans="1:6">
      <c r="A16" s="26" t="s">
        <v>24</v>
      </c>
      <c r="B16" s="36" t="s">
        <v>26</v>
      </c>
      <c r="C16" s="37">
        <v>2922</v>
      </c>
      <c r="D16" s="37">
        <v>5428</v>
      </c>
      <c r="E16" s="37">
        <v>5137</v>
      </c>
      <c r="F16" s="29">
        <f t="shared" si="3"/>
        <v>0.94638909358879886</v>
      </c>
    </row>
    <row r="17" spans="1:6">
      <c r="A17" s="26" t="s">
        <v>24</v>
      </c>
      <c r="B17" s="38" t="s">
        <v>27</v>
      </c>
      <c r="C17" s="39">
        <v>730</v>
      </c>
      <c r="D17" s="39">
        <v>730</v>
      </c>
      <c r="E17" s="39">
        <v>100</v>
      </c>
      <c r="F17" s="29">
        <f t="shared" si="3"/>
        <v>0.13698630136986301</v>
      </c>
    </row>
    <row r="18" spans="1:6">
      <c r="A18" s="26" t="s">
        <v>24</v>
      </c>
      <c r="B18" s="38" t="s">
        <v>28</v>
      </c>
      <c r="C18" s="39">
        <v>0</v>
      </c>
      <c r="D18" s="39">
        <v>0</v>
      </c>
      <c r="E18" s="39">
        <v>440</v>
      </c>
      <c r="F18" s="29">
        <v>0</v>
      </c>
    </row>
    <row r="19" spans="1:6" s="44" customFormat="1" ht="18" customHeight="1">
      <c r="A19" s="40" t="s">
        <v>29</v>
      </c>
      <c r="B19" s="41" t="s">
        <v>30</v>
      </c>
      <c r="C19" s="42">
        <f t="shared" ref="C19:E19" si="4">C20+C22+C24+C25+C27</f>
        <v>3582</v>
      </c>
      <c r="D19" s="42">
        <f t="shared" si="4"/>
        <v>4382</v>
      </c>
      <c r="E19" s="42">
        <f t="shared" si="4"/>
        <v>4125</v>
      </c>
      <c r="F19" s="43">
        <f t="shared" si="3"/>
        <v>0.9413509812870835</v>
      </c>
    </row>
    <row r="20" spans="1:6" s="48" customFormat="1">
      <c r="A20" s="45" t="s">
        <v>31</v>
      </c>
      <c r="B20" s="46" t="s">
        <v>32</v>
      </c>
      <c r="C20" s="47">
        <f>SUM(C21)</f>
        <v>627</v>
      </c>
      <c r="D20" s="47">
        <f>SUM(D21)</f>
        <v>677</v>
      </c>
      <c r="E20" s="47">
        <f>SUM(E21)</f>
        <v>640</v>
      </c>
      <c r="F20" s="35">
        <f t="shared" si="3"/>
        <v>0.94534711964549478</v>
      </c>
    </row>
    <row r="21" spans="1:6">
      <c r="A21" s="49" t="s">
        <v>31</v>
      </c>
      <c r="B21" s="50" t="s">
        <v>33</v>
      </c>
      <c r="C21" s="51">
        <v>627</v>
      </c>
      <c r="D21" s="51">
        <v>677</v>
      </c>
      <c r="E21" s="51">
        <v>640</v>
      </c>
      <c r="F21" s="29">
        <f t="shared" si="3"/>
        <v>0.94534711964549478</v>
      </c>
    </row>
    <row r="22" spans="1:6" s="52" customFormat="1">
      <c r="A22" s="45" t="s">
        <v>34</v>
      </c>
      <c r="B22" s="46" t="s">
        <v>35</v>
      </c>
      <c r="C22" s="34">
        <f t="shared" ref="C22:E22" si="5">SUM(C23)</f>
        <v>2100</v>
      </c>
      <c r="D22" s="34">
        <f t="shared" si="5"/>
        <v>2800</v>
      </c>
      <c r="E22" s="34">
        <f t="shared" si="5"/>
        <v>2678</v>
      </c>
      <c r="F22" s="35">
        <f t="shared" si="3"/>
        <v>0.95642857142857141</v>
      </c>
    </row>
    <row r="23" spans="1:6">
      <c r="A23" s="49" t="s">
        <v>36</v>
      </c>
      <c r="B23" s="50" t="s">
        <v>37</v>
      </c>
      <c r="C23" s="51">
        <v>2100</v>
      </c>
      <c r="D23" s="51">
        <v>2800</v>
      </c>
      <c r="E23" s="51">
        <v>2678</v>
      </c>
      <c r="F23" s="29">
        <f t="shared" si="3"/>
        <v>0.95642857142857141</v>
      </c>
    </row>
    <row r="24" spans="1:6">
      <c r="A24" s="45" t="s">
        <v>38</v>
      </c>
      <c r="B24" s="46" t="s">
        <v>39</v>
      </c>
      <c r="C24" s="47">
        <v>650</v>
      </c>
      <c r="D24" s="47">
        <v>650</v>
      </c>
      <c r="E24" s="47">
        <v>585</v>
      </c>
      <c r="F24" s="35">
        <f t="shared" si="3"/>
        <v>0.9</v>
      </c>
    </row>
    <row r="25" spans="1:6">
      <c r="A25" s="45" t="s">
        <v>40</v>
      </c>
      <c r="B25" s="46" t="s">
        <v>41</v>
      </c>
      <c r="C25" s="34">
        <f t="shared" ref="C25:E25" si="6">SUM(C26)</f>
        <v>200</v>
      </c>
      <c r="D25" s="34">
        <f t="shared" si="6"/>
        <v>250</v>
      </c>
      <c r="E25" s="34">
        <f t="shared" si="6"/>
        <v>221</v>
      </c>
      <c r="F25" s="35">
        <f t="shared" si="3"/>
        <v>0.88400000000000001</v>
      </c>
    </row>
    <row r="26" spans="1:6">
      <c r="A26" s="49" t="s">
        <v>40</v>
      </c>
      <c r="B26" s="50" t="s">
        <v>42</v>
      </c>
      <c r="C26" s="51">
        <v>200</v>
      </c>
      <c r="D26" s="51">
        <v>250</v>
      </c>
      <c r="E26" s="51">
        <v>221</v>
      </c>
      <c r="F26" s="29">
        <f t="shared" si="3"/>
        <v>0.88400000000000001</v>
      </c>
    </row>
    <row r="27" spans="1:6" s="48" customFormat="1">
      <c r="A27" s="53" t="s">
        <v>43</v>
      </c>
      <c r="B27" s="54" t="s">
        <v>44</v>
      </c>
      <c r="C27" s="55">
        <v>5</v>
      </c>
      <c r="D27" s="55">
        <v>5</v>
      </c>
      <c r="E27" s="55">
        <v>1</v>
      </c>
      <c r="F27" s="35">
        <f t="shared" si="3"/>
        <v>0.2</v>
      </c>
    </row>
    <row r="28" spans="1:6" s="44" customFormat="1" ht="18" customHeight="1">
      <c r="A28" s="40" t="s">
        <v>45</v>
      </c>
      <c r="B28" s="41" t="s">
        <v>46</v>
      </c>
      <c r="C28" s="42">
        <f t="shared" ref="C28:E28" si="7">SUM(C29:C35)</f>
        <v>712</v>
      </c>
      <c r="D28" s="42">
        <f t="shared" si="7"/>
        <v>1219</v>
      </c>
      <c r="E28" s="42">
        <f t="shared" si="7"/>
        <v>936</v>
      </c>
      <c r="F28" s="43">
        <f t="shared" si="3"/>
        <v>0.76784249384741587</v>
      </c>
    </row>
    <row r="29" spans="1:6">
      <c r="A29" s="56" t="s">
        <v>47</v>
      </c>
      <c r="B29" s="57" t="s">
        <v>48</v>
      </c>
      <c r="C29" s="58">
        <v>0</v>
      </c>
      <c r="D29" s="58">
        <v>0</v>
      </c>
      <c r="E29" s="58">
        <v>0</v>
      </c>
      <c r="F29" s="29">
        <v>0</v>
      </c>
    </row>
    <row r="30" spans="1:6">
      <c r="A30" s="59" t="s">
        <v>49</v>
      </c>
      <c r="B30" s="60" t="s">
        <v>50</v>
      </c>
      <c r="C30" s="61">
        <v>480</v>
      </c>
      <c r="D30" s="61">
        <v>830</v>
      </c>
      <c r="E30" s="61">
        <v>780</v>
      </c>
      <c r="F30" s="29">
        <f t="shared" si="3"/>
        <v>0.93975903614457834</v>
      </c>
    </row>
    <row r="31" spans="1:6">
      <c r="A31" s="59" t="s">
        <v>51</v>
      </c>
      <c r="B31" s="62" t="s">
        <v>52</v>
      </c>
      <c r="C31" s="63">
        <v>0</v>
      </c>
      <c r="D31" s="63">
        <v>0</v>
      </c>
      <c r="E31" s="63">
        <v>0</v>
      </c>
      <c r="F31" s="29">
        <v>0</v>
      </c>
    </row>
    <row r="32" spans="1:6">
      <c r="A32" s="59" t="s">
        <v>53</v>
      </c>
      <c r="B32" s="60" t="s">
        <v>54</v>
      </c>
      <c r="C32" s="61">
        <v>231</v>
      </c>
      <c r="D32" s="61">
        <v>231</v>
      </c>
      <c r="E32" s="61">
        <v>0</v>
      </c>
      <c r="F32" s="29">
        <f t="shared" si="3"/>
        <v>0</v>
      </c>
    </row>
    <row r="33" spans="1:6">
      <c r="A33" s="59" t="s">
        <v>55</v>
      </c>
      <c r="B33" s="60" t="s">
        <v>56</v>
      </c>
      <c r="C33" s="61">
        <v>1</v>
      </c>
      <c r="D33" s="61">
        <v>1</v>
      </c>
      <c r="E33" s="61">
        <v>0</v>
      </c>
      <c r="F33" s="29">
        <f t="shared" si="3"/>
        <v>0</v>
      </c>
    </row>
    <row r="34" spans="1:6">
      <c r="A34" s="64" t="s">
        <v>57</v>
      </c>
      <c r="B34" s="62" t="s">
        <v>58</v>
      </c>
      <c r="C34" s="63">
        <v>0</v>
      </c>
      <c r="D34" s="63">
        <v>149</v>
      </c>
      <c r="E34" s="63">
        <v>148</v>
      </c>
      <c r="F34" s="29">
        <f t="shared" si="3"/>
        <v>0.99328859060402686</v>
      </c>
    </row>
    <row r="35" spans="1:6">
      <c r="A35" s="64" t="s">
        <v>59</v>
      </c>
      <c r="B35" s="62" t="s">
        <v>60</v>
      </c>
      <c r="C35" s="63">
        <v>0</v>
      </c>
      <c r="D35" s="63">
        <v>8</v>
      </c>
      <c r="E35" s="63">
        <v>8</v>
      </c>
      <c r="F35" s="29">
        <v>0</v>
      </c>
    </row>
    <row r="36" spans="1:6" s="44" customFormat="1" ht="15.75">
      <c r="A36" s="65" t="s">
        <v>61</v>
      </c>
      <c r="B36" s="66" t="s">
        <v>62</v>
      </c>
      <c r="C36" s="67">
        <v>0</v>
      </c>
      <c r="D36" s="67">
        <v>0</v>
      </c>
      <c r="E36" s="67">
        <v>0</v>
      </c>
      <c r="F36" s="43">
        <v>0</v>
      </c>
    </row>
    <row r="37" spans="1:6" s="44" customFormat="1" ht="18" customHeight="1">
      <c r="A37" s="68" t="s">
        <v>63</v>
      </c>
      <c r="B37" s="69" t="s">
        <v>64</v>
      </c>
      <c r="C37" s="42">
        <f t="shared" ref="C37:E37" si="8">C38+C39+C40+C41+C42</f>
        <v>5202</v>
      </c>
      <c r="D37" s="42">
        <f t="shared" si="8"/>
        <v>3790</v>
      </c>
      <c r="E37" s="42">
        <f t="shared" si="8"/>
        <v>4572</v>
      </c>
      <c r="F37" s="43">
        <f t="shared" si="3"/>
        <v>1.2063324538258575</v>
      </c>
    </row>
    <row r="38" spans="1:6">
      <c r="A38" s="30" t="s">
        <v>65</v>
      </c>
      <c r="B38" s="31" t="s">
        <v>66</v>
      </c>
      <c r="C38" s="28">
        <v>5202</v>
      </c>
      <c r="D38" s="28">
        <v>3790</v>
      </c>
      <c r="E38" s="28">
        <v>3790</v>
      </c>
      <c r="F38" s="29">
        <f t="shared" si="3"/>
        <v>1</v>
      </c>
    </row>
    <row r="39" spans="1:6">
      <c r="A39" s="30" t="s">
        <v>67</v>
      </c>
      <c r="B39" s="27" t="s">
        <v>68</v>
      </c>
      <c r="C39" s="70">
        <v>0</v>
      </c>
      <c r="D39" s="70">
        <v>0</v>
      </c>
      <c r="E39" s="70">
        <v>0</v>
      </c>
      <c r="F39" s="29">
        <v>0</v>
      </c>
    </row>
    <row r="40" spans="1:6">
      <c r="A40" s="30" t="s">
        <v>69</v>
      </c>
      <c r="B40" s="27" t="s">
        <v>70</v>
      </c>
      <c r="C40" s="70">
        <v>0</v>
      </c>
      <c r="D40" s="70">
        <v>0</v>
      </c>
      <c r="E40" s="70">
        <v>0</v>
      </c>
      <c r="F40" s="29">
        <v>0</v>
      </c>
    </row>
    <row r="41" spans="1:6">
      <c r="A41" s="30" t="s">
        <v>71</v>
      </c>
      <c r="B41" s="27" t="s">
        <v>72</v>
      </c>
      <c r="C41" s="70">
        <v>0</v>
      </c>
      <c r="D41" s="70">
        <v>0</v>
      </c>
      <c r="E41" s="70">
        <v>0</v>
      </c>
      <c r="F41" s="29">
        <v>0</v>
      </c>
    </row>
    <row r="42" spans="1:6" ht="15.75" thickBot="1">
      <c r="A42" s="30" t="s">
        <v>73</v>
      </c>
      <c r="B42" s="71" t="s">
        <v>74</v>
      </c>
      <c r="C42" s="72">
        <v>0</v>
      </c>
      <c r="D42" s="72">
        <v>0</v>
      </c>
      <c r="E42" s="72">
        <v>782</v>
      </c>
      <c r="F42" s="73">
        <v>0</v>
      </c>
    </row>
    <row r="43" spans="1:6" s="44" customFormat="1" ht="19.5" customHeight="1" thickTop="1" thickBot="1">
      <c r="A43" s="74" t="s">
        <v>75</v>
      </c>
      <c r="B43" s="75"/>
      <c r="C43" s="20">
        <f>C37+C36+C28+C19+C8</f>
        <v>37222</v>
      </c>
      <c r="D43" s="20">
        <f>D37+D36+D28+D19+D8</f>
        <v>40487</v>
      </c>
      <c r="E43" s="20">
        <f>E37+E36+E28+E19+E8</f>
        <v>40092</v>
      </c>
      <c r="F43" s="21">
        <f t="shared" si="3"/>
        <v>0.99024378195470153</v>
      </c>
    </row>
    <row r="44" spans="1:6" ht="18" customHeight="1" thickTop="1" thickBot="1">
      <c r="A44" s="76" t="s">
        <v>76</v>
      </c>
      <c r="B44" s="77"/>
      <c r="C44" s="78">
        <v>0</v>
      </c>
      <c r="D44" s="78">
        <v>0</v>
      </c>
      <c r="E44" s="78">
        <v>0</v>
      </c>
      <c r="F44" s="79"/>
    </row>
    <row r="45" spans="1:6" ht="15.75" thickTop="1"/>
    <row r="48" spans="1:6">
      <c r="A48" s="1"/>
      <c r="B48" s="1"/>
      <c r="C48" s="1"/>
      <c r="D48" s="1"/>
      <c r="E48" s="1"/>
      <c r="F48" s="2" t="s">
        <v>77</v>
      </c>
    </row>
    <row r="49" spans="1:6">
      <c r="A49" s="1"/>
      <c r="B49" s="1"/>
      <c r="C49" s="1"/>
      <c r="D49" s="1"/>
      <c r="E49" s="1"/>
      <c r="F49" s="4"/>
    </row>
    <row r="50" spans="1:6" ht="33" customHeight="1">
      <c r="A50" s="5" t="s">
        <v>1</v>
      </c>
      <c r="B50" s="6"/>
      <c r="C50" s="6"/>
      <c r="D50" s="6"/>
      <c r="E50" s="6"/>
      <c r="F50" s="6"/>
    </row>
    <row r="51" spans="1:6" ht="15" customHeight="1">
      <c r="A51" s="7"/>
      <c r="B51" s="8"/>
      <c r="C51" s="8"/>
      <c r="D51" s="8"/>
      <c r="E51" s="8"/>
      <c r="F51" s="8"/>
    </row>
    <row r="52" spans="1:6" ht="15.75" thickBot="1">
      <c r="A52" s="1"/>
      <c r="B52" s="1"/>
      <c r="C52" s="1"/>
      <c r="D52" s="1"/>
      <c r="E52" s="1"/>
      <c r="F52" s="4" t="s">
        <v>2</v>
      </c>
    </row>
    <row r="53" spans="1:6" ht="39.75" thickTop="1" thickBot="1">
      <c r="A53" s="9" t="s">
        <v>3</v>
      </c>
      <c r="B53" s="10" t="s">
        <v>4</v>
      </c>
      <c r="C53" s="11" t="s">
        <v>5</v>
      </c>
      <c r="D53" s="12" t="s">
        <v>6</v>
      </c>
      <c r="E53" s="11" t="s">
        <v>7</v>
      </c>
      <c r="F53" s="13" t="s">
        <v>8</v>
      </c>
    </row>
    <row r="54" spans="1:6" ht="15.75" thickTop="1">
      <c r="A54" s="80" t="s">
        <v>78</v>
      </c>
      <c r="B54" s="81"/>
      <c r="C54" s="82"/>
      <c r="D54" s="82"/>
      <c r="E54" s="82"/>
      <c r="F54" s="83"/>
    </row>
    <row r="55" spans="1:6" s="44" customFormat="1" ht="18" customHeight="1">
      <c r="A55" s="84" t="s">
        <v>79</v>
      </c>
      <c r="B55" s="85" t="s">
        <v>80</v>
      </c>
      <c r="C55" s="86">
        <f t="shared" ref="C55:E55" si="9">SUM(C56:C62)</f>
        <v>13936</v>
      </c>
      <c r="D55" s="86">
        <f t="shared" si="9"/>
        <v>16010</v>
      </c>
      <c r="E55" s="86">
        <f t="shared" si="9"/>
        <v>15520</v>
      </c>
      <c r="F55" s="87">
        <f>E55/D55</f>
        <v>0.96939412866958152</v>
      </c>
    </row>
    <row r="56" spans="1:6" s="44" customFormat="1" ht="15" customHeight="1">
      <c r="A56" s="59" t="s">
        <v>81</v>
      </c>
      <c r="B56" s="60" t="s">
        <v>82</v>
      </c>
      <c r="C56" s="61">
        <v>7309</v>
      </c>
      <c r="D56" s="61">
        <v>8804</v>
      </c>
      <c r="E56" s="61">
        <v>8316</v>
      </c>
      <c r="F56" s="88">
        <f t="shared" ref="F56:F87" si="10">E56/D56</f>
        <v>0.94457064970467974</v>
      </c>
    </row>
    <row r="57" spans="1:6" s="44" customFormat="1" ht="15" customHeight="1">
      <c r="A57" s="59" t="s">
        <v>83</v>
      </c>
      <c r="B57" s="60" t="s">
        <v>84</v>
      </c>
      <c r="C57" s="61">
        <v>0</v>
      </c>
      <c r="D57" s="61">
        <v>100</v>
      </c>
      <c r="E57" s="61">
        <v>100</v>
      </c>
      <c r="F57" s="88">
        <f t="shared" si="10"/>
        <v>1</v>
      </c>
    </row>
    <row r="58" spans="1:6" s="44" customFormat="1" ht="15" customHeight="1">
      <c r="A58" s="59" t="s">
        <v>85</v>
      </c>
      <c r="B58" s="60" t="s">
        <v>86</v>
      </c>
      <c r="C58" s="61">
        <v>120</v>
      </c>
      <c r="D58" s="61">
        <v>120</v>
      </c>
      <c r="E58" s="61">
        <v>120</v>
      </c>
      <c r="F58" s="88">
        <f t="shared" si="10"/>
        <v>1</v>
      </c>
    </row>
    <row r="59" spans="1:6" s="44" customFormat="1" ht="15" customHeight="1">
      <c r="A59" s="59" t="s">
        <v>87</v>
      </c>
      <c r="B59" s="60" t="s">
        <v>88</v>
      </c>
      <c r="C59" s="61">
        <v>138</v>
      </c>
      <c r="D59" s="61">
        <v>320</v>
      </c>
      <c r="E59" s="61">
        <v>320</v>
      </c>
      <c r="F59" s="88">
        <f t="shared" si="10"/>
        <v>1</v>
      </c>
    </row>
    <row r="60" spans="1:6" s="44" customFormat="1" ht="15" customHeight="1">
      <c r="A60" s="59" t="s">
        <v>89</v>
      </c>
      <c r="B60" s="60" t="s">
        <v>90</v>
      </c>
      <c r="C60" s="61">
        <v>4998</v>
      </c>
      <c r="D60" s="61">
        <v>4998</v>
      </c>
      <c r="E60" s="61">
        <v>4998</v>
      </c>
      <c r="F60" s="88">
        <f t="shared" si="10"/>
        <v>1</v>
      </c>
    </row>
    <row r="61" spans="1:6" s="44" customFormat="1" ht="15" customHeight="1">
      <c r="A61" s="59" t="s">
        <v>91</v>
      </c>
      <c r="B61" s="60" t="s">
        <v>92</v>
      </c>
      <c r="C61" s="61">
        <v>1121</v>
      </c>
      <c r="D61" s="61">
        <v>1418</v>
      </c>
      <c r="E61" s="61">
        <v>1472</v>
      </c>
      <c r="F61" s="88">
        <f t="shared" si="10"/>
        <v>1.0380818053596614</v>
      </c>
    </row>
    <row r="62" spans="1:6" s="44" customFormat="1" ht="15" customHeight="1">
      <c r="A62" s="59" t="s">
        <v>93</v>
      </c>
      <c r="B62" s="60" t="s">
        <v>94</v>
      </c>
      <c r="C62" s="61">
        <v>250</v>
      </c>
      <c r="D62" s="61">
        <v>250</v>
      </c>
      <c r="E62" s="61">
        <v>194</v>
      </c>
      <c r="F62" s="88">
        <f t="shared" si="10"/>
        <v>0.77600000000000002</v>
      </c>
    </row>
    <row r="63" spans="1:6" s="44" customFormat="1" ht="18" customHeight="1">
      <c r="A63" s="84" t="s">
        <v>95</v>
      </c>
      <c r="B63" s="85" t="s">
        <v>96</v>
      </c>
      <c r="C63" s="89">
        <v>2463</v>
      </c>
      <c r="D63" s="89">
        <v>2774</v>
      </c>
      <c r="E63" s="89">
        <v>2756</v>
      </c>
      <c r="F63" s="87">
        <f t="shared" si="10"/>
        <v>0.99351117519826959</v>
      </c>
    </row>
    <row r="64" spans="1:6" s="44" customFormat="1" ht="18" customHeight="1">
      <c r="A64" s="90" t="s">
        <v>97</v>
      </c>
      <c r="B64" s="91" t="s">
        <v>98</v>
      </c>
      <c r="C64" s="89">
        <v>8211</v>
      </c>
      <c r="D64" s="89">
        <v>11985</v>
      </c>
      <c r="E64" s="89">
        <v>10901</v>
      </c>
      <c r="F64" s="87">
        <f t="shared" si="10"/>
        <v>0.90955360867751356</v>
      </c>
    </row>
    <row r="65" spans="1:6" s="44" customFormat="1" ht="18" customHeight="1">
      <c r="A65" s="65" t="s">
        <v>99</v>
      </c>
      <c r="B65" s="92" t="s">
        <v>100</v>
      </c>
      <c r="C65" s="86">
        <f t="shared" ref="C65" si="11">SUM(C67:C68)</f>
        <v>575</v>
      </c>
      <c r="D65" s="86">
        <f>SUM(D66:D68)</f>
        <v>790</v>
      </c>
      <c r="E65" s="86">
        <f>SUM(E66:E68)</f>
        <v>762</v>
      </c>
      <c r="F65" s="87">
        <f t="shared" si="10"/>
        <v>0.96455696202531649</v>
      </c>
    </row>
    <row r="66" spans="1:6" s="44" customFormat="1" ht="18" customHeight="1">
      <c r="A66" s="26" t="s">
        <v>101</v>
      </c>
      <c r="B66" s="93" t="s">
        <v>102</v>
      </c>
      <c r="C66" s="94">
        <v>0</v>
      </c>
      <c r="D66" s="94">
        <v>0</v>
      </c>
      <c r="E66" s="94">
        <v>0</v>
      </c>
      <c r="F66" s="88">
        <v>0</v>
      </c>
    </row>
    <row r="67" spans="1:6">
      <c r="A67" s="26" t="s">
        <v>103</v>
      </c>
      <c r="B67" s="27" t="s">
        <v>104</v>
      </c>
      <c r="C67" s="70">
        <v>350</v>
      </c>
      <c r="D67" s="70">
        <v>565</v>
      </c>
      <c r="E67" s="70">
        <v>507</v>
      </c>
      <c r="F67" s="88">
        <f t="shared" si="10"/>
        <v>0.89734513274336281</v>
      </c>
    </row>
    <row r="68" spans="1:6">
      <c r="A68" s="26" t="s">
        <v>103</v>
      </c>
      <c r="B68" s="27" t="s">
        <v>105</v>
      </c>
      <c r="C68" s="70">
        <v>225</v>
      </c>
      <c r="D68" s="70">
        <v>225</v>
      </c>
      <c r="E68" s="70">
        <v>255</v>
      </c>
      <c r="F68" s="88">
        <f t="shared" si="10"/>
        <v>1.1333333333333333</v>
      </c>
    </row>
    <row r="69" spans="1:6" s="44" customFormat="1" ht="15.75">
      <c r="A69" s="90" t="s">
        <v>106</v>
      </c>
      <c r="B69" s="95" t="s">
        <v>107</v>
      </c>
      <c r="C69" s="86">
        <f>C71+C79+C81</f>
        <v>11168</v>
      </c>
      <c r="D69" s="86">
        <f>D71+D79+D81</f>
        <v>8059</v>
      </c>
      <c r="E69" s="86">
        <v>1822</v>
      </c>
      <c r="F69" s="87">
        <f t="shared" si="10"/>
        <v>0.22608264052611987</v>
      </c>
    </row>
    <row r="70" spans="1:6" s="100" customFormat="1" ht="15" customHeight="1">
      <c r="A70" s="96" t="s">
        <v>108</v>
      </c>
      <c r="B70" s="97" t="s">
        <v>109</v>
      </c>
      <c r="C70" s="98">
        <v>0</v>
      </c>
      <c r="D70" s="98">
        <v>0</v>
      </c>
      <c r="E70" s="98">
        <v>0</v>
      </c>
      <c r="F70" s="99">
        <v>0</v>
      </c>
    </row>
    <row r="71" spans="1:6" ht="15" customHeight="1">
      <c r="A71" s="96" t="s">
        <v>110</v>
      </c>
      <c r="B71" s="101" t="s">
        <v>111</v>
      </c>
      <c r="C71" s="98">
        <f>C72+C74</f>
        <v>1863</v>
      </c>
      <c r="D71" s="98">
        <f>D72+D74</f>
        <v>1648</v>
      </c>
      <c r="E71" s="98">
        <f>E72+E74</f>
        <v>1123</v>
      </c>
      <c r="F71" s="99">
        <f t="shared" si="10"/>
        <v>0.6814320388349514</v>
      </c>
    </row>
    <row r="72" spans="1:6" ht="15" customHeight="1">
      <c r="A72" s="102"/>
      <c r="B72" s="103" t="s">
        <v>112</v>
      </c>
      <c r="C72" s="70">
        <f>SUM(C73:C73)</f>
        <v>30</v>
      </c>
      <c r="D72" s="70">
        <f>SUM(D73:D73)</f>
        <v>30</v>
      </c>
      <c r="E72" s="70">
        <f>SUM(E73:E73)</f>
        <v>11</v>
      </c>
      <c r="F72" s="88">
        <f t="shared" si="10"/>
        <v>0.36666666666666664</v>
      </c>
    </row>
    <row r="73" spans="1:6" ht="15" customHeight="1">
      <c r="A73" s="102"/>
      <c r="B73" s="104" t="s">
        <v>113</v>
      </c>
      <c r="C73" s="105">
        <v>30</v>
      </c>
      <c r="D73" s="105">
        <v>30</v>
      </c>
      <c r="E73" s="105">
        <v>11</v>
      </c>
      <c r="F73" s="106">
        <f t="shared" si="10"/>
        <v>0.36666666666666664</v>
      </c>
    </row>
    <row r="74" spans="1:6" ht="15" customHeight="1">
      <c r="A74" s="102"/>
      <c r="B74" s="36" t="s">
        <v>114</v>
      </c>
      <c r="C74" s="70">
        <f t="shared" ref="C74:E74" si="12">C75+C76+C77+C78</f>
        <v>1833</v>
      </c>
      <c r="D74" s="70">
        <f t="shared" si="12"/>
        <v>1618</v>
      </c>
      <c r="E74" s="70">
        <f t="shared" si="12"/>
        <v>1112</v>
      </c>
      <c r="F74" s="88">
        <f t="shared" si="10"/>
        <v>0.68726823238566126</v>
      </c>
    </row>
    <row r="75" spans="1:6" ht="15" customHeight="1">
      <c r="A75" s="102"/>
      <c r="B75" s="104" t="s">
        <v>115</v>
      </c>
      <c r="C75" s="105">
        <v>0</v>
      </c>
      <c r="D75" s="105">
        <v>0</v>
      </c>
      <c r="E75" s="105">
        <v>0</v>
      </c>
      <c r="F75" s="106">
        <v>0</v>
      </c>
    </row>
    <row r="76" spans="1:6" ht="15" customHeight="1">
      <c r="A76" s="102"/>
      <c r="B76" s="104" t="s">
        <v>116</v>
      </c>
      <c r="C76" s="105">
        <v>1626</v>
      </c>
      <c r="D76" s="105">
        <v>1411</v>
      </c>
      <c r="E76" s="105">
        <v>897</v>
      </c>
      <c r="F76" s="106">
        <f t="shared" si="10"/>
        <v>0.63571934798015595</v>
      </c>
    </row>
    <row r="77" spans="1:6" ht="15" customHeight="1">
      <c r="A77" s="102"/>
      <c r="B77" s="107" t="s">
        <v>117</v>
      </c>
      <c r="C77" s="108">
        <v>184</v>
      </c>
      <c r="D77" s="108">
        <v>184</v>
      </c>
      <c r="E77" s="108">
        <v>192</v>
      </c>
      <c r="F77" s="106">
        <f t="shared" si="10"/>
        <v>1.0434782608695652</v>
      </c>
    </row>
    <row r="78" spans="1:6" ht="15" customHeight="1">
      <c r="A78" s="26"/>
      <c r="B78" s="104" t="s">
        <v>118</v>
      </c>
      <c r="C78" s="105">
        <v>23</v>
      </c>
      <c r="D78" s="105">
        <v>23</v>
      </c>
      <c r="E78" s="105">
        <v>23</v>
      </c>
      <c r="F78" s="106">
        <f t="shared" si="10"/>
        <v>1</v>
      </c>
    </row>
    <row r="79" spans="1:6" ht="15" customHeight="1">
      <c r="A79" s="96" t="s">
        <v>119</v>
      </c>
      <c r="B79" s="109" t="s">
        <v>120</v>
      </c>
      <c r="C79" s="98">
        <f t="shared" ref="C79:E79" si="13">SUM(C80:C80)</f>
        <v>700</v>
      </c>
      <c r="D79" s="98">
        <f t="shared" si="13"/>
        <v>700</v>
      </c>
      <c r="E79" s="98">
        <f t="shared" si="13"/>
        <v>700</v>
      </c>
      <c r="F79" s="99">
        <f t="shared" si="10"/>
        <v>1</v>
      </c>
    </row>
    <row r="80" spans="1:6" ht="15" customHeight="1">
      <c r="A80" s="102"/>
      <c r="B80" s="38" t="s">
        <v>121</v>
      </c>
      <c r="C80" s="39">
        <v>700</v>
      </c>
      <c r="D80" s="39">
        <v>700</v>
      </c>
      <c r="E80" s="39">
        <v>700</v>
      </c>
      <c r="F80" s="88">
        <f t="shared" si="10"/>
        <v>1</v>
      </c>
    </row>
    <row r="81" spans="1:6">
      <c r="A81" s="96" t="s">
        <v>122</v>
      </c>
      <c r="B81" s="110" t="s">
        <v>123</v>
      </c>
      <c r="C81" s="111">
        <v>8605</v>
      </c>
      <c r="D81" s="111">
        <v>5711</v>
      </c>
      <c r="E81" s="111">
        <v>0</v>
      </c>
      <c r="F81" s="99">
        <f t="shared" si="10"/>
        <v>0</v>
      </c>
    </row>
    <row r="82" spans="1:6" s="44" customFormat="1" ht="18" customHeight="1">
      <c r="A82" s="90" t="s">
        <v>124</v>
      </c>
      <c r="B82" s="95" t="s">
        <v>125</v>
      </c>
      <c r="C82" s="86">
        <f t="shared" ref="C82:E82" si="14">C83+C84+C86</f>
        <v>869</v>
      </c>
      <c r="D82" s="86">
        <f t="shared" si="14"/>
        <v>869</v>
      </c>
      <c r="E82" s="86">
        <f t="shared" si="14"/>
        <v>869</v>
      </c>
      <c r="F82" s="87">
        <f t="shared" si="10"/>
        <v>1</v>
      </c>
    </row>
    <row r="83" spans="1:6">
      <c r="A83" s="26" t="s">
        <v>126</v>
      </c>
      <c r="B83" s="27" t="s">
        <v>127</v>
      </c>
      <c r="C83" s="70">
        <v>0</v>
      </c>
      <c r="D83" s="70">
        <v>0</v>
      </c>
      <c r="E83" s="70">
        <v>0</v>
      </c>
      <c r="F83" s="88">
        <v>0</v>
      </c>
    </row>
    <row r="84" spans="1:6">
      <c r="A84" s="26" t="s">
        <v>128</v>
      </c>
      <c r="B84" s="27" t="s">
        <v>129</v>
      </c>
      <c r="C84" s="70">
        <v>0</v>
      </c>
      <c r="D84" s="70">
        <v>0</v>
      </c>
      <c r="E84" s="70">
        <v>0</v>
      </c>
      <c r="F84" s="88">
        <v>0</v>
      </c>
    </row>
    <row r="85" spans="1:6">
      <c r="A85" s="26" t="s">
        <v>130</v>
      </c>
      <c r="B85" s="27" t="s">
        <v>131</v>
      </c>
      <c r="C85" s="70">
        <v>0</v>
      </c>
      <c r="D85" s="70">
        <v>0</v>
      </c>
      <c r="E85" s="70">
        <v>0</v>
      </c>
      <c r="F85" s="88">
        <v>0</v>
      </c>
    </row>
    <row r="86" spans="1:6" ht="15.75" thickBot="1">
      <c r="A86" s="112" t="s">
        <v>132</v>
      </c>
      <c r="B86" s="71" t="s">
        <v>133</v>
      </c>
      <c r="C86" s="72">
        <v>869</v>
      </c>
      <c r="D86" s="72">
        <v>869</v>
      </c>
      <c r="E86" s="72">
        <v>869</v>
      </c>
      <c r="F86" s="113">
        <f t="shared" si="10"/>
        <v>1</v>
      </c>
    </row>
    <row r="87" spans="1:6" s="44" customFormat="1" ht="19.5" customHeight="1" thickTop="1" thickBot="1">
      <c r="A87" s="74" t="s">
        <v>134</v>
      </c>
      <c r="B87" s="75"/>
      <c r="C87" s="20">
        <f>C82+C69+C65+C64+C63+C55</f>
        <v>37222</v>
      </c>
      <c r="D87" s="20">
        <f>D82+D69+D65+D64+D63+D55</f>
        <v>40487</v>
      </c>
      <c r="E87" s="20">
        <f>E82+E69+E65+E64+E63+E55</f>
        <v>32630</v>
      </c>
      <c r="F87" s="114">
        <f t="shared" si="10"/>
        <v>0.80593770840022727</v>
      </c>
    </row>
    <row r="88" spans="1:6" ht="18" customHeight="1" thickTop="1" thickBot="1">
      <c r="A88" s="76" t="s">
        <v>135</v>
      </c>
      <c r="B88" s="77"/>
      <c r="C88" s="78">
        <v>0</v>
      </c>
      <c r="D88" s="78">
        <v>0</v>
      </c>
      <c r="E88" s="78">
        <v>7462</v>
      </c>
      <c r="F88" s="115"/>
    </row>
    <row r="89" spans="1:6" ht="15.75" thickTop="1"/>
  </sheetData>
  <mergeCells count="2">
    <mergeCell ref="A3:F3"/>
    <mergeCell ref="A50:F50"/>
  </mergeCells>
  <pageMargins left="0.5511811023622047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2019-05-23T07:08:25Z</dcterms:created>
  <dcterms:modified xsi:type="dcterms:W3CDTF">2019-05-23T07:09:20Z</dcterms:modified>
</cp:coreProperties>
</file>