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MUNKA\A PM HAT\Mell\"/>
    </mc:Choice>
  </mc:AlternateContent>
  <bookViews>
    <workbookView xWindow="0" yWindow="0" windowWidth="23040" windowHeight="9192" tabRatio="500" activeTab="3"/>
  </bookViews>
  <sheets>
    <sheet name="2.1.sz.mell." sheetId="1" r:id="rId1"/>
    <sheet name="2.2. mell." sheetId="2" r:id="rId2"/>
    <sheet name="2.3. mell." sheetId="3" r:id="rId3"/>
    <sheet name="2.4. mell." sheetId="4" r:id="rId4"/>
  </sheets>
  <definedNames>
    <definedName name="Excel_BuiltIn_Print_Titles" localSheetId="0">NA()</definedName>
    <definedName name="_xlnm.Print_Titles" localSheetId="0">'2.1.sz.mell.'!$1:$5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9" i="1" l="1"/>
  <c r="E8" i="1" s="1"/>
  <c r="F9" i="1"/>
  <c r="F8" i="1" s="1"/>
  <c r="G9" i="1"/>
  <c r="G8" i="1" s="1"/>
  <c r="H9" i="1"/>
  <c r="H8" i="1" s="1"/>
  <c r="E15" i="1"/>
  <c r="F15" i="1"/>
  <c r="G15" i="1"/>
  <c r="H15" i="1"/>
  <c r="E25" i="1"/>
  <c r="F25" i="1"/>
  <c r="G25" i="1"/>
  <c r="H25" i="1"/>
  <c r="E35" i="1"/>
  <c r="E34" i="1" s="1"/>
  <c r="F35" i="1"/>
  <c r="G35" i="1"/>
  <c r="H35" i="1"/>
  <c r="E43" i="1"/>
  <c r="F43" i="1"/>
  <c r="G43" i="1"/>
  <c r="H43" i="1"/>
  <c r="H34" i="1" s="1"/>
  <c r="E49" i="1"/>
  <c r="F49" i="1"/>
  <c r="G49" i="1"/>
  <c r="H49" i="1"/>
  <c r="E52" i="1"/>
  <c r="F52" i="1"/>
  <c r="G52" i="1"/>
  <c r="H52" i="1"/>
  <c r="E60" i="1"/>
  <c r="F60" i="1"/>
  <c r="G60" i="1"/>
  <c r="H60" i="1"/>
  <c r="E71" i="1"/>
  <c r="E66" i="1" s="1"/>
  <c r="E96" i="1" s="1"/>
  <c r="E100" i="1" s="1"/>
  <c r="F71" i="1"/>
  <c r="F66" i="1" s="1"/>
  <c r="G71" i="1"/>
  <c r="G66" i="1"/>
  <c r="H71" i="1"/>
  <c r="H66" i="1" s="1"/>
  <c r="E80" i="1"/>
  <c r="G80" i="1"/>
  <c r="H80" i="1"/>
  <c r="F83" i="1"/>
  <c r="F80" i="1" s="1"/>
  <c r="E91" i="1"/>
  <c r="F91" i="1"/>
  <c r="G91" i="1"/>
  <c r="G96" i="1" s="1"/>
  <c r="G100" i="1" s="1"/>
  <c r="H91" i="1"/>
  <c r="E97" i="1"/>
  <c r="F97" i="1"/>
  <c r="G97" i="1"/>
  <c r="H97" i="1"/>
  <c r="E9" i="2"/>
  <c r="E8" i="2" s="1"/>
  <c r="F9" i="2"/>
  <c r="F8" i="2"/>
  <c r="F7" i="2" s="1"/>
  <c r="G9" i="2"/>
  <c r="G8" i="2" s="1"/>
  <c r="E15" i="2"/>
  <c r="F15" i="2"/>
  <c r="G15" i="2"/>
  <c r="E25" i="2"/>
  <c r="F25" i="2"/>
  <c r="G25" i="2"/>
  <c r="E34" i="2"/>
  <c r="E35" i="2"/>
  <c r="F35" i="2"/>
  <c r="F34" i="2"/>
  <c r="G35" i="2"/>
  <c r="G34" i="2" s="1"/>
  <c r="E43" i="2"/>
  <c r="E49" i="2"/>
  <c r="F49" i="2"/>
  <c r="G49" i="2"/>
  <c r="E52" i="2"/>
  <c r="F52" i="2"/>
  <c r="G52" i="2"/>
  <c r="E60" i="2"/>
  <c r="F60" i="2"/>
  <c r="G60" i="2"/>
  <c r="E72" i="2"/>
  <c r="E67" i="2" s="1"/>
  <c r="E97" i="2" s="1"/>
  <c r="E101" i="2" s="1"/>
  <c r="F72" i="2"/>
  <c r="F67" i="2" s="1"/>
  <c r="F97" i="2" s="1"/>
  <c r="F101" i="2" s="1"/>
  <c r="G72" i="2"/>
  <c r="G67" i="2" s="1"/>
  <c r="G97" i="2" s="1"/>
  <c r="E81" i="2"/>
  <c r="E92" i="2"/>
  <c r="F92" i="2"/>
  <c r="G92" i="2"/>
  <c r="E98" i="2"/>
  <c r="F98" i="2"/>
  <c r="G98" i="2"/>
  <c r="E9" i="3"/>
  <c r="F9" i="3"/>
  <c r="F8" i="3"/>
  <c r="G9" i="3"/>
  <c r="E16" i="3"/>
  <c r="F16" i="3"/>
  <c r="G16" i="3"/>
  <c r="E26" i="3"/>
  <c r="F26" i="3"/>
  <c r="G26" i="3"/>
  <c r="E36" i="3"/>
  <c r="E35" i="3" s="1"/>
  <c r="E44" i="3"/>
  <c r="F44" i="3"/>
  <c r="F35" i="3"/>
  <c r="G44" i="3"/>
  <c r="G35" i="3"/>
  <c r="E50" i="3"/>
  <c r="E53" i="3"/>
  <c r="F53" i="3"/>
  <c r="E61" i="3"/>
  <c r="E73" i="3"/>
  <c r="E68" i="3" s="1"/>
  <c r="F73" i="3"/>
  <c r="F68" i="3" s="1"/>
  <c r="F98" i="3" s="1"/>
  <c r="F102" i="3" s="1"/>
  <c r="G73" i="3"/>
  <c r="G68" i="3" s="1"/>
  <c r="G98" i="3" s="1"/>
  <c r="G102" i="3" s="1"/>
  <c r="E82" i="3"/>
  <c r="F82" i="3"/>
  <c r="G82" i="3"/>
  <c r="E93" i="3"/>
  <c r="E99" i="3"/>
  <c r="G99" i="3"/>
  <c r="E9" i="4"/>
  <c r="E8" i="4" s="1"/>
  <c r="F9" i="4"/>
  <c r="F8" i="4" s="1"/>
  <c r="G9" i="4"/>
  <c r="E16" i="4"/>
  <c r="F16" i="4"/>
  <c r="G16" i="4"/>
  <c r="E26" i="4"/>
  <c r="F26" i="4"/>
  <c r="G26" i="4"/>
  <c r="E36" i="4"/>
  <c r="F36" i="4"/>
  <c r="G36" i="4"/>
  <c r="G35" i="4" s="1"/>
  <c r="E44" i="4"/>
  <c r="F44" i="4"/>
  <c r="F35" i="4" s="1"/>
  <c r="F60" i="4" s="1"/>
  <c r="F65" i="4" s="1"/>
  <c r="G44" i="4"/>
  <c r="E50" i="4"/>
  <c r="F50" i="4"/>
  <c r="G50" i="4"/>
  <c r="E53" i="4"/>
  <c r="F53" i="4"/>
  <c r="G53" i="4"/>
  <c r="E61" i="4"/>
  <c r="F61" i="4"/>
  <c r="G61" i="4"/>
  <c r="E68" i="4"/>
  <c r="F68" i="4"/>
  <c r="G68" i="4"/>
  <c r="G98" i="4" s="1"/>
  <c r="G102" i="4" s="1"/>
  <c r="E82" i="4"/>
  <c r="F82" i="4"/>
  <c r="G82" i="4"/>
  <c r="E93" i="4"/>
  <c r="F93" i="4"/>
  <c r="G93" i="4"/>
  <c r="E99" i="4"/>
  <c r="E8" i="3"/>
  <c r="G60" i="4" l="1"/>
  <c r="G65" i="4" s="1"/>
  <c r="F98" i="4"/>
  <c r="F102" i="4" s="1"/>
  <c r="E98" i="4"/>
  <c r="E102" i="4" s="1"/>
  <c r="G8" i="4"/>
  <c r="G101" i="2"/>
  <c r="G34" i="1"/>
  <c r="F60" i="3"/>
  <c r="F65" i="3" s="1"/>
  <c r="E35" i="4"/>
  <c r="E60" i="4" s="1"/>
  <c r="E65" i="4" s="1"/>
  <c r="E98" i="3"/>
  <c r="E102" i="3" s="1"/>
  <c r="F59" i="2"/>
  <c r="F64" i="2" s="1"/>
  <c r="G60" i="3"/>
  <c r="G65" i="3" s="1"/>
  <c r="H96" i="1"/>
  <c r="H100" i="1" s="1"/>
  <c r="F96" i="1"/>
  <c r="F100" i="1" s="1"/>
  <c r="F34" i="1"/>
  <c r="E60" i="3"/>
  <c r="E65" i="3" s="1"/>
  <c r="G7" i="2"/>
  <c r="G59" i="2"/>
  <c r="G64" i="2" s="1"/>
  <c r="G7" i="1"/>
  <c r="G59" i="1"/>
  <c r="G64" i="1" s="1"/>
  <c r="E7" i="2"/>
  <c r="E59" i="2"/>
  <c r="E64" i="2" s="1"/>
  <c r="H59" i="1"/>
  <c r="H64" i="1" s="1"/>
  <c r="H7" i="1"/>
  <c r="F7" i="1"/>
  <c r="F59" i="1"/>
  <c r="F64" i="1" s="1"/>
  <c r="E59" i="1"/>
  <c r="E64" i="1" s="1"/>
  <c r="E7" i="1"/>
  <c r="G8" i="3"/>
</calcChain>
</file>

<file path=xl/sharedStrings.xml><?xml version="1.0" encoding="utf-8"?>
<sst xmlns="http://schemas.openxmlformats.org/spreadsheetml/2006/main" count="1050" uniqueCount="259">
  <si>
    <t>Megnevezés</t>
  </si>
  <si>
    <t>Dég Község Önkormányzat</t>
  </si>
  <si>
    <t xml:space="preserve"> forintban</t>
  </si>
  <si>
    <t>Száma</t>
  </si>
  <si>
    <t>Előirányzat-csoport, kiemelt előirányzat megnevezése</t>
  </si>
  <si>
    <t>Rovatrend</t>
  </si>
  <si>
    <t>Eredeti előirányzat</t>
  </si>
  <si>
    <t>Módosított előirányzat</t>
  </si>
  <si>
    <t>Teljesítés</t>
  </si>
  <si>
    <t>A</t>
  </si>
  <si>
    <t>B</t>
  </si>
  <si>
    <t xml:space="preserve">C </t>
  </si>
  <si>
    <t>D</t>
  </si>
  <si>
    <t>E</t>
  </si>
  <si>
    <t>F</t>
  </si>
  <si>
    <t xml:space="preserve">G </t>
  </si>
  <si>
    <t>Bevételek</t>
  </si>
  <si>
    <t>1.</t>
  </si>
  <si>
    <t>I. Önkormányzatok működési bevételei</t>
  </si>
  <si>
    <t>2.</t>
  </si>
  <si>
    <t>I/1. Közhatalmi bevételek (2.1.+…+2.4.)</t>
  </si>
  <si>
    <t>2.1.</t>
  </si>
  <si>
    <t>Helyi adók</t>
  </si>
  <si>
    <t>2.1.1.</t>
  </si>
  <si>
    <t>- Magánszemélyek kommunális adója</t>
  </si>
  <si>
    <t>B34</t>
  </si>
  <si>
    <t>2.1.2.</t>
  </si>
  <si>
    <t>- Iparűzési adó</t>
  </si>
  <si>
    <t>B351</t>
  </si>
  <si>
    <t>2.2.</t>
  </si>
  <si>
    <t>Illetékek</t>
  </si>
  <si>
    <t>2.3.</t>
  </si>
  <si>
    <t>Bírságok, díjak, pótlékok</t>
  </si>
  <si>
    <t>B36</t>
  </si>
  <si>
    <t>2.4.</t>
  </si>
  <si>
    <t>Egyéb fizetési kötelezettségből származó bevételek (talajterhelési díj)</t>
  </si>
  <si>
    <t>3.</t>
  </si>
  <si>
    <t>I/2. Intézményi működési bevételek (3.1.+…+3.8.)</t>
  </si>
  <si>
    <t>3.1.</t>
  </si>
  <si>
    <t>Áru- és készletértékesítés</t>
  </si>
  <si>
    <t>B401</t>
  </si>
  <si>
    <t>3.2.</t>
  </si>
  <si>
    <t>Nyújtott szolgáltatások ellenértéke</t>
  </si>
  <si>
    <t>B402</t>
  </si>
  <si>
    <t>3.3.</t>
  </si>
  <si>
    <t>Bérleti díj</t>
  </si>
  <si>
    <t>B404</t>
  </si>
  <si>
    <t>3.4.</t>
  </si>
  <si>
    <t>Intézményi ellátási díjak</t>
  </si>
  <si>
    <t>B405</t>
  </si>
  <si>
    <t>3.5.</t>
  </si>
  <si>
    <t>Továbbszámlázott közüzemi díjak</t>
  </si>
  <si>
    <t>B403</t>
  </si>
  <si>
    <t>3.6.</t>
  </si>
  <si>
    <t>Általános forgalmi adó bevétel, visszatérülések</t>
  </si>
  <si>
    <t>B406</t>
  </si>
  <si>
    <t>3.7.</t>
  </si>
  <si>
    <t>Működési célú hozam- és kamatbevételek</t>
  </si>
  <si>
    <t>B408</t>
  </si>
  <si>
    <t>3.8.</t>
  </si>
  <si>
    <t>Egyéb működési célú bevétel</t>
  </si>
  <si>
    <t>B411</t>
  </si>
  <si>
    <t>4.</t>
  </si>
  <si>
    <t>I/3. Átengedett központi adók</t>
  </si>
  <si>
    <t>B354</t>
  </si>
  <si>
    <t>5.</t>
  </si>
  <si>
    <t>II. Támogatások, kiegészítések (5.1+…+5.7.)</t>
  </si>
  <si>
    <t>5.1.</t>
  </si>
  <si>
    <t>Helyi önkormányzatok működésének általános támogatása</t>
  </si>
  <si>
    <t>B111</t>
  </si>
  <si>
    <t>5.2.</t>
  </si>
  <si>
    <t>Települési önkormányzatok egyes köznevelési feladatainak támogatása</t>
  </si>
  <si>
    <t>B112</t>
  </si>
  <si>
    <t>5.3.</t>
  </si>
  <si>
    <t>Települési önkormányzatok szociális és gyermekjóléti feladatainak támogatása</t>
  </si>
  <si>
    <t>B113</t>
  </si>
  <si>
    <t>5.4.</t>
  </si>
  <si>
    <t>Települési önkormányzatok kulturális feladatainak támogatása</t>
  </si>
  <si>
    <t>B114</t>
  </si>
  <si>
    <t>5.5.</t>
  </si>
  <si>
    <t>Működési célú központosított előirányzatok</t>
  </si>
  <si>
    <t>B115</t>
  </si>
  <si>
    <t>5.6.</t>
  </si>
  <si>
    <t>Helyi önkormányzatok kiegészítő támogatásai</t>
  </si>
  <si>
    <t>B116</t>
  </si>
  <si>
    <t>5.7.</t>
  </si>
  <si>
    <t>Felhalmozás célú központosított támogatás</t>
  </si>
  <si>
    <t>5.8.</t>
  </si>
  <si>
    <t>Egyéb támogatás</t>
  </si>
  <si>
    <t>6.</t>
  </si>
  <si>
    <t>III. Átvett pénzeszközök államháztartáson belülről (6.1.+…6.2.)</t>
  </si>
  <si>
    <t>6.1.</t>
  </si>
  <si>
    <t>Működési támogatás államháztartáson belülről (6.1.1.+…+ 6.1.5.)</t>
  </si>
  <si>
    <t>B1</t>
  </si>
  <si>
    <t>6.1.1.</t>
  </si>
  <si>
    <t xml:space="preserve">   Társadalombiztosítás pénzügyi alapjából átvett pénzeszköz </t>
  </si>
  <si>
    <t>B16</t>
  </si>
  <si>
    <t>6.1.2.</t>
  </si>
  <si>
    <t xml:space="preserve">   Helyi önkormányzattól átvett pénzeszköz</t>
  </si>
  <si>
    <t>6.1.3.</t>
  </si>
  <si>
    <t>Egyéb fejezettől átvett pénzeszköz</t>
  </si>
  <si>
    <t>6.1.4.</t>
  </si>
  <si>
    <t xml:space="preserve">   Fejezettől átvett pe. (közmunka programok)</t>
  </si>
  <si>
    <t>6.1.5.</t>
  </si>
  <si>
    <t xml:space="preserve">   Pénzmaradvány átvétel intézményektől</t>
  </si>
  <si>
    <t>6.1.6.</t>
  </si>
  <si>
    <t xml:space="preserve">   KIKK-től átvett támogatás </t>
  </si>
  <si>
    <t>6.1.7.</t>
  </si>
  <si>
    <t xml:space="preserve">   Fejezettő átvett pe. </t>
  </si>
  <si>
    <t>6.2.</t>
  </si>
  <si>
    <t>Felhalmozási támogatás államháztartáson belülről (6.2.1.+…+ 6.2.5.)</t>
  </si>
  <si>
    <t>B2</t>
  </si>
  <si>
    <t>6.2.1.</t>
  </si>
  <si>
    <t>B25</t>
  </si>
  <si>
    <t>6.2.2.</t>
  </si>
  <si>
    <t xml:space="preserve">   Helyi, nemzetiségi önkormányzattól átvett pénzeszköz</t>
  </si>
  <si>
    <t>6.2.3.</t>
  </si>
  <si>
    <t xml:space="preserve">   Társulástól átvett pénzeszköz</t>
  </si>
  <si>
    <t>6.2.4.</t>
  </si>
  <si>
    <t xml:space="preserve">    Fejezettől átvett pe.</t>
  </si>
  <si>
    <t>6.2.5.</t>
  </si>
  <si>
    <t xml:space="preserve">   Egyéb felhalmozási támogatás államháztartáson belülről</t>
  </si>
  <si>
    <t>7.</t>
  </si>
  <si>
    <t>IV. Átvett pénzeszközök államháztartáson kívülről (7.1.+7.2.)</t>
  </si>
  <si>
    <t>7.1.</t>
  </si>
  <si>
    <t>Működési célú pénzeszköz átvétel államháztartáson kívülről</t>
  </si>
  <si>
    <t>B65</t>
  </si>
  <si>
    <t>7.2.</t>
  </si>
  <si>
    <t>Felhalmozási célú pénzeszköz átvétel államháztartáson kívülről</t>
  </si>
  <si>
    <t>B75</t>
  </si>
  <si>
    <t>8.</t>
  </si>
  <si>
    <t>V. Felhalmozási célú bevételek (8.1+8.2.+8.3.)</t>
  </si>
  <si>
    <t>8.1.</t>
  </si>
  <si>
    <t>Immateriális javak értékesítése (vagyonhasznosítás)</t>
  </si>
  <si>
    <t>B51</t>
  </si>
  <si>
    <t>8.2.</t>
  </si>
  <si>
    <t>Ingatlanok értékesítése, hasznosítása</t>
  </si>
  <si>
    <t>B52</t>
  </si>
  <si>
    <t>8.3.</t>
  </si>
  <si>
    <t>Egyéb tárgyi eszközök értékesítése</t>
  </si>
  <si>
    <t>B53</t>
  </si>
  <si>
    <t>8.4.</t>
  </si>
  <si>
    <t>Tulajdonosi bevételek</t>
  </si>
  <si>
    <t>8.5.</t>
  </si>
  <si>
    <t xml:space="preserve">Egyéb pénzügyi műveletek bevételei </t>
  </si>
  <si>
    <t>B409</t>
  </si>
  <si>
    <t>9.</t>
  </si>
  <si>
    <t>VI. Kölcsön visszatérülése</t>
  </si>
  <si>
    <t>B72</t>
  </si>
  <si>
    <t>10.</t>
  </si>
  <si>
    <r>
      <rPr>
        <b/>
        <sz val="8"/>
        <rFont val="Times New Roman"/>
        <family val="1"/>
        <charset val="238"/>
      </rPr>
      <t>KÖLTSÉGVETÉSI BEVÉTELEK ÖSSZESEN (2+……+9</t>
    </r>
    <r>
      <rPr>
        <b/>
        <i/>
        <sz val="8"/>
        <rFont val="Times New Roman"/>
        <family val="1"/>
        <charset val="238"/>
      </rPr>
      <t>)</t>
    </r>
  </si>
  <si>
    <t>11.</t>
  </si>
  <si>
    <t>VII. Finanszírozási bevételek (11.1.+11.2.)</t>
  </si>
  <si>
    <t>11.1.</t>
  </si>
  <si>
    <t xml:space="preserve">  Költségvetési maradvány igénybevétele</t>
  </si>
  <si>
    <t>B8131</t>
  </si>
  <si>
    <t>11.2.</t>
  </si>
  <si>
    <t xml:space="preserve">  Működési célú finanszírozási bevételek</t>
  </si>
  <si>
    <t>11.3.</t>
  </si>
  <si>
    <t xml:space="preserve">  Felhalmozási célú finanszírozási bevételek</t>
  </si>
  <si>
    <t>12.</t>
  </si>
  <si>
    <t>BEVÉTELEK ÖSSZESEN: (10+11)</t>
  </si>
  <si>
    <t>Kiadások</t>
  </si>
  <si>
    <t>I. Működési költségvetés kiadásai (1.1+…+1.5.)</t>
  </si>
  <si>
    <t>1.1.</t>
  </si>
  <si>
    <t>Személyi  juttatások</t>
  </si>
  <si>
    <t>K1</t>
  </si>
  <si>
    <t>1.2.</t>
  </si>
  <si>
    <t>Munkaadókat terhelő járulékok és szociális hozzájárulási adó</t>
  </si>
  <si>
    <t>K2</t>
  </si>
  <si>
    <t>1.3.</t>
  </si>
  <si>
    <t>Dologi  kiadások</t>
  </si>
  <si>
    <t>K3</t>
  </si>
  <si>
    <t>1.4.</t>
  </si>
  <si>
    <t>Ellátottak pénzbeli juttatásai</t>
  </si>
  <si>
    <t>K4</t>
  </si>
  <si>
    <t>1.5</t>
  </si>
  <si>
    <t>Egyéb működési célú kiadások</t>
  </si>
  <si>
    <t>K5</t>
  </si>
  <si>
    <t>1.6.</t>
  </si>
  <si>
    <t xml:space="preserve"> - az 1.5-ből: - Lakosságnak juttatott támogatások</t>
  </si>
  <si>
    <t>1.7.</t>
  </si>
  <si>
    <t xml:space="preserve">  - Szociális, rászorultság jellegű ellátások</t>
  </si>
  <si>
    <t>1.8.</t>
  </si>
  <si>
    <t xml:space="preserve">     - Támogatásértékű működési kiadás</t>
  </si>
  <si>
    <t>1.9.</t>
  </si>
  <si>
    <t xml:space="preserve">     - Működési célú pénzeszköz átadás államháztartáson kívülre</t>
  </si>
  <si>
    <t>K512</t>
  </si>
  <si>
    <t>1.10.</t>
  </si>
  <si>
    <t xml:space="preserve">     - Előző évi normatív támogatások összege</t>
  </si>
  <si>
    <t>1.11.</t>
  </si>
  <si>
    <t xml:space="preserve">     - Elvonások és befizetések</t>
  </si>
  <si>
    <t>1.12.</t>
  </si>
  <si>
    <t xml:space="preserve">     - Kamatkiadások</t>
  </si>
  <si>
    <t>1.13.</t>
  </si>
  <si>
    <t xml:space="preserve">     - Pénzforgalom nélküli kiadások</t>
  </si>
  <si>
    <t>II. Felhalmozási költségvetés kiadásai (2.1+…+2.7)</t>
  </si>
  <si>
    <t xml:space="preserve">Beruházások </t>
  </si>
  <si>
    <t>K6</t>
  </si>
  <si>
    <t>Felújítások</t>
  </si>
  <si>
    <t>K7</t>
  </si>
  <si>
    <t xml:space="preserve"> Egyéb felhalmozási kiadások</t>
  </si>
  <si>
    <t>K8</t>
  </si>
  <si>
    <t xml:space="preserve">     2.3-ból  - Felhalmozási célú pénzeszköz átadás államháztartáson kívülre</t>
  </si>
  <si>
    <t>K84</t>
  </si>
  <si>
    <t>2.5.</t>
  </si>
  <si>
    <t xml:space="preserve">  - Felhalmozási célú pénzeszközátadás államháztartáson belülre (szennyvíz érd.hj.)</t>
  </si>
  <si>
    <t>2.6.</t>
  </si>
  <si>
    <t xml:space="preserve">  - Adósságkonszolidációhoz kapcsolódó visszafizetés</t>
  </si>
  <si>
    <t>2.7.</t>
  </si>
  <si>
    <t xml:space="preserve">  - Lakástámogatás</t>
  </si>
  <si>
    <t>2.8.</t>
  </si>
  <si>
    <t xml:space="preserve">  - Lakásépítés</t>
  </si>
  <si>
    <t>2.9.</t>
  </si>
  <si>
    <t xml:space="preserve">  - EU-s forrásból finanszírozott támogatással megvalósuló programok, projektek kiadásai</t>
  </si>
  <si>
    <t>2.10.</t>
  </si>
  <si>
    <t xml:space="preserve">  - EU-s forrásból finanszírozott támogatással megvalósuló programok, projektek
    önkormányzati hozzájárulásának kiadásai</t>
  </si>
  <si>
    <t>III. Tartalékok (3.1.+3.2)</t>
  </si>
  <si>
    <t>Általános tartalék</t>
  </si>
  <si>
    <t>Céltartalék</t>
  </si>
  <si>
    <t>IV. Kölcsön nyújtása, nyújtása,törlesztése</t>
  </si>
  <si>
    <t>K83</t>
  </si>
  <si>
    <t>V. Költségvetési szervek finanszírozása</t>
  </si>
  <si>
    <t>K915</t>
  </si>
  <si>
    <t>KÖLTSÉGVETÉSI KIADÁSOK ÖSSZESEN: (1+2+3+4+5)</t>
  </si>
  <si>
    <t>V. Finanszírozási kiadások (7.1.+7.2.)</t>
  </si>
  <si>
    <t>7.1</t>
  </si>
  <si>
    <t xml:space="preserve">Államháztartáson belüli megelőlegezések visszafizetése </t>
  </si>
  <si>
    <t>Felhalmozási célú pénzügyi műveletek kiadások</t>
  </si>
  <si>
    <t>KIADÁSOK ÖSSZESEN: (6+7)</t>
  </si>
  <si>
    <t>Éves engedélyezett létszám előirányzat (fő)</t>
  </si>
  <si>
    <t>Közfoglalkoztatottak létszáma (fő)</t>
  </si>
  <si>
    <t xml:space="preserve">forintban </t>
  </si>
  <si>
    <t xml:space="preserve">G  </t>
  </si>
  <si>
    <t>B407</t>
  </si>
  <si>
    <t>Felhalmozási célú központosított támogatás</t>
  </si>
  <si>
    <t xml:space="preserve">   Fejezettől átvett pe. </t>
  </si>
  <si>
    <t xml:space="preserve">   KIK-től átvett támogatás </t>
  </si>
  <si>
    <t xml:space="preserve">   Fejezettő átvett pe. (MVH támogatás)</t>
  </si>
  <si>
    <t xml:space="preserve">   Fejezettől átvett pe.</t>
  </si>
  <si>
    <t xml:space="preserve">   KDOP támogatás</t>
  </si>
  <si>
    <t>B63</t>
  </si>
  <si>
    <t xml:space="preserve">  - EU-s forrásból finanszírozott támogatással megvalósuló programok, projektek önkormányzati hozzájárulásának kiadásai</t>
  </si>
  <si>
    <t>IV. Kölcsön nyújtása,törlesztése</t>
  </si>
  <si>
    <t>Államháztartáson belüli megelőlegezések visszafizetése</t>
  </si>
  <si>
    <t xml:space="preserve"> forintban </t>
  </si>
  <si>
    <t>Egyéb fizetési kötelezettségből származó bevételek (igaz.szolg.díj)</t>
  </si>
  <si>
    <t>B410</t>
  </si>
  <si>
    <t>Vis maior támogatás</t>
  </si>
  <si>
    <t xml:space="preserve">   Fejezettől átvett pe. (gyermekvédelmi támogatáshoz)</t>
  </si>
  <si>
    <t xml:space="preserve">   Fejezettő átvett pe. (földalapú támogatás)</t>
  </si>
  <si>
    <t xml:space="preserve">  Fejezettől átvett pe.</t>
  </si>
  <si>
    <t xml:space="preserve">     - Működési támogatás átadás</t>
  </si>
  <si>
    <t xml:space="preserve">     - Garancia és kezességvállalásból származó kifizetés</t>
  </si>
  <si>
    <t xml:space="preserve">  - Pénzügyi befektetések kiadásai</t>
  </si>
  <si>
    <t>Működési célú finanszírozási kiadások</t>
  </si>
  <si>
    <t>G</t>
  </si>
  <si>
    <t>Egyéb fizetési kötelezettségből származó bevételek (igazg. Szolg.díj)</t>
  </si>
  <si>
    <t>B73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</si>
</sst>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#"/>
    <numFmt numFmtId="165" formatCode="mmm\ d/"/>
  </numFmts>
  <fonts count="35" x14ac:knownFonts="1">
    <font>
      <sz val="10"/>
      <name val="Arial"/>
      <family val="2"/>
      <charset val="238"/>
    </font>
    <font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11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8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 CE"/>
      <family val="1"/>
      <charset val="238"/>
    </font>
    <font>
      <sz val="8"/>
      <name val="Times New Roman"/>
      <family val="1"/>
      <charset val="238"/>
    </font>
    <font>
      <sz val="11"/>
      <name val="Times New Roman CE"/>
      <family val="1"/>
      <charset val="238"/>
    </font>
    <font>
      <i/>
      <sz val="8"/>
      <name val="Times New Roman"/>
      <family val="1"/>
      <charset val="238"/>
    </font>
    <font>
      <i/>
      <sz val="8"/>
      <name val="Times New Roman CE"/>
      <family val="1"/>
      <charset val="238"/>
    </font>
    <font>
      <sz val="8"/>
      <color indexed="8"/>
      <name val="Times New Roman CE"/>
      <family val="1"/>
      <charset val="238"/>
    </font>
    <font>
      <sz val="8"/>
      <color indexed="10"/>
      <name val="Times New Roman"/>
      <family val="1"/>
      <charset val="238"/>
    </font>
    <font>
      <b/>
      <i/>
      <sz val="8"/>
      <name val="Times New Roman"/>
      <family val="1"/>
      <charset val="238"/>
    </font>
    <font>
      <b/>
      <sz val="9"/>
      <name val="Times New Roman"/>
      <family val="1"/>
      <charset val="238"/>
    </font>
    <font>
      <i/>
      <sz val="10"/>
      <name val="Times New Roman CE"/>
      <family val="1"/>
      <charset val="238"/>
    </font>
    <font>
      <sz val="10"/>
      <color indexed="10"/>
      <name val="Times New Roman CE"/>
      <family val="1"/>
      <charset val="238"/>
    </font>
    <font>
      <b/>
      <sz val="7"/>
      <name val="Times New Roman CE"/>
      <family val="1"/>
      <charset val="238"/>
    </font>
    <font>
      <b/>
      <i/>
      <sz val="7"/>
      <name val="Times New Roman CE"/>
      <family val="1"/>
      <charset val="238"/>
    </font>
    <font>
      <b/>
      <sz val="7"/>
      <name val="Times New Roman"/>
      <family val="1"/>
      <charset val="238"/>
    </font>
    <font>
      <sz val="7"/>
      <name val="Times New Roman CE"/>
      <family val="1"/>
      <charset val="238"/>
    </font>
    <font>
      <sz val="7"/>
      <name val="Times New Roman"/>
      <family val="1"/>
      <charset val="238"/>
    </font>
    <font>
      <i/>
      <sz val="7"/>
      <name val="Times New Roman"/>
      <family val="1"/>
      <charset val="238"/>
    </font>
    <font>
      <i/>
      <sz val="7"/>
      <name val="Times New Roman CE"/>
      <family val="1"/>
      <charset val="238"/>
    </font>
    <font>
      <sz val="8"/>
      <color indexed="10"/>
      <name val="Times New Roman CE"/>
      <family val="1"/>
      <charset val="238"/>
    </font>
    <font>
      <sz val="7"/>
      <color indexed="10"/>
      <name val="Times New Roman"/>
      <family val="1"/>
      <charset val="238"/>
    </font>
    <font>
      <b/>
      <i/>
      <sz val="8"/>
      <name val="Times New Roman CE"/>
      <charset val="238"/>
    </font>
    <font>
      <b/>
      <sz val="7"/>
      <name val="Times New Roman CE"/>
      <charset val="238"/>
    </font>
  </fonts>
  <fills count="2">
    <fill>
      <patternFill patternType="none"/>
    </fill>
    <fill>
      <patternFill patternType="gray125"/>
    </fill>
  </fills>
  <borders count="70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19">
    <xf numFmtId="0" fontId="0" fillId="0" borderId="0" xfId="0"/>
    <xf numFmtId="0" fontId="1" fillId="0" borderId="0" xfId="1" applyFont="1" applyFill="1" applyAlignment="1" applyProtection="1">
      <alignment horizontal="left" vertical="center" wrapText="1"/>
    </xf>
    <xf numFmtId="0" fontId="1" fillId="0" borderId="0" xfId="1" applyFont="1" applyFill="1" applyAlignment="1" applyProtection="1">
      <alignment vertical="center" wrapText="1"/>
    </xf>
    <xf numFmtId="0" fontId="1" fillId="0" borderId="0" xfId="1" applyFont="1" applyFill="1" applyAlignment="1" applyProtection="1">
      <alignment horizontal="right" vertical="center" wrapText="1" indent="1"/>
    </xf>
    <xf numFmtId="0" fontId="1" fillId="0" borderId="0" xfId="1" applyFill="1" applyAlignment="1">
      <alignment vertical="center" wrapText="1"/>
    </xf>
    <xf numFmtId="164" fontId="2" fillId="0" borderId="0" xfId="1" applyNumberFormat="1" applyFont="1" applyFill="1" applyAlignment="1" applyProtection="1">
      <alignment horizontal="left" vertical="center" wrapText="1"/>
    </xf>
    <xf numFmtId="164" fontId="2" fillId="0" borderId="0" xfId="1" applyNumberFormat="1" applyFont="1" applyFill="1" applyAlignment="1" applyProtection="1">
      <alignment vertical="center" wrapText="1"/>
    </xf>
    <xf numFmtId="164" fontId="3" fillId="0" borderId="0" xfId="1" applyNumberFormat="1" applyFont="1" applyFill="1" applyAlignment="1" applyProtection="1">
      <alignment horizontal="right" vertical="center" wrapText="1"/>
    </xf>
    <xf numFmtId="0" fontId="4" fillId="0" borderId="0" xfId="1" applyFont="1" applyAlignment="1" applyProtection="1">
      <alignment horizontal="right" vertical="top"/>
      <protection locked="0"/>
    </xf>
    <xf numFmtId="164" fontId="2" fillId="0" borderId="0" xfId="1" applyNumberFormat="1" applyFont="1" applyFill="1" applyAlignment="1">
      <alignment vertical="center" wrapText="1"/>
    </xf>
    <xf numFmtId="0" fontId="5" fillId="0" borderId="1" xfId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>
      <alignment vertical="center"/>
    </xf>
    <xf numFmtId="0" fontId="6" fillId="0" borderId="3" xfId="1" applyFont="1" applyFill="1" applyBorder="1" applyAlignment="1">
      <alignment vertical="center"/>
    </xf>
    <xf numFmtId="0" fontId="6" fillId="0" borderId="0" xfId="1" applyFont="1" applyFill="1" applyAlignment="1">
      <alignment vertical="center"/>
    </xf>
    <xf numFmtId="0" fontId="5" fillId="0" borderId="1" xfId="1" applyFont="1" applyFill="1" applyBorder="1" applyAlignment="1" applyProtection="1">
      <alignment vertical="center"/>
    </xf>
    <xf numFmtId="0" fontId="5" fillId="0" borderId="4" xfId="1" applyFont="1" applyFill="1" applyBorder="1" applyAlignment="1" applyProtection="1">
      <alignment vertical="center"/>
    </xf>
    <xf numFmtId="0" fontId="7" fillId="0" borderId="4" xfId="1" applyFont="1" applyFill="1" applyBorder="1" applyAlignment="1">
      <alignment vertical="center"/>
    </xf>
    <xf numFmtId="0" fontId="8" fillId="0" borderId="4" xfId="1" applyFont="1" applyFill="1" applyBorder="1" applyAlignment="1" applyProtection="1">
      <alignment horizontal="right"/>
    </xf>
    <xf numFmtId="0" fontId="7" fillId="0" borderId="5" xfId="1" applyFont="1" applyFill="1" applyBorder="1" applyAlignment="1">
      <alignment vertical="center"/>
    </xf>
    <xf numFmtId="0" fontId="7" fillId="0" borderId="0" xfId="1" applyFont="1" applyFill="1" applyAlignment="1">
      <alignment vertical="center"/>
    </xf>
    <xf numFmtId="0" fontId="5" fillId="0" borderId="6" xfId="1" applyFont="1" applyFill="1" applyBorder="1" applyAlignment="1" applyProtection="1">
      <alignment horizontal="center" vertical="center" wrapText="1"/>
    </xf>
    <xf numFmtId="0" fontId="5" fillId="0" borderId="7" xfId="1" applyFont="1" applyFill="1" applyBorder="1" applyAlignment="1" applyProtection="1">
      <alignment horizontal="center" vertical="center" wrapText="1"/>
    </xf>
    <xf numFmtId="0" fontId="5" fillId="0" borderId="0" xfId="1" applyFont="1" applyFill="1" applyBorder="1" applyAlignment="1" applyProtection="1">
      <alignment horizontal="center" vertical="center" wrapText="1"/>
    </xf>
    <xf numFmtId="0" fontId="5" fillId="0" borderId="8" xfId="1" applyFont="1" applyFill="1" applyBorder="1" applyAlignment="1" applyProtection="1">
      <alignment horizontal="center" vertical="center" wrapText="1"/>
    </xf>
    <xf numFmtId="0" fontId="9" fillId="0" borderId="9" xfId="1" applyFont="1" applyFill="1" applyBorder="1" applyAlignment="1" applyProtection="1">
      <alignment horizontal="center" vertical="center" wrapText="1"/>
    </xf>
    <xf numFmtId="0" fontId="9" fillId="0" borderId="10" xfId="1" applyFont="1" applyFill="1" applyBorder="1" applyAlignment="1" applyProtection="1">
      <alignment horizontal="center" vertical="center" wrapText="1"/>
    </xf>
    <xf numFmtId="0" fontId="9" fillId="0" borderId="2" xfId="1" applyFont="1" applyFill="1" applyBorder="1" applyAlignment="1" applyProtection="1">
      <alignment horizontal="center" vertical="center" wrapText="1"/>
    </xf>
    <xf numFmtId="0" fontId="9" fillId="0" borderId="7" xfId="1" applyFont="1" applyFill="1" applyBorder="1" applyAlignment="1" applyProtection="1">
      <alignment horizontal="center" vertical="center" wrapText="1"/>
    </xf>
    <xf numFmtId="0" fontId="6" fillId="0" borderId="0" xfId="1" applyFont="1" applyFill="1" applyAlignment="1">
      <alignment horizontal="center" vertical="center" wrapText="1"/>
    </xf>
    <xf numFmtId="0" fontId="5" fillId="0" borderId="4" xfId="1" applyFont="1" applyFill="1" applyBorder="1" applyAlignment="1" applyProtection="1">
      <alignment horizontal="center" vertical="center" wrapText="1"/>
    </xf>
    <xf numFmtId="164" fontId="5" fillId="0" borderId="11" xfId="1" applyNumberFormat="1" applyFont="1" applyFill="1" applyBorder="1" applyAlignment="1" applyProtection="1">
      <alignment horizontal="right" vertical="center" wrapText="1" indent="1"/>
    </xf>
    <xf numFmtId="164" fontId="5" fillId="0" borderId="4" xfId="1" applyNumberFormat="1" applyFont="1" applyFill="1" applyBorder="1" applyAlignment="1" applyProtection="1">
      <alignment horizontal="right" vertical="center" wrapText="1" indent="1"/>
    </xf>
    <xf numFmtId="0" fontId="6" fillId="0" borderId="3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 applyProtection="1">
      <alignment horizontal="center" vertical="center" wrapText="1"/>
    </xf>
    <xf numFmtId="0" fontId="10" fillId="0" borderId="12" xfId="1" applyFont="1" applyFill="1" applyBorder="1" applyAlignment="1" applyProtection="1">
      <alignment horizontal="center" vertical="center" wrapText="1"/>
    </xf>
    <xf numFmtId="0" fontId="11" fillId="0" borderId="13" xfId="1" applyFont="1" applyBorder="1" applyAlignment="1" applyProtection="1">
      <alignment horizontal="left" vertical="center" wrapText="1" indent="1"/>
    </xf>
    <xf numFmtId="164" fontId="9" fillId="0" borderId="12" xfId="1" applyNumberFormat="1" applyFont="1" applyFill="1" applyBorder="1" applyAlignment="1" applyProtection="1">
      <alignment horizontal="center" vertical="center" wrapText="1"/>
    </xf>
    <xf numFmtId="0" fontId="9" fillId="0" borderId="14" xfId="1" applyFont="1" applyFill="1" applyBorder="1" applyAlignment="1" applyProtection="1">
      <alignment horizontal="center" vertical="center" wrapText="1"/>
    </xf>
    <xf numFmtId="0" fontId="10" fillId="0" borderId="15" xfId="1" applyFont="1" applyFill="1" applyBorder="1" applyAlignment="1" applyProtection="1">
      <alignment horizontal="center" vertical="center" wrapText="1"/>
    </xf>
    <xf numFmtId="164" fontId="9" fillId="0" borderId="15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Fill="1" applyAlignment="1">
      <alignment vertical="center" wrapText="1"/>
    </xf>
    <xf numFmtId="0" fontId="9" fillId="0" borderId="16" xfId="1" applyFont="1" applyFill="1" applyBorder="1" applyAlignment="1" applyProtection="1">
      <alignment horizontal="center" vertical="center" wrapText="1"/>
    </xf>
    <xf numFmtId="49" fontId="13" fillId="0" borderId="17" xfId="1" applyNumberFormat="1" applyFont="1" applyFill="1" applyBorder="1" applyAlignment="1" applyProtection="1">
      <alignment horizontal="center" vertical="center" wrapText="1"/>
    </xf>
    <xf numFmtId="0" fontId="14" fillId="0" borderId="18" xfId="1" applyFont="1" applyBorder="1" applyAlignment="1" applyProtection="1">
      <alignment horizontal="left" vertical="center" wrapText="1" indent="1"/>
    </xf>
    <xf numFmtId="164" fontId="13" fillId="0" borderId="17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1" applyFont="1" applyFill="1" applyAlignment="1">
      <alignment vertical="center" wrapText="1"/>
    </xf>
    <xf numFmtId="49" fontId="14" fillId="0" borderId="19" xfId="1" applyNumberFormat="1" applyFont="1" applyBorder="1" applyAlignment="1" applyProtection="1">
      <alignment horizontal="left" vertical="center" wrapText="1" indent="1"/>
    </xf>
    <xf numFmtId="0" fontId="14" fillId="0" borderId="19" xfId="1" applyFont="1" applyBorder="1" applyAlignment="1" applyProtection="1">
      <alignment horizontal="center" vertical="center" wrapText="1"/>
    </xf>
    <xf numFmtId="164" fontId="13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21" xfId="1" applyFont="1" applyBorder="1" applyAlignment="1" applyProtection="1">
      <alignment horizontal="left" vertical="center" wrapText="1" indent="1"/>
    </xf>
    <xf numFmtId="164" fontId="13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22" xfId="1" applyFont="1" applyBorder="1" applyAlignment="1" applyProtection="1">
      <alignment horizontal="left" vertical="center" wrapText="1" indent="1"/>
    </xf>
    <xf numFmtId="0" fontId="14" fillId="0" borderId="7" xfId="1" applyFont="1" applyBorder="1" applyAlignment="1" applyProtection="1">
      <alignment horizontal="center" vertical="center" wrapText="1"/>
    </xf>
    <xf numFmtId="0" fontId="11" fillId="0" borderId="23" xfId="1" applyFont="1" applyBorder="1" applyAlignment="1" applyProtection="1">
      <alignment horizontal="left" vertical="center" wrapText="1" indent="1"/>
    </xf>
    <xf numFmtId="0" fontId="14" fillId="0" borderId="24" xfId="1" applyFont="1" applyBorder="1" applyAlignment="1" applyProtection="1">
      <alignment horizontal="center" vertical="center" wrapText="1"/>
    </xf>
    <xf numFmtId="164" fontId="9" fillId="0" borderId="11" xfId="1" applyNumberFormat="1" applyFont="1" applyFill="1" applyBorder="1" applyAlignment="1" applyProtection="1">
      <alignment horizontal="center" vertical="center" wrapText="1"/>
    </xf>
    <xf numFmtId="0" fontId="9" fillId="0" borderId="25" xfId="1" applyFont="1" applyFill="1" applyBorder="1" applyAlignment="1" applyProtection="1">
      <alignment horizontal="center" vertical="center" wrapText="1"/>
    </xf>
    <xf numFmtId="0" fontId="13" fillId="0" borderId="19" xfId="2" applyFont="1" applyFill="1" applyBorder="1" applyAlignment="1" applyProtection="1">
      <alignment horizontal="center" vertical="center" wrapText="1"/>
    </xf>
    <xf numFmtId="164" fontId="13" fillId="0" borderId="26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27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17" xfId="1" applyFont="1" applyFill="1" applyBorder="1" applyAlignment="1">
      <alignment vertical="center" wrapText="1"/>
    </xf>
    <xf numFmtId="0" fontId="13" fillId="0" borderId="17" xfId="2" applyFont="1" applyFill="1" applyBorder="1" applyAlignment="1" applyProtection="1">
      <alignment horizontal="center" vertical="center" wrapText="1"/>
    </xf>
    <xf numFmtId="0" fontId="13" fillId="0" borderId="7" xfId="2" applyFont="1" applyFill="1" applyBorder="1" applyAlignment="1" applyProtection="1">
      <alignment horizontal="center" vertical="center" wrapText="1"/>
    </xf>
    <xf numFmtId="0" fontId="9" fillId="0" borderId="28" xfId="1" applyFont="1" applyFill="1" applyBorder="1" applyAlignment="1" applyProtection="1">
      <alignment horizontal="center" vertical="center" wrapText="1"/>
    </xf>
    <xf numFmtId="164" fontId="13" fillId="0" borderId="7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0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29" xfId="1" applyFont="1" applyFill="1" applyBorder="1" applyAlignment="1" applyProtection="1">
      <alignment horizontal="center" vertical="center" wrapText="1"/>
    </xf>
    <xf numFmtId="49" fontId="13" fillId="0" borderId="30" xfId="1" applyNumberFormat="1" applyFont="1" applyFill="1" applyBorder="1" applyAlignment="1" applyProtection="1">
      <alignment horizontal="center" vertical="center" wrapText="1"/>
    </xf>
    <xf numFmtId="0" fontId="13" fillId="0" borderId="30" xfId="2" applyFont="1" applyFill="1" applyBorder="1" applyAlignment="1" applyProtection="1">
      <alignment horizontal="center" vertical="center" wrapText="1"/>
    </xf>
    <xf numFmtId="164" fontId="13" fillId="0" borderId="30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31" xfId="1" applyNumberFormat="1" applyFont="1" applyFill="1" applyBorder="1" applyAlignment="1" applyProtection="1">
      <alignment horizontal="right" vertical="center" wrapText="1" indent="1"/>
      <protection locked="0"/>
    </xf>
    <xf numFmtId="49" fontId="13" fillId="0" borderId="15" xfId="1" applyNumberFormat="1" applyFont="1" applyFill="1" applyBorder="1" applyAlignment="1" applyProtection="1">
      <alignment horizontal="center" vertical="center" wrapText="1"/>
    </xf>
    <xf numFmtId="0" fontId="9" fillId="0" borderId="24" xfId="2" applyFont="1" applyFill="1" applyBorder="1" applyAlignment="1" applyProtection="1">
      <alignment horizontal="center" vertical="center" wrapText="1"/>
    </xf>
    <xf numFmtId="164" fontId="9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19" xfId="2" applyFont="1" applyFill="1" applyBorder="1" applyAlignment="1" applyProtection="1">
      <alignment horizontal="left" vertical="center" wrapText="1" indent="1"/>
    </xf>
    <xf numFmtId="0" fontId="13" fillId="0" borderId="17" xfId="2" applyFont="1" applyFill="1" applyBorder="1" applyAlignment="1" applyProtection="1">
      <alignment horizontal="left" vertical="center" wrapText="1" indent="1"/>
    </xf>
    <xf numFmtId="0" fontId="15" fillId="0" borderId="17" xfId="1" applyFont="1" applyFill="1" applyBorder="1" applyAlignment="1">
      <alignment vertical="center" wrapText="1"/>
    </xf>
    <xf numFmtId="0" fontId="1" fillId="0" borderId="17" xfId="1" applyBorder="1"/>
    <xf numFmtId="0" fontId="13" fillId="0" borderId="30" xfId="2" applyFont="1" applyFill="1" applyBorder="1" applyAlignment="1" applyProtection="1">
      <alignment horizontal="left" vertical="center" wrapText="1" indent="1"/>
    </xf>
    <xf numFmtId="0" fontId="9" fillId="0" borderId="15" xfId="2" applyFont="1" applyFill="1" applyBorder="1" applyAlignment="1" applyProtection="1">
      <alignment horizontal="left" vertical="center" wrapText="1" indent="1"/>
    </xf>
    <xf numFmtId="0" fontId="11" fillId="0" borderId="8" xfId="1" applyFont="1" applyBorder="1" applyAlignment="1" applyProtection="1">
      <alignment horizontal="left" vertical="center" wrapText="1" indent="1"/>
    </xf>
    <xf numFmtId="49" fontId="13" fillId="0" borderId="26" xfId="2" applyNumberFormat="1" applyFont="1" applyFill="1" applyBorder="1" applyAlignment="1" applyProtection="1">
      <alignment horizontal="left" vertical="center" wrapText="1" indent="1"/>
    </xf>
    <xf numFmtId="0" fontId="16" fillId="0" borderId="18" xfId="1" applyFont="1" applyBorder="1" applyAlignment="1" applyProtection="1">
      <alignment horizontal="left" vertical="center" wrapText="1" indent="1"/>
    </xf>
    <xf numFmtId="164" fontId="17" fillId="0" borderId="32" xfId="1" applyNumberFormat="1" applyFont="1" applyFill="1" applyBorder="1" applyAlignment="1" applyProtection="1">
      <alignment horizontal="center" vertical="center" wrapText="1"/>
    </xf>
    <xf numFmtId="49" fontId="13" fillId="0" borderId="17" xfId="2" applyNumberFormat="1" applyFont="1" applyFill="1" applyBorder="1" applyAlignment="1" applyProtection="1">
      <alignment horizontal="left" vertical="center" wrapText="1" indent="1"/>
    </xf>
    <xf numFmtId="164" fontId="18" fillId="0" borderId="17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21" xfId="1" applyFont="1" applyBorder="1" applyAlignment="1" applyProtection="1">
      <alignment horizontal="left" vertical="center" wrapText="1" indent="1"/>
    </xf>
    <xf numFmtId="164" fontId="17" fillId="0" borderId="33" xfId="1" applyNumberFormat="1" applyFont="1" applyFill="1" applyBorder="1" applyAlignment="1" applyProtection="1">
      <alignment horizontal="center" vertical="center" wrapText="1"/>
    </xf>
    <xf numFmtId="0" fontId="9" fillId="0" borderId="34" xfId="1" applyFont="1" applyFill="1" applyBorder="1" applyAlignment="1" applyProtection="1">
      <alignment horizontal="center" vertical="center" wrapText="1"/>
    </xf>
    <xf numFmtId="49" fontId="13" fillId="0" borderId="35" xfId="2" applyNumberFormat="1" applyFont="1" applyFill="1" applyBorder="1" applyAlignment="1" applyProtection="1">
      <alignment horizontal="left" vertical="center" wrapText="1" indent="1"/>
    </xf>
    <xf numFmtId="0" fontId="14" fillId="0" borderId="36" xfId="1" applyFont="1" applyBorder="1" applyAlignment="1" applyProtection="1">
      <alignment horizontal="left" vertical="center" wrapText="1" indent="1"/>
    </xf>
    <xf numFmtId="164" fontId="13" fillId="0" borderId="35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37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24" xfId="1" applyFont="1" applyBorder="1" applyAlignment="1" applyProtection="1">
      <alignment horizontal="left" vertical="center" wrapText="1" indent="1"/>
    </xf>
    <xf numFmtId="0" fontId="19" fillId="0" borderId="18" xfId="1" applyFont="1" applyBorder="1" applyAlignment="1" applyProtection="1">
      <alignment horizontal="left" vertical="center" wrapText="1" indent="1"/>
    </xf>
    <xf numFmtId="0" fontId="19" fillId="0" borderId="22" xfId="1" applyFont="1" applyBorder="1" applyAlignment="1" applyProtection="1">
      <alignment horizontal="left" vertical="center" wrapText="1" indent="1"/>
    </xf>
    <xf numFmtId="0" fontId="9" fillId="0" borderId="38" xfId="1" applyFont="1" applyFill="1" applyBorder="1" applyAlignment="1" applyProtection="1">
      <alignment horizontal="center" vertical="center" wrapText="1"/>
    </xf>
    <xf numFmtId="164" fontId="13" fillId="0" borderId="19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39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5" xfId="1" applyFont="1" applyFill="1" applyBorder="1" applyAlignment="1" applyProtection="1">
      <alignment horizontal="center" vertical="center" wrapText="1"/>
    </xf>
    <xf numFmtId="164" fontId="9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24" xfId="1" applyNumberFormat="1" applyFont="1" applyFill="1" applyBorder="1" applyAlignment="1" applyProtection="1">
      <alignment horizontal="center" vertical="center" wrapText="1"/>
    </xf>
    <xf numFmtId="0" fontId="10" fillId="0" borderId="10" xfId="1" applyFont="1" applyFill="1" applyBorder="1" applyAlignment="1" applyProtection="1">
      <alignment horizontal="center" vertical="center" wrapText="1"/>
    </xf>
    <xf numFmtId="164" fontId="10" fillId="0" borderId="40" xfId="1" applyNumberFormat="1" applyFont="1" applyFill="1" applyBorder="1" applyAlignment="1" applyProtection="1">
      <alignment horizontal="center" vertical="center" wrapText="1"/>
    </xf>
    <xf numFmtId="49" fontId="9" fillId="0" borderId="15" xfId="2" applyNumberFormat="1" applyFont="1" applyFill="1" applyBorder="1" applyAlignment="1" applyProtection="1">
      <alignment horizontal="left" vertical="center" wrapText="1" indent="1"/>
    </xf>
    <xf numFmtId="0" fontId="14" fillId="0" borderId="41" xfId="1" applyFont="1" applyBorder="1" applyAlignment="1" applyProtection="1">
      <alignment horizontal="left" vertical="center" wrapText="1" indent="1"/>
    </xf>
    <xf numFmtId="164" fontId="13" fillId="0" borderId="25" xfId="1" applyNumberFormat="1" applyFont="1" applyFill="1" applyBorder="1" applyAlignment="1" applyProtection="1">
      <alignment horizontal="center" vertical="center" wrapText="1"/>
      <protection locked="0"/>
    </xf>
    <xf numFmtId="49" fontId="13" fillId="0" borderId="7" xfId="2" applyNumberFormat="1" applyFont="1" applyFill="1" applyBorder="1" applyAlignment="1" applyProtection="1">
      <alignment horizontal="left" vertical="center" wrapText="1" indent="1"/>
    </xf>
    <xf numFmtId="164" fontId="13" fillId="0" borderId="42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13" xfId="1" applyFont="1" applyBorder="1" applyAlignment="1" applyProtection="1">
      <alignment horizontal="left" vertical="center" wrapText="1" indent="1"/>
    </xf>
    <xf numFmtId="0" fontId="11" fillId="0" borderId="14" xfId="1" applyFont="1" applyBorder="1" applyAlignment="1" applyProtection="1">
      <alignment horizontal="center" vertical="center" wrapText="1"/>
    </xf>
    <xf numFmtId="0" fontId="20" fillId="0" borderId="15" xfId="1" applyFont="1" applyBorder="1" applyAlignment="1" applyProtection="1">
      <alignment horizontal="center" wrapText="1"/>
    </xf>
    <xf numFmtId="0" fontId="21" fillId="0" borderId="8" xfId="1" applyFont="1" applyBorder="1" applyAlignment="1" applyProtection="1">
      <alignment horizontal="left" vertical="center" wrapText="1" indent="1"/>
    </xf>
    <xf numFmtId="0" fontId="21" fillId="0" borderId="43" xfId="1" applyFont="1" applyBorder="1" applyAlignment="1" applyProtection="1">
      <alignment horizontal="left" vertical="center" wrapText="1" indent="1"/>
    </xf>
    <xf numFmtId="164" fontId="9" fillId="0" borderId="2" xfId="1" applyNumberFormat="1" applyFont="1" applyFill="1" applyBorder="1" applyAlignment="1" applyProtection="1">
      <alignment horizontal="center" vertical="center" wrapText="1"/>
    </xf>
    <xf numFmtId="0" fontId="9" fillId="0" borderId="1" xfId="1" applyFont="1" applyFill="1" applyBorder="1" applyAlignment="1" applyProtection="1">
      <alignment horizontal="center" vertical="center" wrapText="1"/>
    </xf>
    <xf numFmtId="0" fontId="9" fillId="0" borderId="4" xfId="1" applyFont="1" applyFill="1" applyBorder="1" applyAlignment="1" applyProtection="1">
      <alignment horizontal="center" vertical="center" wrapText="1"/>
    </xf>
    <xf numFmtId="164" fontId="9" fillId="0" borderId="11" xfId="1" applyNumberFormat="1" applyFont="1" applyFill="1" applyBorder="1" applyAlignment="1" applyProtection="1">
      <alignment horizontal="right" vertical="center" wrapText="1" indent="1"/>
    </xf>
    <xf numFmtId="164" fontId="9" fillId="0" borderId="3" xfId="1" applyNumberFormat="1" applyFont="1" applyFill="1" applyBorder="1" applyAlignment="1" applyProtection="1">
      <alignment horizontal="right" vertical="center" wrapText="1" indent="1"/>
    </xf>
    <xf numFmtId="0" fontId="9" fillId="0" borderId="12" xfId="2" applyFont="1" applyFill="1" applyBorder="1" applyAlignment="1" applyProtection="1">
      <alignment horizontal="left" vertical="center" wrapText="1" indent="1"/>
    </xf>
    <xf numFmtId="0" fontId="22" fillId="0" borderId="0" xfId="1" applyFont="1" applyFill="1" applyAlignment="1">
      <alignment vertical="center" wrapText="1"/>
    </xf>
    <xf numFmtId="49" fontId="13" fillId="0" borderId="19" xfId="2" applyNumberFormat="1" applyFont="1" applyFill="1" applyBorder="1" applyAlignment="1" applyProtection="1">
      <alignment horizontal="left" vertical="center" wrapText="1" indent="1"/>
    </xf>
    <xf numFmtId="0" fontId="13" fillId="0" borderId="41" xfId="2" applyFont="1" applyFill="1" applyBorder="1" applyAlignment="1" applyProtection="1">
      <alignment horizontal="left" vertical="center" wrapText="1" indent="1"/>
    </xf>
    <xf numFmtId="164" fontId="13" fillId="0" borderId="44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45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21" xfId="2" applyFont="1" applyFill="1" applyBorder="1" applyAlignment="1" applyProtection="1">
      <alignment horizontal="left" vertical="center" wrapText="1" indent="1"/>
    </xf>
    <xf numFmtId="164" fontId="13" fillId="0" borderId="45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21" xfId="2" applyFont="1" applyFill="1" applyBorder="1" applyAlignment="1" applyProtection="1">
      <alignment horizontal="left" indent="7"/>
    </xf>
    <xf numFmtId="0" fontId="14" fillId="0" borderId="21" xfId="1" applyFont="1" applyBorder="1" applyAlignment="1" applyProtection="1">
      <alignment horizontal="left" vertical="center" wrapText="1" indent="6"/>
    </xf>
    <xf numFmtId="164" fontId="18" fillId="0" borderId="45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18" xfId="2" applyFont="1" applyFill="1" applyBorder="1" applyAlignment="1" applyProtection="1">
      <alignment horizontal="left" vertical="center" wrapText="1" indent="6"/>
    </xf>
    <xf numFmtId="0" fontId="13" fillId="0" borderId="21" xfId="2" applyFont="1" applyFill="1" applyBorder="1" applyAlignment="1" applyProtection="1">
      <alignment horizontal="left" vertical="center" wrapText="1" indent="6"/>
    </xf>
    <xf numFmtId="0" fontId="1" fillId="0" borderId="17" xfId="1" applyFill="1" applyBorder="1" applyAlignment="1">
      <alignment vertical="center" wrapText="1"/>
    </xf>
    <xf numFmtId="49" fontId="13" fillId="0" borderId="30" xfId="2" applyNumberFormat="1" applyFont="1" applyFill="1" applyBorder="1" applyAlignment="1" applyProtection="1">
      <alignment horizontal="left" vertical="center" wrapText="1" indent="1"/>
    </xf>
    <xf numFmtId="0" fontId="13" fillId="0" borderId="22" xfId="2" applyFont="1" applyFill="1" applyBorder="1" applyAlignment="1" applyProtection="1">
      <alignment horizontal="left" vertical="center" wrapText="1" indent="6"/>
    </xf>
    <xf numFmtId="164" fontId="13" fillId="0" borderId="46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8" xfId="2" applyFont="1" applyFill="1" applyBorder="1" applyAlignment="1" applyProtection="1">
      <alignment horizontal="left" vertical="center" wrapText="1" indent="1"/>
    </xf>
    <xf numFmtId="0" fontId="23" fillId="0" borderId="0" xfId="1" applyFont="1" applyFill="1" applyAlignment="1">
      <alignment vertical="center" wrapText="1"/>
    </xf>
    <xf numFmtId="0" fontId="22" fillId="0" borderId="17" xfId="1" applyFont="1" applyFill="1" applyBorder="1" applyAlignment="1">
      <alignment vertical="center" wrapText="1"/>
    </xf>
    <xf numFmtId="165" fontId="1" fillId="0" borderId="0" xfId="1" applyNumberFormat="1" applyFill="1" applyAlignment="1">
      <alignment vertical="center" wrapText="1"/>
    </xf>
    <xf numFmtId="0" fontId="14" fillId="0" borderId="22" xfId="1" applyFont="1" applyBorder="1" applyAlignment="1" applyProtection="1">
      <alignment horizontal="left" vertical="center" wrapText="1" indent="6"/>
    </xf>
    <xf numFmtId="0" fontId="9" fillId="0" borderId="10" xfId="2" applyFont="1" applyFill="1" applyBorder="1" applyAlignment="1" applyProtection="1">
      <alignment horizontal="left" vertical="center" wrapText="1" indent="1"/>
    </xf>
    <xf numFmtId="0" fontId="11" fillId="0" borderId="47" xfId="1" applyFont="1" applyBorder="1" applyAlignment="1" applyProtection="1">
      <alignment horizontal="left" vertical="center" wrapText="1" indent="1"/>
    </xf>
    <xf numFmtId="164" fontId="9" fillId="0" borderId="10" xfId="1" applyNumberFormat="1" applyFont="1" applyFill="1" applyBorder="1" applyAlignment="1" applyProtection="1">
      <alignment horizontal="center" vertical="center" wrapText="1"/>
    </xf>
    <xf numFmtId="0" fontId="14" fillId="0" borderId="32" xfId="1" applyFont="1" applyBorder="1" applyAlignment="1" applyProtection="1">
      <alignment horizontal="left" vertical="center" wrapText="1" indent="1"/>
    </xf>
    <xf numFmtId="0" fontId="14" fillId="0" borderId="48" xfId="1" applyFont="1" applyBorder="1" applyAlignment="1" applyProtection="1">
      <alignment horizontal="left" vertical="center" wrapText="1" indent="1"/>
    </xf>
    <xf numFmtId="164" fontId="13" fillId="0" borderId="35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0" xfId="1" applyFont="1" applyFill="1" applyAlignment="1" applyProtection="1">
      <alignment horizontal="center" vertical="center" wrapText="1"/>
    </xf>
    <xf numFmtId="0" fontId="22" fillId="0" borderId="15" xfId="1" applyFont="1" applyFill="1" applyBorder="1" applyAlignment="1" applyProtection="1">
      <alignment vertical="center" wrapText="1"/>
    </xf>
    <xf numFmtId="164" fontId="9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0" xfId="1" applyNumberFormat="1" applyFont="1" applyFill="1" applyBorder="1" applyAlignment="1" applyProtection="1">
      <alignment horizontal="right" vertical="center" wrapText="1" indent="1"/>
      <protection locked="0"/>
    </xf>
    <xf numFmtId="49" fontId="13" fillId="0" borderId="15" xfId="2" applyNumberFormat="1" applyFont="1" applyFill="1" applyBorder="1" applyAlignment="1" applyProtection="1">
      <alignment horizontal="left" vertical="center" wrapText="1" indent="1"/>
    </xf>
    <xf numFmtId="0" fontId="11" fillId="0" borderId="49" xfId="1" applyFont="1" applyBorder="1" applyAlignment="1" applyProtection="1">
      <alignment horizontal="left" vertical="center" wrapText="1" indent="1"/>
    </xf>
    <xf numFmtId="164" fontId="9" fillId="0" borderId="15" xfId="1" applyNumberFormat="1" applyFont="1" applyFill="1" applyBorder="1" applyAlignment="1" applyProtection="1">
      <alignment horizontal="center" vertical="center" wrapText="1"/>
      <protection locked="0"/>
    </xf>
    <xf numFmtId="164" fontId="10" fillId="0" borderId="15" xfId="1" applyNumberFormat="1" applyFont="1" applyFill="1" applyBorder="1" applyAlignment="1" applyProtection="1">
      <alignment horizontal="center" vertical="center" wrapText="1"/>
    </xf>
    <xf numFmtId="0" fontId="7" fillId="0" borderId="14" xfId="1" applyFont="1" applyFill="1" applyBorder="1" applyAlignment="1" applyProtection="1">
      <alignment horizontal="left" vertical="center"/>
    </xf>
    <xf numFmtId="0" fontId="1" fillId="0" borderId="4" xfId="1" applyFont="1" applyFill="1" applyBorder="1" applyAlignment="1" applyProtection="1">
      <alignment vertical="center" wrapText="1"/>
    </xf>
    <xf numFmtId="0" fontId="7" fillId="0" borderId="11" xfId="1" applyFont="1" applyFill="1" applyBorder="1" applyAlignment="1" applyProtection="1">
      <alignment vertical="center" wrapText="1"/>
    </xf>
    <xf numFmtId="3" fontId="7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" fillId="0" borderId="25" xfId="1" applyFill="1" applyBorder="1" applyAlignment="1">
      <alignment vertical="center" wrapText="1"/>
    </xf>
    <xf numFmtId="0" fontId="1" fillId="0" borderId="41" xfId="1" applyFill="1" applyBorder="1" applyAlignment="1">
      <alignment vertical="center" wrapText="1"/>
    </xf>
    <xf numFmtId="0" fontId="1" fillId="0" borderId="34" xfId="1" applyFill="1" applyBorder="1" applyAlignment="1">
      <alignment vertical="center" wrapText="1"/>
    </xf>
    <xf numFmtId="0" fontId="1" fillId="0" borderId="22" xfId="1" applyFill="1" applyBorder="1" applyAlignment="1">
      <alignment vertical="center" wrapText="1"/>
    </xf>
    <xf numFmtId="0" fontId="1" fillId="0" borderId="0" xfId="1"/>
    <xf numFmtId="0" fontId="1" fillId="0" borderId="0" xfId="1" applyBorder="1"/>
    <xf numFmtId="0" fontId="1" fillId="0" borderId="2" xfId="1" applyBorder="1"/>
    <xf numFmtId="0" fontId="1" fillId="0" borderId="50" xfId="1" applyBorder="1"/>
    <xf numFmtId="0" fontId="10" fillId="0" borderId="2" xfId="1" applyFont="1" applyFill="1" applyBorder="1" applyAlignment="1" applyProtection="1">
      <alignment horizontal="right"/>
    </xf>
    <xf numFmtId="0" fontId="9" fillId="0" borderId="51" xfId="1" applyFont="1" applyFill="1" applyBorder="1" applyAlignment="1" applyProtection="1">
      <alignment horizontal="center" vertical="center" wrapText="1"/>
    </xf>
    <xf numFmtId="0" fontId="9" fillId="0" borderId="24" xfId="1" applyFont="1" applyFill="1" applyBorder="1" applyAlignment="1" applyProtection="1">
      <alignment vertical="center" wrapText="1"/>
    </xf>
    <xf numFmtId="0" fontId="9" fillId="0" borderId="15" xfId="1" applyFont="1" applyFill="1" applyBorder="1" applyAlignment="1" applyProtection="1">
      <alignment horizontal="center" vertical="center" wrapText="1"/>
    </xf>
    <xf numFmtId="0" fontId="9" fillId="0" borderId="43" xfId="1" applyFont="1" applyFill="1" applyBorder="1" applyAlignment="1" applyProtection="1">
      <alignment horizontal="center" vertical="center" wrapText="1"/>
    </xf>
    <xf numFmtId="0" fontId="9" fillId="0" borderId="24" xfId="1" applyFont="1" applyFill="1" applyBorder="1" applyAlignment="1" applyProtection="1">
      <alignment horizontal="center" vertical="center" wrapText="1"/>
    </xf>
    <xf numFmtId="0" fontId="5" fillId="0" borderId="52" xfId="1" applyFont="1" applyFill="1" applyBorder="1" applyAlignment="1" applyProtection="1">
      <alignment horizontal="center" vertical="center" wrapText="1"/>
    </xf>
    <xf numFmtId="0" fontId="5" fillId="0" borderId="31" xfId="1" applyFont="1" applyFill="1" applyBorder="1" applyAlignment="1" applyProtection="1">
      <alignment horizontal="center" vertical="center" wrapText="1"/>
    </xf>
    <xf numFmtId="164" fontId="5" fillId="0" borderId="31" xfId="1" applyNumberFormat="1" applyFont="1" applyFill="1" applyBorder="1" applyAlignment="1" applyProtection="1">
      <alignment horizontal="right" vertical="center" wrapText="1" indent="1"/>
    </xf>
    <xf numFmtId="0" fontId="1" fillId="0" borderId="53" xfId="1" applyBorder="1"/>
    <xf numFmtId="0" fontId="24" fillId="0" borderId="14" xfId="1" applyFont="1" applyFill="1" applyBorder="1" applyAlignment="1" applyProtection="1">
      <alignment horizontal="center" vertical="center" wrapText="1"/>
    </xf>
    <xf numFmtId="0" fontId="25" fillId="0" borderId="15" xfId="1" applyFont="1" applyFill="1" applyBorder="1" applyAlignment="1" applyProtection="1">
      <alignment horizontal="center" vertical="center" wrapText="1"/>
    </xf>
    <xf numFmtId="0" fontId="26" fillId="0" borderId="8" xfId="1" applyFont="1" applyBorder="1" applyAlignment="1" applyProtection="1">
      <alignment horizontal="left" vertical="center" wrapText="1" indent="1"/>
    </xf>
    <xf numFmtId="164" fontId="24" fillId="0" borderId="43" xfId="1" applyNumberFormat="1" applyFont="1" applyFill="1" applyBorder="1" applyAlignment="1" applyProtection="1">
      <alignment horizontal="center" vertical="center" wrapText="1"/>
    </xf>
    <xf numFmtId="164" fontId="24" fillId="0" borderId="24" xfId="1" applyNumberFormat="1" applyFont="1" applyFill="1" applyBorder="1" applyAlignment="1" applyProtection="1">
      <alignment horizontal="center" vertical="center" wrapText="1"/>
    </xf>
    <xf numFmtId="0" fontId="26" fillId="0" borderId="13" xfId="1" applyFont="1" applyBorder="1" applyAlignment="1" applyProtection="1">
      <alignment horizontal="left" vertical="center" wrapText="1" indent="1"/>
    </xf>
    <xf numFmtId="0" fontId="24" fillId="0" borderId="16" xfId="1" applyFont="1" applyFill="1" applyBorder="1" applyAlignment="1" applyProtection="1">
      <alignment horizontal="center" vertical="center" wrapText="1"/>
    </xf>
    <xf numFmtId="49" fontId="27" fillId="0" borderId="17" xfId="1" applyNumberFormat="1" applyFont="1" applyFill="1" applyBorder="1" applyAlignment="1" applyProtection="1">
      <alignment horizontal="center" vertical="center" wrapText="1"/>
    </xf>
    <xf numFmtId="0" fontId="28" fillId="0" borderId="18" xfId="1" applyFont="1" applyBorder="1" applyAlignment="1" applyProtection="1">
      <alignment horizontal="left" vertical="center" wrapText="1" indent="1"/>
    </xf>
    <xf numFmtId="164" fontId="27" fillId="0" borderId="54" xfId="1" applyNumberFormat="1" applyFont="1" applyFill="1" applyBorder="1" applyAlignment="1" applyProtection="1">
      <alignment horizontal="center" vertical="center" wrapText="1"/>
      <protection locked="0"/>
    </xf>
    <xf numFmtId="164" fontId="27" fillId="0" borderId="55" xfId="1" applyNumberFormat="1" applyFont="1" applyFill="1" applyBorder="1" applyAlignment="1" applyProtection="1">
      <alignment horizontal="center" vertical="center" wrapText="1"/>
      <protection locked="0"/>
    </xf>
    <xf numFmtId="49" fontId="28" fillId="0" borderId="19" xfId="1" applyNumberFormat="1" applyFont="1" applyBorder="1" applyAlignment="1" applyProtection="1">
      <alignment horizontal="left" vertical="center" wrapText="1" indent="1"/>
    </xf>
    <xf numFmtId="0" fontId="28" fillId="0" borderId="19" xfId="1" applyFont="1" applyBorder="1" applyAlignment="1" applyProtection="1">
      <alignment horizontal="center" vertical="center" wrapText="1"/>
    </xf>
    <xf numFmtId="0" fontId="28" fillId="0" borderId="21" xfId="1" applyFont="1" applyBorder="1" applyAlignment="1" applyProtection="1">
      <alignment horizontal="left" vertical="center" wrapText="1" indent="1"/>
    </xf>
    <xf numFmtId="164" fontId="27" fillId="0" borderId="54" xfId="1" applyNumberFormat="1" applyFont="1" applyFill="1" applyBorder="1" applyAlignment="1" applyProtection="1">
      <alignment horizontal="right" vertical="center" wrapText="1" indent="1"/>
      <protection locked="0"/>
    </xf>
    <xf numFmtId="0" fontId="28" fillId="0" borderId="22" xfId="1" applyFont="1" applyBorder="1" applyAlignment="1" applyProtection="1">
      <alignment horizontal="left" vertical="center" wrapText="1" indent="1"/>
    </xf>
    <xf numFmtId="0" fontId="28" fillId="0" borderId="7" xfId="1" applyFont="1" applyBorder="1" applyAlignment="1" applyProtection="1">
      <alignment horizontal="center" vertical="center" wrapText="1"/>
    </xf>
    <xf numFmtId="164" fontId="27" fillId="0" borderId="56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23" xfId="1" applyFont="1" applyBorder="1" applyAlignment="1" applyProtection="1">
      <alignment horizontal="left" vertical="center" wrapText="1" indent="1"/>
    </xf>
    <xf numFmtId="0" fontId="28" fillId="0" borderId="24" xfId="1" applyFont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0" fontId="24" fillId="0" borderId="25" xfId="1" applyFont="1" applyFill="1" applyBorder="1" applyAlignment="1" applyProtection="1">
      <alignment horizontal="center" vertical="center" wrapText="1"/>
    </xf>
    <xf numFmtId="0" fontId="27" fillId="0" borderId="19" xfId="2" applyFont="1" applyFill="1" applyBorder="1" applyAlignment="1" applyProtection="1">
      <alignment horizontal="center" vertical="center" wrapText="1"/>
    </xf>
    <xf numFmtId="164" fontId="27" fillId="0" borderId="57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58" xfId="1" applyFont="1" applyBorder="1"/>
    <xf numFmtId="0" fontId="27" fillId="0" borderId="17" xfId="2" applyFont="1" applyFill="1" applyBorder="1" applyAlignment="1" applyProtection="1">
      <alignment horizontal="center" vertical="center" wrapText="1"/>
    </xf>
    <xf numFmtId="0" fontId="27" fillId="0" borderId="55" xfId="1" applyFont="1" applyBorder="1"/>
    <xf numFmtId="0" fontId="27" fillId="0" borderId="7" xfId="2" applyFont="1" applyFill="1" applyBorder="1" applyAlignment="1" applyProtection="1">
      <alignment horizontal="center" vertical="center" wrapText="1"/>
    </xf>
    <xf numFmtId="0" fontId="24" fillId="0" borderId="28" xfId="1" applyFont="1" applyFill="1" applyBorder="1" applyAlignment="1" applyProtection="1">
      <alignment horizontal="center" vertical="center" wrapText="1"/>
    </xf>
    <xf numFmtId="164" fontId="27" fillId="0" borderId="51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29" xfId="1" applyFont="1" applyFill="1" applyBorder="1" applyAlignment="1" applyProtection="1">
      <alignment horizontal="center" vertical="center" wrapText="1"/>
    </xf>
    <xf numFmtId="49" fontId="27" fillId="0" borderId="30" xfId="1" applyNumberFormat="1" applyFont="1" applyFill="1" applyBorder="1" applyAlignment="1" applyProtection="1">
      <alignment horizontal="center" vertical="center" wrapText="1"/>
    </xf>
    <xf numFmtId="0" fontId="27" fillId="0" borderId="30" xfId="2" applyFont="1" applyFill="1" applyBorder="1" applyAlignment="1" applyProtection="1">
      <alignment horizontal="center" vertical="center" wrapText="1"/>
    </xf>
    <xf numFmtId="164" fontId="27" fillId="0" borderId="59" xfId="1" applyNumberFormat="1" applyFont="1" applyFill="1" applyBorder="1" applyAlignment="1" applyProtection="1">
      <alignment horizontal="center" vertical="center" wrapText="1"/>
      <protection locked="0"/>
    </xf>
    <xf numFmtId="49" fontId="27" fillId="0" borderId="15" xfId="1" applyNumberFormat="1" applyFont="1" applyFill="1" applyBorder="1" applyAlignment="1" applyProtection="1">
      <alignment horizontal="center" vertical="center" wrapText="1"/>
    </xf>
    <xf numFmtId="0" fontId="24" fillId="0" borderId="24" xfId="2" applyFont="1" applyFill="1" applyBorder="1" applyAlignment="1" applyProtection="1">
      <alignment horizontal="center" vertical="center" wrapText="1"/>
    </xf>
    <xf numFmtId="164" fontId="24" fillId="0" borderId="4" xfId="1" applyNumberFormat="1" applyFont="1" applyFill="1" applyBorder="1" applyAlignment="1" applyProtection="1">
      <alignment horizontal="center" vertical="center" wrapText="1"/>
      <protection locked="0"/>
    </xf>
    <xf numFmtId="164" fontId="24" fillId="0" borderId="24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19" xfId="2" applyFont="1" applyFill="1" applyBorder="1" applyAlignment="1" applyProtection="1">
      <alignment horizontal="left" vertical="center" wrapText="1" indent="1"/>
    </xf>
    <xf numFmtId="164" fontId="27" fillId="0" borderId="58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17" xfId="2" applyFont="1" applyFill="1" applyBorder="1" applyAlignment="1" applyProtection="1">
      <alignment horizontal="left" vertical="center" wrapText="1" indent="1"/>
    </xf>
    <xf numFmtId="0" fontId="27" fillId="0" borderId="17" xfId="1" applyFont="1" applyBorder="1"/>
    <xf numFmtId="0" fontId="27" fillId="0" borderId="30" xfId="2" applyFont="1" applyFill="1" applyBorder="1" applyAlignment="1" applyProtection="1">
      <alignment horizontal="left" vertical="center" wrapText="1" indent="1"/>
    </xf>
    <xf numFmtId="0" fontId="27" fillId="0" borderId="56" xfId="1" applyFont="1" applyBorder="1"/>
    <xf numFmtId="0" fontId="24" fillId="0" borderId="15" xfId="2" applyFont="1" applyFill="1" applyBorder="1" applyAlignment="1" applyProtection="1">
      <alignment horizontal="left" vertical="center" wrapText="1" indent="1"/>
    </xf>
    <xf numFmtId="0" fontId="26" fillId="0" borderId="43" xfId="1" applyFont="1" applyBorder="1" applyAlignment="1" applyProtection="1">
      <alignment horizontal="left" vertical="center" wrapText="1" indent="1"/>
    </xf>
    <xf numFmtId="49" fontId="27" fillId="0" borderId="26" xfId="2" applyNumberFormat="1" applyFont="1" applyFill="1" applyBorder="1" applyAlignment="1" applyProtection="1">
      <alignment horizontal="left" vertical="center" wrapText="1" indent="1"/>
    </xf>
    <xf numFmtId="0" fontId="29" fillId="0" borderId="18" xfId="1" applyFont="1" applyBorder="1" applyAlignment="1" applyProtection="1">
      <alignment horizontal="left" vertical="center" wrapText="1" indent="1"/>
    </xf>
    <xf numFmtId="0" fontId="29" fillId="0" borderId="57" xfId="1" applyFont="1" applyBorder="1" applyAlignment="1" applyProtection="1">
      <alignment horizontal="left" vertical="center" wrapText="1" indent="1"/>
    </xf>
    <xf numFmtId="164" fontId="30" fillId="0" borderId="57" xfId="1" applyNumberFormat="1" applyFont="1" applyFill="1" applyBorder="1" applyAlignment="1" applyProtection="1">
      <alignment horizontal="center" vertical="center" wrapText="1"/>
    </xf>
    <xf numFmtId="164" fontId="30" fillId="0" borderId="58" xfId="1" applyNumberFormat="1" applyFont="1" applyFill="1" applyBorder="1" applyAlignment="1" applyProtection="1">
      <alignment horizontal="center" vertical="center" wrapText="1"/>
    </xf>
    <xf numFmtId="49" fontId="27" fillId="0" borderId="17" xfId="2" applyNumberFormat="1" applyFont="1" applyFill="1" applyBorder="1" applyAlignment="1" applyProtection="1">
      <alignment horizontal="left" vertical="center" wrapText="1" indent="1"/>
    </xf>
    <xf numFmtId="0" fontId="28" fillId="0" borderId="54" xfId="1" applyFont="1" applyBorder="1" applyAlignment="1" applyProtection="1">
      <alignment horizontal="left" vertical="center" wrapText="1" indent="1"/>
    </xf>
    <xf numFmtId="0" fontId="29" fillId="0" borderId="21" xfId="1" applyFont="1" applyBorder="1" applyAlignment="1" applyProtection="1">
      <alignment horizontal="left" vertical="center" wrapText="1" indent="1"/>
    </xf>
    <xf numFmtId="164" fontId="30" fillId="0" borderId="39" xfId="1" applyNumberFormat="1" applyFont="1" applyFill="1" applyBorder="1" applyAlignment="1" applyProtection="1">
      <alignment horizontal="center" vertical="center" wrapText="1"/>
    </xf>
    <xf numFmtId="164" fontId="31" fillId="0" borderId="17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34" xfId="1" applyFont="1" applyFill="1" applyBorder="1" applyAlignment="1" applyProtection="1">
      <alignment horizontal="center" vertical="center" wrapText="1"/>
    </xf>
    <xf numFmtId="49" fontId="27" fillId="0" borderId="35" xfId="2" applyNumberFormat="1" applyFont="1" applyFill="1" applyBorder="1" applyAlignment="1" applyProtection="1">
      <alignment horizontal="left" vertical="center" wrapText="1" indent="1"/>
    </xf>
    <xf numFmtId="0" fontId="28" fillId="0" borderId="36" xfId="1" applyFont="1" applyBorder="1" applyAlignment="1" applyProtection="1">
      <alignment horizontal="left" vertical="center" wrapText="1" indent="1"/>
    </xf>
    <xf numFmtId="164" fontId="27" fillId="0" borderId="6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59" xfId="1" applyFont="1" applyBorder="1"/>
    <xf numFmtId="0" fontId="26" fillId="0" borderId="24" xfId="1" applyFont="1" applyBorder="1" applyAlignment="1" applyProtection="1">
      <alignment horizontal="left" vertical="center" wrapText="1" indent="1"/>
    </xf>
    <xf numFmtId="164" fontId="24" fillId="0" borderId="4" xfId="1" applyNumberFormat="1" applyFont="1" applyFill="1" applyBorder="1" applyAlignment="1" applyProtection="1">
      <alignment horizontal="center" vertical="center" wrapText="1"/>
    </xf>
    <xf numFmtId="0" fontId="32" fillId="0" borderId="22" xfId="1" applyFont="1" applyBorder="1" applyAlignment="1" applyProtection="1">
      <alignment horizontal="left" vertical="center" wrapText="1" indent="1"/>
    </xf>
    <xf numFmtId="0" fontId="24" fillId="0" borderId="38" xfId="1" applyFont="1" applyFill="1" applyBorder="1" applyAlignment="1" applyProtection="1">
      <alignment horizontal="center" vertical="center" wrapText="1"/>
    </xf>
    <xf numFmtId="0" fontId="28" fillId="0" borderId="21" xfId="1" applyFont="1" applyBorder="1" applyAlignment="1" applyProtection="1">
      <alignment horizontal="center" vertical="center" wrapText="1"/>
    </xf>
    <xf numFmtId="0" fontId="28" fillId="0" borderId="36" xfId="1" applyFont="1" applyBorder="1" applyAlignment="1" applyProtection="1">
      <alignment horizontal="center" vertical="center" wrapText="1"/>
    </xf>
    <xf numFmtId="0" fontId="27" fillId="0" borderId="15" xfId="1" applyFont="1" applyFill="1" applyBorder="1" applyAlignment="1" applyProtection="1">
      <alignment horizontal="center" vertical="center" wrapText="1"/>
    </xf>
    <xf numFmtId="0" fontId="26" fillId="0" borderId="8" xfId="1" applyFont="1" applyBorder="1" applyAlignment="1" applyProtection="1">
      <alignment horizontal="center" vertical="center" wrapText="1"/>
    </xf>
    <xf numFmtId="164" fontId="24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4" xfId="1" applyFont="1" applyBorder="1"/>
    <xf numFmtId="0" fontId="11" fillId="0" borderId="8" xfId="1" applyFont="1" applyBorder="1" applyAlignment="1" applyProtection="1">
      <alignment horizontal="center" vertical="center" wrapText="1"/>
    </xf>
    <xf numFmtId="164" fontId="25" fillId="0" borderId="2" xfId="1" applyNumberFormat="1" applyFont="1" applyFill="1" applyBorder="1" applyAlignment="1" applyProtection="1">
      <alignment horizontal="center" vertical="center" wrapText="1"/>
    </xf>
    <xf numFmtId="164" fontId="25" fillId="0" borderId="24" xfId="1" applyNumberFormat="1" applyFont="1" applyFill="1" applyBorder="1" applyAlignment="1" applyProtection="1">
      <alignment horizontal="center" vertical="center" wrapText="1"/>
    </xf>
    <xf numFmtId="49" fontId="24" fillId="0" borderId="15" xfId="2" applyNumberFormat="1" applyFont="1" applyFill="1" applyBorder="1" applyAlignment="1" applyProtection="1">
      <alignment horizontal="left" vertical="center" wrapText="1" indent="1"/>
    </xf>
    <xf numFmtId="0" fontId="28" fillId="0" borderId="41" xfId="1" applyFont="1" applyBorder="1" applyAlignment="1" applyProtection="1">
      <alignment horizontal="left" vertical="center" wrapText="1" indent="1"/>
    </xf>
    <xf numFmtId="0" fontId="28" fillId="0" borderId="41" xfId="1" applyFont="1" applyBorder="1" applyAlignment="1" applyProtection="1">
      <alignment horizontal="center" vertical="center" wrapText="1"/>
    </xf>
    <xf numFmtId="164" fontId="27" fillId="0" borderId="61" xfId="1" applyNumberFormat="1" applyFont="1" applyFill="1" applyBorder="1" applyAlignment="1" applyProtection="1">
      <alignment horizontal="center" vertical="center" wrapText="1"/>
      <protection locked="0"/>
    </xf>
    <xf numFmtId="49" fontId="27" fillId="0" borderId="7" xfId="2" applyNumberFormat="1" applyFont="1" applyFill="1" applyBorder="1" applyAlignment="1" applyProtection="1">
      <alignment horizontal="left" vertical="center" wrapText="1" indent="1"/>
    </xf>
    <xf numFmtId="0" fontId="28" fillId="0" borderId="18" xfId="1" applyFont="1" applyBorder="1" applyAlignment="1" applyProtection="1">
      <alignment horizontal="center" vertical="center" wrapText="1"/>
    </xf>
    <xf numFmtId="164" fontId="27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13" xfId="1" applyFont="1" applyBorder="1" applyAlignment="1" applyProtection="1">
      <alignment horizontal="left" vertical="center" wrapText="1" indent="1"/>
    </xf>
    <xf numFmtId="0" fontId="28" fillId="0" borderId="13" xfId="1" applyFont="1" applyBorder="1" applyAlignment="1" applyProtection="1">
      <alignment horizontal="center" vertical="center" wrapText="1"/>
    </xf>
    <xf numFmtId="0" fontId="27" fillId="0" borderId="53" xfId="1" applyFont="1" applyBorder="1"/>
    <xf numFmtId="0" fontId="13" fillId="0" borderId="0" xfId="1" applyFont="1" applyFill="1" applyBorder="1" applyAlignment="1" applyProtection="1">
      <alignment horizontal="center" vertical="center" wrapText="1"/>
    </xf>
    <xf numFmtId="0" fontId="5" fillId="0" borderId="0" xfId="1" applyFont="1" applyFill="1" applyBorder="1" applyAlignment="1" applyProtection="1">
      <alignment horizontal="left" vertical="center" wrapText="1" indent="1"/>
    </xf>
    <xf numFmtId="164" fontId="9" fillId="0" borderId="0" xfId="1" applyNumberFormat="1" applyFont="1" applyFill="1" applyBorder="1" applyAlignment="1" applyProtection="1">
      <alignment horizontal="center" vertical="center" wrapText="1"/>
    </xf>
    <xf numFmtId="164" fontId="9" fillId="0" borderId="4" xfId="1" applyNumberFormat="1" applyFont="1" applyFill="1" applyBorder="1" applyAlignment="1" applyProtection="1">
      <alignment horizontal="right" vertical="center" wrapText="1" indent="1"/>
    </xf>
    <xf numFmtId="0" fontId="1" fillId="0" borderId="24" xfId="1" applyBorder="1"/>
    <xf numFmtId="0" fontId="24" fillId="0" borderId="6" xfId="1" applyFont="1" applyFill="1" applyBorder="1" applyAlignment="1" applyProtection="1">
      <alignment horizontal="center" vertical="center" wrapText="1"/>
    </xf>
    <xf numFmtId="0" fontId="24" fillId="0" borderId="12" xfId="2" applyFont="1" applyFill="1" applyBorder="1" applyAlignment="1" applyProtection="1">
      <alignment horizontal="left" vertical="center" wrapText="1" indent="1"/>
    </xf>
    <xf numFmtId="164" fontId="24" fillId="0" borderId="51" xfId="1" applyNumberFormat="1" applyFont="1" applyFill="1" applyBorder="1" applyAlignment="1" applyProtection="1">
      <alignment horizontal="center" vertical="center" wrapText="1"/>
    </xf>
    <xf numFmtId="164" fontId="24" fillId="0" borderId="62" xfId="1" applyNumberFormat="1" applyFont="1" applyFill="1" applyBorder="1" applyAlignment="1" applyProtection="1">
      <alignment horizontal="center" vertical="center" wrapText="1"/>
    </xf>
    <xf numFmtId="49" fontId="27" fillId="0" borderId="19" xfId="2" applyNumberFormat="1" applyFont="1" applyFill="1" applyBorder="1" applyAlignment="1" applyProtection="1">
      <alignment horizontal="left" vertical="center" wrapText="1" indent="1"/>
    </xf>
    <xf numFmtId="0" fontId="27" fillId="0" borderId="41" xfId="2" applyFont="1" applyFill="1" applyBorder="1" applyAlignment="1" applyProtection="1">
      <alignment horizontal="left" vertical="center" wrapText="1" indent="1"/>
    </xf>
    <xf numFmtId="0" fontId="27" fillId="0" borderId="63" xfId="2" applyFont="1" applyFill="1" applyBorder="1" applyAlignment="1" applyProtection="1">
      <alignment horizontal="left" vertical="center" wrapText="1" indent="1"/>
    </xf>
    <xf numFmtId="0" fontId="27" fillId="0" borderId="21" xfId="2" applyFont="1" applyFill="1" applyBorder="1" applyAlignment="1" applyProtection="1">
      <alignment horizontal="left" vertical="center" wrapText="1" indent="1"/>
    </xf>
    <xf numFmtId="0" fontId="27" fillId="0" borderId="54" xfId="2" applyFont="1" applyFill="1" applyBorder="1" applyAlignment="1" applyProtection="1">
      <alignment horizontal="left" vertical="center" wrapText="1" indent="1"/>
    </xf>
    <xf numFmtId="0" fontId="27" fillId="0" borderId="21" xfId="2" applyFont="1" applyFill="1" applyBorder="1" applyAlignment="1" applyProtection="1">
      <alignment horizontal="left" indent="7"/>
    </xf>
    <xf numFmtId="0" fontId="27" fillId="0" borderId="54" xfId="2" applyFont="1" applyFill="1" applyBorder="1" applyAlignment="1" applyProtection="1">
      <alignment horizontal="left" indent="7"/>
    </xf>
    <xf numFmtId="0" fontId="28" fillId="0" borderId="21" xfId="1" applyFont="1" applyBorder="1" applyAlignment="1" applyProtection="1">
      <alignment horizontal="left" vertical="center" wrapText="1" indent="6"/>
    </xf>
    <xf numFmtId="0" fontId="28" fillId="0" borderId="54" xfId="1" applyFont="1" applyBorder="1" applyAlignment="1" applyProtection="1">
      <alignment horizontal="left" vertical="center" wrapText="1" indent="6"/>
    </xf>
    <xf numFmtId="0" fontId="27" fillId="0" borderId="18" xfId="2" applyFont="1" applyFill="1" applyBorder="1" applyAlignment="1" applyProtection="1">
      <alignment horizontal="left" vertical="center" wrapText="1" indent="6"/>
    </xf>
    <xf numFmtId="0" fontId="27" fillId="0" borderId="57" xfId="2" applyFont="1" applyFill="1" applyBorder="1" applyAlignment="1" applyProtection="1">
      <alignment horizontal="left" vertical="center" wrapText="1" indent="6"/>
    </xf>
    <xf numFmtId="0" fontId="27" fillId="0" borderId="21" xfId="2" applyFont="1" applyFill="1" applyBorder="1" applyAlignment="1" applyProtection="1">
      <alignment horizontal="left" vertical="center" wrapText="1" indent="6"/>
    </xf>
    <xf numFmtId="0" fontId="27" fillId="0" borderId="54" xfId="2" applyFont="1" applyFill="1" applyBorder="1" applyAlignment="1" applyProtection="1">
      <alignment horizontal="left" vertical="center" wrapText="1" indent="6"/>
    </xf>
    <xf numFmtId="49" fontId="27" fillId="0" borderId="30" xfId="2" applyNumberFormat="1" applyFont="1" applyFill="1" applyBorder="1" applyAlignment="1" applyProtection="1">
      <alignment horizontal="left" vertical="center" wrapText="1" indent="1"/>
    </xf>
    <xf numFmtId="0" fontId="27" fillId="0" borderId="22" xfId="2" applyFont="1" applyFill="1" applyBorder="1" applyAlignment="1" applyProtection="1">
      <alignment horizontal="left" vertical="center" wrapText="1" indent="6"/>
    </xf>
    <xf numFmtId="0" fontId="27" fillId="0" borderId="60" xfId="2" applyFont="1" applyFill="1" applyBorder="1" applyAlignment="1" applyProtection="1">
      <alignment horizontal="left" vertical="center" wrapText="1" indent="6"/>
    </xf>
    <xf numFmtId="164" fontId="27" fillId="0" borderId="56" xfId="1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8" xfId="2" applyFont="1" applyFill="1" applyBorder="1" applyAlignment="1" applyProtection="1">
      <alignment horizontal="left" vertical="center" wrapText="1" indent="1"/>
    </xf>
    <xf numFmtId="0" fontId="24" fillId="0" borderId="43" xfId="2" applyFont="1" applyFill="1" applyBorder="1" applyAlignment="1" applyProtection="1">
      <alignment horizontal="left" vertical="center" wrapText="1" indent="1"/>
    </xf>
    <xf numFmtId="164" fontId="24" fillId="0" borderId="1" xfId="1" applyNumberFormat="1" applyFont="1" applyFill="1" applyBorder="1" applyAlignment="1" applyProtection="1">
      <alignment horizontal="right" vertical="center" wrapText="1" indent="1"/>
    </xf>
    <xf numFmtId="164" fontId="27" fillId="0" borderId="57" xfId="1" applyNumberFormat="1" applyFont="1" applyFill="1" applyBorder="1" applyAlignment="1" applyProtection="1">
      <alignment horizontal="right" vertical="center" wrapText="1" indent="1"/>
      <protection locked="0"/>
    </xf>
    <xf numFmtId="0" fontId="28" fillId="0" borderId="22" xfId="1" applyFont="1" applyBorder="1" applyAlignment="1" applyProtection="1">
      <alignment horizontal="left" vertical="center" wrapText="1" indent="6"/>
    </xf>
    <xf numFmtId="0" fontId="24" fillId="0" borderId="9" xfId="1" applyFont="1" applyFill="1" applyBorder="1" applyAlignment="1" applyProtection="1">
      <alignment horizontal="center" vertical="center" wrapText="1"/>
    </xf>
    <xf numFmtId="0" fontId="24" fillId="0" borderId="10" xfId="2" applyFont="1" applyFill="1" applyBorder="1" applyAlignment="1" applyProtection="1">
      <alignment horizontal="left" vertical="center" wrapText="1" indent="1"/>
    </xf>
    <xf numFmtId="0" fontId="26" fillId="0" borderId="47" xfId="1" applyFont="1" applyBorder="1" applyAlignment="1" applyProtection="1">
      <alignment horizontal="left" vertical="center" wrapText="1" indent="1"/>
    </xf>
    <xf numFmtId="164" fontId="24" fillId="0" borderId="64" xfId="1" applyNumberFormat="1" applyFont="1" applyFill="1" applyBorder="1" applyAlignment="1" applyProtection="1">
      <alignment horizontal="center" vertical="center" wrapText="1"/>
    </xf>
    <xf numFmtId="0" fontId="28" fillId="0" borderId="32" xfId="1" applyFont="1" applyBorder="1" applyAlignment="1" applyProtection="1">
      <alignment horizontal="left" vertical="center" wrapText="1" indent="1"/>
    </xf>
    <xf numFmtId="0" fontId="28" fillId="0" borderId="32" xfId="1" applyFont="1" applyBorder="1" applyAlignment="1" applyProtection="1">
      <alignment horizontal="center" vertical="center" wrapText="1"/>
    </xf>
    <xf numFmtId="164" fontId="27" fillId="0" borderId="63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48" xfId="1" applyFont="1" applyBorder="1" applyAlignment="1" applyProtection="1">
      <alignment horizontal="left" vertical="center" wrapText="1" indent="1"/>
    </xf>
    <xf numFmtId="0" fontId="28" fillId="0" borderId="48" xfId="1" applyFont="1" applyBorder="1" applyAlignment="1" applyProtection="1">
      <alignment horizontal="center" vertical="center" wrapText="1"/>
    </xf>
    <xf numFmtId="164" fontId="27" fillId="0" borderId="60" xfId="1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0" xfId="1" applyFont="1" applyFill="1" applyAlignment="1" applyProtection="1">
      <alignment horizontal="center" vertical="center" wrapText="1"/>
    </xf>
    <xf numFmtId="0" fontId="30" fillId="0" borderId="15" xfId="1" applyFont="1" applyFill="1" applyBorder="1" applyAlignment="1" applyProtection="1">
      <alignment vertical="center" wrapText="1"/>
    </xf>
    <xf numFmtId="0" fontId="26" fillId="0" borderId="13" xfId="1" applyFont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  <protection locked="0"/>
    </xf>
    <xf numFmtId="49" fontId="27" fillId="0" borderId="15" xfId="2" applyNumberFormat="1" applyFont="1" applyFill="1" applyBorder="1" applyAlignment="1" applyProtection="1">
      <alignment horizontal="left" vertical="center" wrapText="1" indent="1"/>
    </xf>
    <xf numFmtId="0" fontId="26" fillId="0" borderId="49" xfId="1" applyFont="1" applyBorder="1" applyAlignment="1" applyProtection="1">
      <alignment horizontal="left" vertical="center" wrapText="1" indent="1"/>
    </xf>
    <xf numFmtId="0" fontId="26" fillId="0" borderId="49" xfId="1" applyFont="1" applyBorder="1" applyAlignment="1" applyProtection="1">
      <alignment horizontal="center" vertical="center" wrapText="1"/>
    </xf>
    <xf numFmtId="164" fontId="24" fillId="0" borderId="43" xfId="1" applyNumberFormat="1" applyFont="1" applyFill="1" applyBorder="1" applyAlignment="1" applyProtection="1">
      <alignment horizontal="center" vertical="center" wrapText="1"/>
      <protection locked="0"/>
    </xf>
    <xf numFmtId="164" fontId="25" fillId="0" borderId="43" xfId="1" applyNumberFormat="1" applyFont="1" applyFill="1" applyBorder="1" applyAlignment="1" applyProtection="1">
      <alignment horizontal="center" vertical="center" wrapText="1"/>
    </xf>
    <xf numFmtId="0" fontId="1" fillId="0" borderId="0" xfId="1" applyFont="1" applyFill="1" applyBorder="1" applyAlignment="1" applyProtection="1">
      <alignment horizontal="center" vertical="center" wrapText="1"/>
    </xf>
    <xf numFmtId="3" fontId="7" fillId="0" borderId="43" xfId="1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5" xfId="1" applyFont="1" applyFill="1" applyBorder="1" applyAlignment="1" applyProtection="1">
      <alignment horizontal="center" vertical="center"/>
    </xf>
    <xf numFmtId="0" fontId="5" fillId="0" borderId="65" xfId="1" applyFont="1" applyFill="1" applyBorder="1" applyAlignment="1" applyProtection="1">
      <alignment horizontal="center" vertical="center"/>
    </xf>
    <xf numFmtId="0" fontId="33" fillId="0" borderId="4" xfId="1" applyFont="1" applyFill="1" applyBorder="1" applyAlignment="1" applyProtection="1">
      <alignment horizontal="right"/>
    </xf>
    <xf numFmtId="0" fontId="5" fillId="0" borderId="51" xfId="1" applyFont="1" applyFill="1" applyBorder="1" applyAlignment="1" applyProtection="1">
      <alignment horizontal="center" vertical="center" wrapText="1"/>
    </xf>
    <xf numFmtId="0" fontId="5" fillId="0" borderId="24" xfId="1" applyFont="1" applyFill="1" applyBorder="1" applyAlignment="1" applyProtection="1">
      <alignment horizontal="center" vertical="center" wrapText="1"/>
    </xf>
    <xf numFmtId="0" fontId="9" fillId="0" borderId="64" xfId="1" applyFont="1" applyFill="1" applyBorder="1" applyAlignment="1" applyProtection="1">
      <alignment horizontal="center" vertical="center" wrapText="1"/>
    </xf>
    <xf numFmtId="0" fontId="9" fillId="0" borderId="62" xfId="1" applyFont="1" applyFill="1" applyBorder="1" applyAlignment="1" applyProtection="1">
      <alignment horizontal="center" vertical="center" wrapText="1"/>
    </xf>
    <xf numFmtId="0" fontId="1" fillId="0" borderId="3" xfId="1" applyBorder="1"/>
    <xf numFmtId="164" fontId="9" fillId="0" borderId="23" xfId="1" applyNumberFormat="1" applyFont="1" applyFill="1" applyBorder="1" applyAlignment="1" applyProtection="1">
      <alignment horizontal="right" vertical="center" wrapText="1" indent="1"/>
    </xf>
    <xf numFmtId="164" fontId="9" fillId="0" borderId="53" xfId="1" applyNumberFormat="1" applyFont="1" applyFill="1" applyBorder="1" applyAlignment="1" applyProtection="1">
      <alignment horizontal="right" vertical="center" wrapText="1" indent="1"/>
    </xf>
    <xf numFmtId="164" fontId="24" fillId="0" borderId="43" xfId="1" applyNumberFormat="1" applyFont="1" applyFill="1" applyBorder="1" applyAlignment="1" applyProtection="1">
      <alignment horizontal="right" vertical="center" wrapText="1" indent="1"/>
    </xf>
    <xf numFmtId="164" fontId="24" fillId="0" borderId="24" xfId="1" applyNumberFormat="1" applyFont="1" applyFill="1" applyBorder="1" applyAlignment="1" applyProtection="1">
      <alignment horizontal="right" vertical="center" wrapText="1" indent="1"/>
    </xf>
    <xf numFmtId="0" fontId="27" fillId="0" borderId="19" xfId="1" applyFont="1" applyBorder="1"/>
    <xf numFmtId="0" fontId="27" fillId="0" borderId="26" xfId="2" applyFont="1" applyFill="1" applyBorder="1" applyAlignment="1" applyProtection="1">
      <alignment horizontal="center" vertical="center" wrapText="1"/>
    </xf>
    <xf numFmtId="164" fontId="27" fillId="0" borderId="63" xfId="1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30" xfId="1" applyFont="1" applyBorder="1"/>
    <xf numFmtId="0" fontId="24" fillId="0" borderId="23" xfId="2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right" vertical="center" wrapText="1" indent="1"/>
      <protection locked="0"/>
    </xf>
    <xf numFmtId="0" fontId="34" fillId="0" borderId="24" xfId="1" applyFont="1" applyBorder="1" applyAlignment="1">
      <alignment horizontal="right"/>
    </xf>
    <xf numFmtId="164" fontId="24" fillId="0" borderId="23" xfId="1" applyNumberFormat="1" applyFont="1" applyFill="1" applyBorder="1" applyAlignment="1" applyProtection="1">
      <alignment horizontal="right" vertical="center" wrapText="1" indent="1"/>
    </xf>
    <xf numFmtId="164" fontId="24" fillId="0" borderId="24" xfId="1" applyNumberFormat="1" applyFont="1" applyFill="1" applyBorder="1" applyAlignment="1" applyProtection="1">
      <alignment vertical="center" wrapText="1"/>
    </xf>
    <xf numFmtId="0" fontId="27" fillId="0" borderId="54" xfId="1" applyFont="1" applyBorder="1"/>
    <xf numFmtId="164" fontId="30" fillId="0" borderId="27" xfId="1" applyNumberFormat="1" applyFont="1" applyFill="1" applyBorder="1" applyAlignment="1" applyProtection="1">
      <alignment horizontal="right" vertical="center" wrapText="1" indent="1"/>
    </xf>
    <xf numFmtId="0" fontId="29" fillId="0" borderId="54" xfId="1" applyFont="1" applyBorder="1" applyAlignment="1" applyProtection="1">
      <alignment horizontal="left" vertical="center" wrapText="1" indent="1"/>
    </xf>
    <xf numFmtId="164" fontId="30" fillId="0" borderId="54" xfId="1" applyNumberFormat="1" applyFont="1" applyFill="1" applyBorder="1" applyAlignment="1" applyProtection="1">
      <alignment horizontal="center" vertical="center" wrapText="1"/>
    </xf>
    <xf numFmtId="164" fontId="30" fillId="0" borderId="17" xfId="1" applyNumberFormat="1" applyFont="1" applyFill="1" applyBorder="1" applyAlignment="1" applyProtection="1">
      <alignment horizontal="center" vertical="center" wrapText="1"/>
    </xf>
    <xf numFmtId="164" fontId="27" fillId="0" borderId="17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66" xfId="1" applyFont="1" applyFill="1" applyBorder="1" applyAlignment="1" applyProtection="1">
      <alignment horizontal="center" vertical="center" wrapText="1"/>
    </xf>
    <xf numFmtId="164" fontId="24" fillId="0" borderId="2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43" xfId="1" applyFont="1" applyBorder="1" applyAlignment="1" applyProtection="1">
      <alignment horizontal="left" vertical="center" wrapText="1" inden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164" fontId="10" fillId="0" borderId="24" xfId="1" applyNumberFormat="1" applyFont="1" applyFill="1" applyBorder="1" applyAlignment="1" applyProtection="1">
      <alignment horizontal="center" vertical="center" wrapText="1"/>
    </xf>
    <xf numFmtId="164" fontId="24" fillId="0" borderId="50" xfId="1" applyNumberFormat="1" applyFont="1" applyFill="1" applyBorder="1" applyAlignment="1" applyProtection="1">
      <alignment horizontal="center" vertical="center" wrapText="1"/>
    </xf>
    <xf numFmtId="164" fontId="9" fillId="0" borderId="1" xfId="1" applyNumberFormat="1" applyFont="1" applyFill="1" applyBorder="1" applyAlignment="1" applyProtection="1">
      <alignment horizontal="center" vertical="center" wrapText="1"/>
    </xf>
    <xf numFmtId="164" fontId="27" fillId="0" borderId="39" xfId="1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31" xfId="1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19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left" vertical="center" wrapText="1" indent="1"/>
    </xf>
    <xf numFmtId="164" fontId="24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64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43" xfId="1" applyNumberFormat="1" applyFont="1" applyFill="1" applyBorder="1" applyAlignment="1" applyProtection="1">
      <alignment horizontal="center" vertical="center" wrapText="1"/>
    </xf>
    <xf numFmtId="0" fontId="1" fillId="0" borderId="7" xfId="1" applyBorder="1"/>
    <xf numFmtId="0" fontId="13" fillId="0" borderId="0" xfId="1" applyFont="1"/>
    <xf numFmtId="0" fontId="13" fillId="0" borderId="5" xfId="1" applyFont="1" applyBorder="1"/>
    <xf numFmtId="0" fontId="13" fillId="0" borderId="65" xfId="1" applyFont="1" applyBorder="1"/>
    <xf numFmtId="0" fontId="9" fillId="0" borderId="67" xfId="1" applyFont="1" applyFill="1" applyBorder="1" applyAlignment="1" applyProtection="1">
      <alignment vertical="center"/>
    </xf>
    <xf numFmtId="0" fontId="9" fillId="0" borderId="50" xfId="1" applyFont="1" applyFill="1" applyBorder="1" applyAlignment="1" applyProtection="1">
      <alignment vertical="center"/>
    </xf>
    <xf numFmtId="0" fontId="10" fillId="0" borderId="50" xfId="1" applyFont="1" applyFill="1" applyBorder="1" applyAlignment="1" applyProtection="1">
      <alignment horizontal="right"/>
    </xf>
    <xf numFmtId="0" fontId="9" fillId="0" borderId="30" xfId="1" applyFont="1" applyFill="1" applyBorder="1" applyAlignment="1" applyProtection="1">
      <alignment horizontal="center" vertical="center" wrapText="1"/>
    </xf>
    <xf numFmtId="164" fontId="9" fillId="0" borderId="24" xfId="1" applyNumberFormat="1" applyFont="1" applyFill="1" applyBorder="1" applyAlignment="1" applyProtection="1">
      <alignment horizontal="right" vertical="center" wrapText="1" indent="1"/>
    </xf>
    <xf numFmtId="164" fontId="9" fillId="0" borderId="43" xfId="1" applyNumberFormat="1" applyFont="1" applyFill="1" applyBorder="1" applyAlignment="1" applyProtection="1">
      <alignment horizontal="right" vertical="center" wrapText="1" indent="1"/>
    </xf>
    <xf numFmtId="164" fontId="13" fillId="0" borderId="54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9" xfId="1" applyFont="1" applyBorder="1"/>
    <xf numFmtId="0" fontId="13" fillId="0" borderId="17" xfId="1" applyFont="1" applyBorder="1"/>
    <xf numFmtId="0" fontId="13" fillId="0" borderId="30" xfId="1" applyFont="1" applyBorder="1"/>
    <xf numFmtId="164" fontId="13" fillId="0" borderId="63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56" xfId="1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1" xfId="2" applyFont="1" applyFill="1" applyBorder="1" applyAlignment="1" applyProtection="1">
      <alignment horizontal="center" vertical="center" wrapText="1"/>
    </xf>
    <xf numFmtId="164" fontId="9" fillId="0" borderId="1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24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67" xfId="1" applyNumberFormat="1" applyFont="1" applyFill="1" applyBorder="1" applyAlignment="1" applyProtection="1">
      <alignment horizontal="right" vertical="center" wrapText="1" indent="1"/>
    </xf>
    <xf numFmtId="164" fontId="13" fillId="0" borderId="57" xfId="1" applyNumberFormat="1" applyFont="1" applyFill="1" applyBorder="1" applyAlignment="1" applyProtection="1">
      <alignment horizontal="right" vertical="center" wrapText="1" indent="1"/>
      <protection locked="0"/>
    </xf>
    <xf numFmtId="0" fontId="1" fillId="0" borderId="56" xfId="1" applyBorder="1"/>
    <xf numFmtId="164" fontId="9" fillId="0" borderId="1" xfId="1" applyNumberFormat="1" applyFont="1" applyFill="1" applyBorder="1" applyAlignment="1" applyProtection="1">
      <alignment horizontal="right" vertical="center" wrapText="1" indent="1"/>
    </xf>
    <xf numFmtId="164" fontId="17" fillId="0" borderId="57" xfId="1" applyNumberFormat="1" applyFont="1" applyFill="1" applyBorder="1" applyAlignment="1" applyProtection="1">
      <alignment horizontal="right" vertical="center" wrapText="1" indent="1"/>
    </xf>
    <xf numFmtId="164" fontId="17" fillId="0" borderId="19" xfId="1" applyNumberFormat="1" applyFont="1" applyFill="1" applyBorder="1" applyAlignment="1" applyProtection="1">
      <alignment horizontal="right" vertical="center" wrapText="1" indent="1"/>
    </xf>
    <xf numFmtId="164" fontId="17" fillId="0" borderId="54" xfId="1" applyNumberFormat="1" applyFont="1" applyFill="1" applyBorder="1" applyAlignment="1" applyProtection="1">
      <alignment horizontal="right" vertical="center" wrapText="1" indent="1"/>
    </xf>
    <xf numFmtId="164" fontId="17" fillId="0" borderId="17" xfId="1" applyNumberFormat="1" applyFont="1" applyFill="1" applyBorder="1" applyAlignment="1" applyProtection="1">
      <alignment horizontal="right" vertical="center" wrapText="1" indent="1"/>
    </xf>
    <xf numFmtId="164" fontId="13" fillId="0" borderId="60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24" xfId="1" applyFont="1" applyBorder="1"/>
    <xf numFmtId="164" fontId="10" fillId="0" borderId="1" xfId="1" applyNumberFormat="1" applyFont="1" applyFill="1" applyBorder="1" applyAlignment="1" applyProtection="1">
      <alignment horizontal="right" vertical="center" wrapText="1" indent="1"/>
    </xf>
    <xf numFmtId="164" fontId="10" fillId="0" borderId="24" xfId="1" applyNumberFormat="1" applyFont="1" applyFill="1" applyBorder="1" applyAlignment="1" applyProtection="1">
      <alignment horizontal="right" vertical="center" wrapText="1" indent="1"/>
    </xf>
    <xf numFmtId="164" fontId="13" fillId="0" borderId="68" xfId="1" applyNumberFormat="1" applyFont="1" applyFill="1" applyBorder="1" applyAlignment="1" applyProtection="1">
      <alignment horizontal="right" vertical="center" wrapText="1" indent="1"/>
      <protection locked="0"/>
    </xf>
    <xf numFmtId="0" fontId="28" fillId="0" borderId="49" xfId="1" applyFont="1" applyBorder="1" applyAlignment="1" applyProtection="1">
      <alignment horizontal="left" vertical="center" wrapText="1" indent="1"/>
    </xf>
    <xf numFmtId="0" fontId="28" fillId="0" borderId="49" xfId="1" applyFont="1" applyBorder="1" applyAlignment="1" applyProtection="1">
      <alignment horizontal="center" vertical="center" wrapText="1"/>
    </xf>
    <xf numFmtId="0" fontId="13" fillId="0" borderId="0" xfId="1" applyFont="1" applyFill="1" applyAlignment="1" applyProtection="1">
      <alignment horizontal="left" vertical="center" wrapText="1"/>
    </xf>
    <xf numFmtId="0" fontId="13" fillId="0" borderId="0" xfId="1" applyFont="1" applyFill="1" applyAlignment="1" applyProtection="1">
      <alignment vertical="center" wrapText="1"/>
    </xf>
    <xf numFmtId="0" fontId="13" fillId="0" borderId="0" xfId="1" applyFont="1" applyFill="1" applyBorder="1" applyAlignment="1" applyProtection="1">
      <alignment horizontal="right" vertical="center" wrapText="1" indent="1"/>
    </xf>
    <xf numFmtId="0" fontId="13" fillId="0" borderId="3" xfId="1" applyFont="1" applyBorder="1"/>
    <xf numFmtId="164" fontId="9" fillId="0" borderId="69" xfId="1" applyNumberFormat="1" applyFont="1" applyFill="1" applyBorder="1" applyAlignment="1" applyProtection="1">
      <alignment horizontal="center" vertical="center" wrapText="1"/>
    </xf>
    <xf numFmtId="0" fontId="13" fillId="0" borderId="19" xfId="1" applyFont="1" applyBorder="1" applyAlignment="1">
      <alignment horizontal="center"/>
    </xf>
    <xf numFmtId="0" fontId="13" fillId="0" borderId="17" xfId="1" applyFont="1" applyBorder="1" applyAlignment="1">
      <alignment horizontal="center"/>
    </xf>
    <xf numFmtId="164" fontId="9" fillId="0" borderId="64" xfId="1" applyNumberFormat="1" applyFont="1" applyFill="1" applyBorder="1" applyAlignment="1" applyProtection="1">
      <alignment horizontal="right" vertical="center" wrapText="1" indent="1"/>
    </xf>
    <xf numFmtId="0" fontId="13" fillId="0" borderId="53" xfId="1" applyFont="1" applyBorder="1"/>
    <xf numFmtId="164" fontId="9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64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53" xfId="1" applyNumberFormat="1" applyFont="1" applyFill="1" applyBorder="1" applyAlignment="1" applyProtection="1">
      <alignment horizontal="center" vertical="center" wrapText="1"/>
    </xf>
    <xf numFmtId="0" fontId="13" fillId="0" borderId="24" xfId="1" applyFont="1" applyBorder="1" applyAlignment="1">
      <alignment horizontal="center"/>
    </xf>
    <xf numFmtId="3" fontId="7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1" xfId="1" applyFont="1" applyFill="1" applyBorder="1" applyAlignment="1" applyProtection="1">
      <alignment horizontal="center" vertical="center" wrapText="1"/>
    </xf>
    <xf numFmtId="0" fontId="5" fillId="0" borderId="62" xfId="1" applyFont="1" applyFill="1" applyBorder="1" applyAlignment="1" applyProtection="1">
      <alignment horizontal="center" vertical="center"/>
    </xf>
    <xf numFmtId="0" fontId="5" fillId="0" borderId="6" xfId="1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/>
    </xf>
    <xf numFmtId="0" fontId="1" fillId="0" borderId="0" xfId="1" applyBorder="1"/>
    <xf numFmtId="0" fontId="9" fillId="0" borderId="6" xfId="1" applyFont="1" applyFill="1" applyBorder="1" applyAlignment="1" applyProtection="1">
      <alignment horizontal="center" vertical="center" wrapText="1"/>
    </xf>
    <xf numFmtId="0" fontId="1" fillId="0" borderId="0" xfId="1"/>
    <xf numFmtId="0" fontId="13" fillId="0" borderId="0" xfId="1" applyFont="1" applyBorder="1"/>
    <xf numFmtId="0" fontId="13" fillId="0" borderId="0" xfId="1" applyFont="1"/>
    <xf numFmtId="0" fontId="5" fillId="0" borderId="24" xfId="1" applyFont="1" applyFill="1" applyBorder="1" applyAlignment="1" applyProtection="1">
      <alignment horizontal="center" vertical="center" wrapText="1"/>
    </xf>
  </cellXfs>
  <cellStyles count="3">
    <cellStyle name="Normál" xfId="0" builtinId="0"/>
    <cellStyle name="Normál_Dég2014_költségv.mell.végleges" xfId="1"/>
    <cellStyle name="Normál_KVRENMUNKA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2"/>
  <sheetViews>
    <sheetView view="pageLayout" zoomScaleNormal="170" workbookViewId="0">
      <selection activeCell="I2" sqref="I2"/>
    </sheetView>
  </sheetViews>
  <sheetFormatPr defaultColWidth="8" defaultRowHeight="14.1" customHeight="1" x14ac:dyDescent="0.25"/>
  <cols>
    <col min="1" max="1" width="4" style="1" customWidth="1"/>
    <col min="2" max="2" width="5.5546875" style="2" customWidth="1"/>
    <col min="3" max="3" width="50.33203125" style="2" customWidth="1"/>
    <col min="4" max="4" width="7.109375" style="2" customWidth="1"/>
    <col min="5" max="5" width="10" style="3" customWidth="1"/>
    <col min="6" max="6" width="10.109375" style="4" hidden="1" customWidth="1"/>
    <col min="7" max="7" width="11.88671875" style="4" customWidth="1"/>
    <col min="8" max="8" width="0.109375" style="4" customWidth="1"/>
    <col min="9" max="16384" width="8" style="4"/>
  </cols>
  <sheetData>
    <row r="1" spans="1:8" s="9" customFormat="1" ht="16.5" customHeight="1" x14ac:dyDescent="0.25">
      <c r="A1" s="5"/>
      <c r="B1" s="6"/>
      <c r="C1" s="7"/>
      <c r="D1" s="7"/>
      <c r="E1" s="8"/>
    </row>
    <row r="2" spans="1:8" s="13" customFormat="1" ht="25.5" customHeight="1" x14ac:dyDescent="0.25">
      <c r="A2" s="409" t="s">
        <v>0</v>
      </c>
      <c r="B2" s="409"/>
      <c r="C2" s="410" t="s">
        <v>1</v>
      </c>
      <c r="D2" s="410"/>
      <c r="E2" s="410"/>
      <c r="F2" s="410"/>
      <c r="G2" s="11"/>
      <c r="H2" s="12"/>
    </row>
    <row r="3" spans="1:8" s="19" customFormat="1" ht="15.9" customHeight="1" x14ac:dyDescent="0.3">
      <c r="A3" s="14"/>
      <c r="B3" s="15"/>
      <c r="C3" s="14"/>
      <c r="D3" s="15"/>
      <c r="E3" s="15"/>
      <c r="F3" s="16"/>
      <c r="G3" s="17" t="s">
        <v>2</v>
      </c>
      <c r="H3" s="18"/>
    </row>
    <row r="4" spans="1:8" ht="24.75" customHeight="1" x14ac:dyDescent="0.25">
      <c r="A4" s="411" t="s">
        <v>3</v>
      </c>
      <c r="B4" s="411"/>
      <c r="C4" s="21" t="s">
        <v>4</v>
      </c>
      <c r="D4" s="21" t="s">
        <v>5</v>
      </c>
      <c r="E4" s="21" t="s">
        <v>6</v>
      </c>
      <c r="F4" s="22" t="s">
        <v>7</v>
      </c>
      <c r="G4" s="20" t="s">
        <v>7</v>
      </c>
      <c r="H4" s="23" t="s">
        <v>8</v>
      </c>
    </row>
    <row r="5" spans="1:8" s="28" customFormat="1" ht="12.9" customHeight="1" x14ac:dyDescent="0.25">
      <c r="A5" s="24" t="s">
        <v>9</v>
      </c>
      <c r="B5" s="25" t="s">
        <v>10</v>
      </c>
      <c r="C5" s="25" t="s">
        <v>11</v>
      </c>
      <c r="D5" s="25" t="s">
        <v>12</v>
      </c>
      <c r="E5" s="25" t="s">
        <v>13</v>
      </c>
      <c r="F5" s="26" t="s">
        <v>13</v>
      </c>
      <c r="G5" s="27" t="s">
        <v>14</v>
      </c>
      <c r="H5" s="27" t="s">
        <v>15</v>
      </c>
    </row>
    <row r="6" spans="1:8" s="28" customFormat="1" ht="15.9" customHeight="1" x14ac:dyDescent="0.25">
      <c r="A6" s="10"/>
      <c r="B6" s="29"/>
      <c r="C6" s="10" t="s">
        <v>16</v>
      </c>
      <c r="D6" s="29"/>
      <c r="E6" s="30"/>
      <c r="F6" s="31"/>
      <c r="G6" s="32"/>
      <c r="H6" s="32"/>
    </row>
    <row r="7" spans="1:8" s="28" customFormat="1" ht="12" customHeight="1" x14ac:dyDescent="0.25">
      <c r="A7" s="33" t="s">
        <v>17</v>
      </c>
      <c r="B7" s="34"/>
      <c r="C7" s="35" t="s">
        <v>18</v>
      </c>
      <c r="D7" s="35"/>
      <c r="E7" s="36">
        <f>+E8+E15</f>
        <v>72210000</v>
      </c>
      <c r="F7" s="36">
        <f>+F8+F15</f>
        <v>0</v>
      </c>
      <c r="G7" s="36">
        <f>+G8+G15</f>
        <v>125139909</v>
      </c>
      <c r="H7" s="36">
        <f>+H8+H15</f>
        <v>2983466</v>
      </c>
    </row>
    <row r="8" spans="1:8" s="40" customFormat="1" ht="12" customHeight="1" x14ac:dyDescent="0.25">
      <c r="A8" s="37" t="s">
        <v>19</v>
      </c>
      <c r="B8" s="38"/>
      <c r="C8" s="35" t="s">
        <v>20</v>
      </c>
      <c r="D8" s="35"/>
      <c r="E8" s="39">
        <f>SUM(E9+E13+E14)</f>
        <v>52000000</v>
      </c>
      <c r="F8" s="39">
        <f>SUM(F9+F13+F14)</f>
        <v>0</v>
      </c>
      <c r="G8" s="39">
        <f>SUM(G9+G13+G14)</f>
        <v>104899909</v>
      </c>
      <c r="H8" s="39">
        <f>SUM(H9+H13+H14)</f>
        <v>2410743</v>
      </c>
    </row>
    <row r="9" spans="1:8" s="45" customFormat="1" ht="12" customHeight="1" x14ac:dyDescent="0.25">
      <c r="A9" s="41"/>
      <c r="B9" s="42" t="s">
        <v>21</v>
      </c>
      <c r="C9" s="43" t="s">
        <v>22</v>
      </c>
      <c r="D9" s="43"/>
      <c r="E9" s="44">
        <f>SUM(E10+E11)</f>
        <v>47000000</v>
      </c>
      <c r="F9" s="44">
        <f>SUM(F10+F11)</f>
        <v>0</v>
      </c>
      <c r="G9" s="44">
        <f>SUM(G10+G11)</f>
        <v>74592264</v>
      </c>
      <c r="H9" s="44">
        <f>SUM(H10+H11)</f>
        <v>2410743</v>
      </c>
    </row>
    <row r="10" spans="1:8" s="45" customFormat="1" ht="12" customHeight="1" x14ac:dyDescent="0.25">
      <c r="A10" s="41"/>
      <c r="B10" s="42" t="s">
        <v>23</v>
      </c>
      <c r="C10" s="46" t="s">
        <v>24</v>
      </c>
      <c r="D10" s="47" t="s">
        <v>25</v>
      </c>
      <c r="E10" s="44">
        <v>7000000</v>
      </c>
      <c r="F10" s="48"/>
      <c r="G10" s="44">
        <v>8543433</v>
      </c>
      <c r="H10" s="44">
        <v>2410743</v>
      </c>
    </row>
    <row r="11" spans="1:8" s="45" customFormat="1" ht="12" customHeight="1" x14ac:dyDescent="0.25">
      <c r="A11" s="41"/>
      <c r="B11" s="42" t="s">
        <v>26</v>
      </c>
      <c r="C11" s="46" t="s">
        <v>27</v>
      </c>
      <c r="D11" s="47" t="s">
        <v>28</v>
      </c>
      <c r="E11" s="44">
        <v>40000000</v>
      </c>
      <c r="F11" s="48"/>
      <c r="G11" s="44">
        <v>66048831</v>
      </c>
      <c r="H11" s="44"/>
    </row>
    <row r="12" spans="1:8" s="45" customFormat="1" ht="12" customHeight="1" x14ac:dyDescent="0.25">
      <c r="A12" s="41"/>
      <c r="B12" s="42" t="s">
        <v>29</v>
      </c>
      <c r="C12" s="49" t="s">
        <v>30</v>
      </c>
      <c r="D12" s="49"/>
      <c r="E12" s="50"/>
      <c r="F12" s="48"/>
      <c r="G12" s="44"/>
      <c r="H12" s="44"/>
    </row>
    <row r="13" spans="1:8" s="45" customFormat="1" ht="12" customHeight="1" x14ac:dyDescent="0.25">
      <c r="A13" s="41"/>
      <c r="B13" s="42" t="s">
        <v>31</v>
      </c>
      <c r="C13" s="49" t="s">
        <v>32</v>
      </c>
      <c r="D13" s="47" t="s">
        <v>33</v>
      </c>
      <c r="E13" s="44">
        <v>500000</v>
      </c>
      <c r="F13" s="48"/>
      <c r="G13" s="44">
        <v>2234282</v>
      </c>
      <c r="H13" s="44"/>
    </row>
    <row r="14" spans="1:8" s="45" customFormat="1" ht="12" customHeight="1" x14ac:dyDescent="0.25">
      <c r="A14" s="41"/>
      <c r="B14" s="42" t="s">
        <v>34</v>
      </c>
      <c r="C14" s="51" t="s">
        <v>35</v>
      </c>
      <c r="D14" s="52" t="s">
        <v>33</v>
      </c>
      <c r="E14" s="44">
        <v>4500000</v>
      </c>
      <c r="F14" s="48"/>
      <c r="G14" s="44">
        <v>28073363</v>
      </c>
      <c r="H14" s="44"/>
    </row>
    <row r="15" spans="1:8" s="40" customFormat="1" ht="12" customHeight="1" x14ac:dyDescent="0.25">
      <c r="A15" s="37" t="s">
        <v>36</v>
      </c>
      <c r="B15" s="38"/>
      <c r="C15" s="53" t="s">
        <v>37</v>
      </c>
      <c r="D15" s="54"/>
      <c r="E15" s="55">
        <f>SUM(E16:E23)</f>
        <v>20210000</v>
      </c>
      <c r="F15" s="55">
        <f>SUM(F16:F23)</f>
        <v>0</v>
      </c>
      <c r="G15" s="55">
        <f>SUM(G16:G23)</f>
        <v>20240000</v>
      </c>
      <c r="H15" s="55">
        <f>SUM(H16:H23)</f>
        <v>572723</v>
      </c>
    </row>
    <row r="16" spans="1:8" s="40" customFormat="1" ht="12" customHeight="1" x14ac:dyDescent="0.25">
      <c r="A16" s="56"/>
      <c r="B16" s="42" t="s">
        <v>38</v>
      </c>
      <c r="C16" s="43" t="s">
        <v>39</v>
      </c>
      <c r="D16" s="57" t="s">
        <v>40</v>
      </c>
      <c r="E16" s="58">
        <v>0</v>
      </c>
      <c r="F16" s="59"/>
      <c r="G16" s="60"/>
      <c r="H16" s="60"/>
    </row>
    <row r="17" spans="1:8" s="40" customFormat="1" ht="12" customHeight="1" x14ac:dyDescent="0.25">
      <c r="A17" s="41"/>
      <c r="B17" s="42" t="s">
        <v>41</v>
      </c>
      <c r="C17" s="49" t="s">
        <v>42</v>
      </c>
      <c r="D17" s="61" t="s">
        <v>43</v>
      </c>
      <c r="E17" s="44"/>
      <c r="F17" s="48"/>
      <c r="G17" s="60"/>
      <c r="H17" s="60"/>
    </row>
    <row r="18" spans="1:8" s="40" customFormat="1" ht="12" customHeight="1" x14ac:dyDescent="0.25">
      <c r="A18" s="41"/>
      <c r="B18" s="42" t="s">
        <v>44</v>
      </c>
      <c r="C18" s="49" t="s">
        <v>45</v>
      </c>
      <c r="D18" s="61" t="s">
        <v>46</v>
      </c>
      <c r="E18" s="44">
        <v>3000000</v>
      </c>
      <c r="F18" s="48"/>
      <c r="G18" s="44">
        <v>3000000</v>
      </c>
      <c r="H18" s="44">
        <v>115486</v>
      </c>
    </row>
    <row r="19" spans="1:8" s="40" customFormat="1" ht="12" customHeight="1" x14ac:dyDescent="0.25">
      <c r="A19" s="41"/>
      <c r="B19" s="42" t="s">
        <v>47</v>
      </c>
      <c r="C19" s="49" t="s">
        <v>48</v>
      </c>
      <c r="D19" s="61" t="s">
        <v>49</v>
      </c>
      <c r="E19" s="44"/>
      <c r="F19" s="48"/>
      <c r="G19" s="44"/>
      <c r="H19" s="44"/>
    </row>
    <row r="20" spans="1:8" s="40" customFormat="1" ht="12" customHeight="1" x14ac:dyDescent="0.25">
      <c r="A20" s="41"/>
      <c r="B20" s="42" t="s">
        <v>50</v>
      </c>
      <c r="C20" s="49" t="s">
        <v>51</v>
      </c>
      <c r="D20" s="62" t="s">
        <v>52</v>
      </c>
      <c r="E20" s="44">
        <v>300000</v>
      </c>
      <c r="F20" s="48"/>
      <c r="G20" s="44">
        <v>300000</v>
      </c>
      <c r="H20" s="44">
        <v>3052</v>
      </c>
    </row>
    <row r="21" spans="1:8" s="40" customFormat="1" ht="12" customHeight="1" x14ac:dyDescent="0.25">
      <c r="A21" s="63"/>
      <c r="B21" s="42" t="s">
        <v>53</v>
      </c>
      <c r="C21" s="49" t="s">
        <v>54</v>
      </c>
      <c r="D21" s="61" t="s">
        <v>55</v>
      </c>
      <c r="E21" s="64">
        <v>1660000</v>
      </c>
      <c r="F21" s="65"/>
      <c r="G21" s="44">
        <v>1660000</v>
      </c>
      <c r="H21" s="44">
        <v>53185</v>
      </c>
    </row>
    <row r="22" spans="1:8" s="45" customFormat="1" ht="12" customHeight="1" x14ac:dyDescent="0.25">
      <c r="A22" s="41"/>
      <c r="B22" s="42" t="s">
        <v>56</v>
      </c>
      <c r="C22" s="49" t="s">
        <v>57</v>
      </c>
      <c r="D22" s="61" t="s">
        <v>58</v>
      </c>
      <c r="E22" s="44">
        <v>250000</v>
      </c>
      <c r="F22" s="48"/>
      <c r="G22" s="44">
        <v>250000</v>
      </c>
      <c r="H22" s="44">
        <v>322136</v>
      </c>
    </row>
    <row r="23" spans="1:8" s="45" customFormat="1" ht="12" customHeight="1" x14ac:dyDescent="0.25">
      <c r="A23" s="66"/>
      <c r="B23" s="67" t="s">
        <v>59</v>
      </c>
      <c r="C23" s="51" t="s">
        <v>60</v>
      </c>
      <c r="D23" s="68" t="s">
        <v>61</v>
      </c>
      <c r="E23" s="69">
        <v>15000000</v>
      </c>
      <c r="F23" s="70"/>
      <c r="G23" s="44">
        <v>15030000</v>
      </c>
      <c r="H23" s="44">
        <v>78864</v>
      </c>
    </row>
    <row r="24" spans="1:8" s="45" customFormat="1" ht="12" customHeight="1" x14ac:dyDescent="0.25">
      <c r="A24" s="37" t="s">
        <v>62</v>
      </c>
      <c r="B24" s="71"/>
      <c r="C24" s="53" t="s">
        <v>63</v>
      </c>
      <c r="D24" s="72" t="s">
        <v>64</v>
      </c>
      <c r="E24" s="73">
        <v>4000000</v>
      </c>
      <c r="F24" s="73">
        <v>3600000</v>
      </c>
      <c r="G24" s="73">
        <v>8880417</v>
      </c>
      <c r="H24" s="73"/>
    </row>
    <row r="25" spans="1:8" s="40" customFormat="1" ht="12" customHeight="1" x14ac:dyDescent="0.25">
      <c r="A25" s="37" t="s">
        <v>65</v>
      </c>
      <c r="B25" s="38"/>
      <c r="C25" s="35" t="s">
        <v>66</v>
      </c>
      <c r="D25" s="35"/>
      <c r="E25" s="39">
        <f>SUM(E26:E33)</f>
        <v>151663369</v>
      </c>
      <c r="F25" s="39">
        <f>SUM(F26:F33)</f>
        <v>0</v>
      </c>
      <c r="G25" s="39">
        <f>SUM(G26:G33)</f>
        <v>159613306</v>
      </c>
      <c r="H25" s="39">
        <f>SUM(H26:H33)</f>
        <v>87441327</v>
      </c>
    </row>
    <row r="26" spans="1:8" s="45" customFormat="1" ht="12" customHeight="1" x14ac:dyDescent="0.25">
      <c r="A26" s="41"/>
      <c r="B26" s="42" t="s">
        <v>67</v>
      </c>
      <c r="C26" s="74" t="s">
        <v>68</v>
      </c>
      <c r="D26" s="57" t="s">
        <v>69</v>
      </c>
      <c r="E26" s="44">
        <v>63945541</v>
      </c>
      <c r="F26" s="44"/>
      <c r="G26" s="44">
        <v>66095374</v>
      </c>
      <c r="H26" s="44">
        <v>38804338</v>
      </c>
    </row>
    <row r="27" spans="1:8" s="45" customFormat="1" ht="12" customHeight="1" x14ac:dyDescent="0.25">
      <c r="A27" s="41"/>
      <c r="B27" s="42" t="s">
        <v>70</v>
      </c>
      <c r="C27" s="75" t="s">
        <v>71</v>
      </c>
      <c r="D27" s="61" t="s">
        <v>72</v>
      </c>
      <c r="E27" s="44">
        <v>42917066</v>
      </c>
      <c r="F27" s="44"/>
      <c r="G27" s="44">
        <v>43842783</v>
      </c>
      <c r="H27" s="44">
        <v>24071449</v>
      </c>
    </row>
    <row r="28" spans="1:8" s="45" customFormat="1" ht="12" customHeight="1" x14ac:dyDescent="0.25">
      <c r="A28" s="41"/>
      <c r="B28" s="42" t="s">
        <v>73</v>
      </c>
      <c r="C28" s="75" t="s">
        <v>74</v>
      </c>
      <c r="D28" s="61" t="s">
        <v>75</v>
      </c>
      <c r="E28" s="44">
        <v>42107302</v>
      </c>
      <c r="F28" s="44"/>
      <c r="G28" s="44">
        <v>40210911</v>
      </c>
      <c r="H28" s="44">
        <v>22335599</v>
      </c>
    </row>
    <row r="29" spans="1:8" s="45" customFormat="1" ht="12" customHeight="1" x14ac:dyDescent="0.25">
      <c r="A29" s="41"/>
      <c r="B29" s="42" t="s">
        <v>76</v>
      </c>
      <c r="C29" s="75" t="s">
        <v>77</v>
      </c>
      <c r="D29" s="68" t="s">
        <v>78</v>
      </c>
      <c r="E29" s="44">
        <v>2693460</v>
      </c>
      <c r="F29" s="44"/>
      <c r="G29" s="44">
        <v>3398638</v>
      </c>
      <c r="H29" s="44">
        <v>1561777</v>
      </c>
    </row>
    <row r="30" spans="1:8" s="45" customFormat="1" ht="12" customHeight="1" x14ac:dyDescent="0.25">
      <c r="A30" s="41"/>
      <c r="B30" s="42" t="s">
        <v>79</v>
      </c>
      <c r="C30" s="75" t="s">
        <v>80</v>
      </c>
      <c r="D30" s="68" t="s">
        <v>81</v>
      </c>
      <c r="E30" s="44"/>
      <c r="F30" s="44"/>
      <c r="G30" s="44">
        <v>5124000</v>
      </c>
      <c r="H30" s="44">
        <v>668164</v>
      </c>
    </row>
    <row r="31" spans="1:8" s="45" customFormat="1" ht="12" customHeight="1" x14ac:dyDescent="0.25">
      <c r="A31" s="41"/>
      <c r="B31" s="42" t="s">
        <v>82</v>
      </c>
      <c r="C31" s="75" t="s">
        <v>83</v>
      </c>
      <c r="D31" s="61" t="s">
        <v>84</v>
      </c>
      <c r="E31" s="44"/>
      <c r="F31" s="48"/>
      <c r="G31" s="44">
        <v>941600</v>
      </c>
      <c r="H31" s="76"/>
    </row>
    <row r="32" spans="1:8" s="45" customFormat="1" ht="12" customHeight="1" x14ac:dyDescent="0.25">
      <c r="A32" s="41"/>
      <c r="B32" s="42" t="s">
        <v>85</v>
      </c>
      <c r="C32" s="75" t="s">
        <v>86</v>
      </c>
      <c r="D32" s="77"/>
      <c r="E32" s="44"/>
      <c r="F32" s="48"/>
      <c r="G32" s="44"/>
      <c r="H32" s="76"/>
    </row>
    <row r="33" spans="1:8" s="45" customFormat="1" ht="12" customHeight="1" x14ac:dyDescent="0.25">
      <c r="A33" s="66"/>
      <c r="B33" s="67" t="s">
        <v>87</v>
      </c>
      <c r="C33" s="78" t="s">
        <v>88</v>
      </c>
      <c r="D33" s="77"/>
      <c r="E33" s="77"/>
      <c r="F33" s="70"/>
      <c r="G33" s="44"/>
      <c r="H33" s="76"/>
    </row>
    <row r="34" spans="1:8" s="45" customFormat="1" ht="12" customHeight="1" x14ac:dyDescent="0.25">
      <c r="A34" s="37" t="s">
        <v>89</v>
      </c>
      <c r="B34" s="79"/>
      <c r="C34" s="80" t="s">
        <v>90</v>
      </c>
      <c r="D34" s="80"/>
      <c r="E34" s="39">
        <f>+E35+E43</f>
        <v>663555000</v>
      </c>
      <c r="F34" s="39">
        <f>+F35+F43</f>
        <v>0</v>
      </c>
      <c r="G34" s="39">
        <f>+G35+G43</f>
        <v>360696606</v>
      </c>
      <c r="H34" s="39">
        <f>+H35+H43</f>
        <v>14994991</v>
      </c>
    </row>
    <row r="35" spans="1:8" s="45" customFormat="1" ht="12" customHeight="1" x14ac:dyDescent="0.25">
      <c r="A35" s="56"/>
      <c r="B35" s="81" t="s">
        <v>91</v>
      </c>
      <c r="C35" s="82" t="s">
        <v>92</v>
      </c>
      <c r="D35" s="82" t="s">
        <v>93</v>
      </c>
      <c r="E35" s="83">
        <f>SUM(E36:E42)</f>
        <v>27392000</v>
      </c>
      <c r="F35" s="83">
        <f>SUM(F36:F42)</f>
        <v>0</v>
      </c>
      <c r="G35" s="83">
        <f>SUM(G36:G42)</f>
        <v>36192570</v>
      </c>
      <c r="H35" s="83">
        <f>SUM(H36:H42)</f>
        <v>14994991</v>
      </c>
    </row>
    <row r="36" spans="1:8" s="45" customFormat="1" ht="12" customHeight="1" x14ac:dyDescent="0.25">
      <c r="A36" s="41"/>
      <c r="B36" s="84" t="s">
        <v>94</v>
      </c>
      <c r="C36" s="49" t="s">
        <v>95</v>
      </c>
      <c r="D36" s="49" t="s">
        <v>96</v>
      </c>
      <c r="E36" s="44">
        <v>8322000</v>
      </c>
      <c r="F36" s="48"/>
      <c r="G36" s="44">
        <v>8332400</v>
      </c>
      <c r="H36" s="76"/>
    </row>
    <row r="37" spans="1:8" s="45" customFormat="1" ht="12" customHeight="1" x14ac:dyDescent="0.25">
      <c r="A37" s="41"/>
      <c r="B37" s="84" t="s">
        <v>97</v>
      </c>
      <c r="C37" s="49" t="s">
        <v>98</v>
      </c>
      <c r="D37" s="49" t="s">
        <v>96</v>
      </c>
      <c r="E37" s="44"/>
      <c r="F37" s="48"/>
      <c r="G37" s="44">
        <v>185598</v>
      </c>
      <c r="H37" s="76"/>
    </row>
    <row r="38" spans="1:8" s="45" customFormat="1" ht="12" customHeight="1" x14ac:dyDescent="0.25">
      <c r="A38" s="41"/>
      <c r="B38" s="84" t="s">
        <v>99</v>
      </c>
      <c r="C38" s="49" t="s">
        <v>100</v>
      </c>
      <c r="D38" s="49" t="s">
        <v>96</v>
      </c>
      <c r="E38" s="44">
        <v>770000</v>
      </c>
      <c r="F38" s="48">
        <v>0</v>
      </c>
      <c r="G38" s="44">
        <v>7687150</v>
      </c>
      <c r="H38" s="76"/>
    </row>
    <row r="39" spans="1:8" s="45" customFormat="1" ht="12" customHeight="1" x14ac:dyDescent="0.25">
      <c r="A39" s="41"/>
      <c r="B39" s="84" t="s">
        <v>101</v>
      </c>
      <c r="C39" s="49" t="s">
        <v>102</v>
      </c>
      <c r="D39" s="49" t="s">
        <v>96</v>
      </c>
      <c r="E39" s="44">
        <v>16000000</v>
      </c>
      <c r="F39" s="48"/>
      <c r="G39" s="44">
        <v>19987422</v>
      </c>
      <c r="H39" s="44">
        <v>14994991</v>
      </c>
    </row>
    <row r="40" spans="1:8" s="45" customFormat="1" ht="12" customHeight="1" x14ac:dyDescent="0.25">
      <c r="A40" s="41"/>
      <c r="B40" s="84" t="s">
        <v>103</v>
      </c>
      <c r="C40" s="49" t="s">
        <v>104</v>
      </c>
      <c r="D40" s="49" t="s">
        <v>96</v>
      </c>
      <c r="E40" s="50"/>
      <c r="F40" s="48"/>
      <c r="G40" s="44"/>
      <c r="H40" s="76"/>
    </row>
    <row r="41" spans="1:8" s="45" customFormat="1" ht="12" customHeight="1" x14ac:dyDescent="0.25">
      <c r="A41" s="41"/>
      <c r="B41" s="84" t="s">
        <v>105</v>
      </c>
      <c r="C41" s="49" t="s">
        <v>106</v>
      </c>
      <c r="D41" s="49" t="s">
        <v>96</v>
      </c>
      <c r="E41" s="44"/>
      <c r="F41" s="48"/>
      <c r="G41" s="44"/>
      <c r="H41" s="76"/>
    </row>
    <row r="42" spans="1:8" s="45" customFormat="1" ht="12" customHeight="1" x14ac:dyDescent="0.25">
      <c r="A42" s="41"/>
      <c r="B42" s="84" t="s">
        <v>107</v>
      </c>
      <c r="C42" s="49" t="s">
        <v>108</v>
      </c>
      <c r="D42" s="49" t="s">
        <v>96</v>
      </c>
      <c r="E42" s="44">
        <v>2300000</v>
      </c>
      <c r="F42" s="48"/>
      <c r="G42" s="85"/>
      <c r="H42" s="76"/>
    </row>
    <row r="43" spans="1:8" s="45" customFormat="1" ht="12" customHeight="1" x14ac:dyDescent="0.25">
      <c r="A43" s="41"/>
      <c r="B43" s="84" t="s">
        <v>109</v>
      </c>
      <c r="C43" s="86" t="s">
        <v>110</v>
      </c>
      <c r="D43" s="86" t="s">
        <v>111</v>
      </c>
      <c r="E43" s="87">
        <f>SUM(E44:E48)</f>
        <v>636163000</v>
      </c>
      <c r="F43" s="87">
        <f>SUM(F44:F48)</f>
        <v>0</v>
      </c>
      <c r="G43" s="87">
        <f>SUM(G44:G48)</f>
        <v>324504036</v>
      </c>
      <c r="H43" s="87">
        <f>SUM(H44:H48)</f>
        <v>0</v>
      </c>
    </row>
    <row r="44" spans="1:8" s="45" customFormat="1" ht="12" customHeight="1" x14ac:dyDescent="0.25">
      <c r="A44" s="41"/>
      <c r="B44" s="84" t="s">
        <v>112</v>
      </c>
      <c r="C44" s="49" t="s">
        <v>95</v>
      </c>
      <c r="D44" s="49" t="s">
        <v>113</v>
      </c>
      <c r="E44" s="44"/>
      <c r="F44" s="48"/>
      <c r="G44" s="76"/>
      <c r="H44" s="76"/>
    </row>
    <row r="45" spans="1:8" s="45" customFormat="1" ht="12" customHeight="1" x14ac:dyDescent="0.25">
      <c r="A45" s="41"/>
      <c r="B45" s="84" t="s">
        <v>114</v>
      </c>
      <c r="C45" s="49" t="s">
        <v>115</v>
      </c>
      <c r="D45" s="49" t="s">
        <v>113</v>
      </c>
      <c r="E45" s="44"/>
      <c r="F45" s="48"/>
      <c r="G45" s="76"/>
      <c r="H45" s="76"/>
    </row>
    <row r="46" spans="1:8" s="45" customFormat="1" ht="12" customHeight="1" x14ac:dyDescent="0.25">
      <c r="A46" s="41"/>
      <c r="B46" s="84" t="s">
        <v>116</v>
      </c>
      <c r="C46" s="49" t="s">
        <v>117</v>
      </c>
      <c r="D46" s="49" t="s">
        <v>113</v>
      </c>
      <c r="E46" s="44"/>
      <c r="F46" s="48"/>
      <c r="G46" s="76"/>
      <c r="H46" s="76"/>
    </row>
    <row r="47" spans="1:8" s="45" customFormat="1" ht="12" customHeight="1" x14ac:dyDescent="0.25">
      <c r="A47" s="41"/>
      <c r="B47" s="84" t="s">
        <v>118</v>
      </c>
      <c r="C47" s="49" t="s">
        <v>119</v>
      </c>
      <c r="D47" s="49" t="s">
        <v>113</v>
      </c>
      <c r="E47" s="44">
        <v>636163000</v>
      </c>
      <c r="F47" s="48"/>
      <c r="G47" s="85">
        <v>324504036</v>
      </c>
      <c r="H47" s="76"/>
    </row>
    <row r="48" spans="1:8" s="45" customFormat="1" ht="12" customHeight="1" x14ac:dyDescent="0.25">
      <c r="A48" s="88"/>
      <c r="B48" s="89" t="s">
        <v>120</v>
      </c>
      <c r="C48" s="51" t="s">
        <v>121</v>
      </c>
      <c r="D48" s="90" t="s">
        <v>113</v>
      </c>
      <c r="E48" s="91"/>
      <c r="F48" s="92"/>
      <c r="G48" s="44"/>
      <c r="H48" s="76"/>
    </row>
    <row r="49" spans="1:8" s="40" customFormat="1" ht="12" customHeight="1" x14ac:dyDescent="0.25">
      <c r="A49" s="37" t="s">
        <v>122</v>
      </c>
      <c r="B49" s="38"/>
      <c r="C49" s="53" t="s">
        <v>123</v>
      </c>
      <c r="D49" s="93"/>
      <c r="E49" s="55">
        <f>+E50+E51</f>
        <v>6500000</v>
      </c>
      <c r="F49" s="55">
        <f>+F50+F51</f>
        <v>0</v>
      </c>
      <c r="G49" s="55">
        <f>+G50+G51</f>
        <v>9319281</v>
      </c>
      <c r="H49" s="55">
        <f>+H50+H51</f>
        <v>0</v>
      </c>
    </row>
    <row r="50" spans="1:8" s="45" customFormat="1" ht="12" customHeight="1" x14ac:dyDescent="0.25">
      <c r="A50" s="41"/>
      <c r="B50" s="84" t="s">
        <v>124</v>
      </c>
      <c r="C50" s="43" t="s">
        <v>125</v>
      </c>
      <c r="D50" s="94" t="s">
        <v>126</v>
      </c>
      <c r="E50" s="44"/>
      <c r="F50" s="48"/>
      <c r="G50" s="85">
        <v>2819281</v>
      </c>
      <c r="H50" s="76"/>
    </row>
    <row r="51" spans="1:8" s="45" customFormat="1" ht="12" customHeight="1" x14ac:dyDescent="0.25">
      <c r="A51" s="41"/>
      <c r="B51" s="84" t="s">
        <v>127</v>
      </c>
      <c r="C51" s="51" t="s">
        <v>128</v>
      </c>
      <c r="D51" s="95" t="s">
        <v>129</v>
      </c>
      <c r="E51" s="44">
        <v>6500000</v>
      </c>
      <c r="F51" s="48"/>
      <c r="G51" s="44">
        <v>6500000</v>
      </c>
      <c r="H51" s="76"/>
    </row>
    <row r="52" spans="1:8" s="45" customFormat="1" ht="12" customHeight="1" x14ac:dyDescent="0.25">
      <c r="A52" s="37" t="s">
        <v>130</v>
      </c>
      <c r="B52" s="38"/>
      <c r="C52" s="35" t="s">
        <v>131</v>
      </c>
      <c r="D52" s="35"/>
      <c r="E52" s="39">
        <f>+E53+E54+E57</f>
        <v>84060200</v>
      </c>
      <c r="F52" s="39">
        <f>+F53+F54+F57</f>
        <v>0</v>
      </c>
      <c r="G52" s="39">
        <f>+G53+G54+G57</f>
        <v>84060200</v>
      </c>
      <c r="H52" s="39">
        <f>+H53+H54+H57</f>
        <v>0</v>
      </c>
    </row>
    <row r="53" spans="1:8" s="45" customFormat="1" ht="12" customHeight="1" x14ac:dyDescent="0.25">
      <c r="A53" s="96"/>
      <c r="B53" s="84" t="s">
        <v>132</v>
      </c>
      <c r="C53" s="43" t="s">
        <v>133</v>
      </c>
      <c r="D53" s="43" t="s">
        <v>134</v>
      </c>
      <c r="E53" s="97"/>
      <c r="F53" s="98"/>
      <c r="G53" s="76"/>
      <c r="H53" s="76"/>
    </row>
    <row r="54" spans="1:8" s="45" customFormat="1" ht="12" customHeight="1" x14ac:dyDescent="0.25">
      <c r="A54" s="96"/>
      <c r="B54" s="84" t="s">
        <v>135</v>
      </c>
      <c r="C54" s="49" t="s">
        <v>136</v>
      </c>
      <c r="D54" s="49" t="s">
        <v>137</v>
      </c>
      <c r="E54" s="97">
        <v>84060200</v>
      </c>
      <c r="F54" s="98"/>
      <c r="G54" s="97">
        <v>84060200</v>
      </c>
      <c r="H54" s="76"/>
    </row>
    <row r="55" spans="1:8" s="45" customFormat="1" ht="12" customHeight="1" x14ac:dyDescent="0.25">
      <c r="A55" s="96"/>
      <c r="B55" s="84" t="s">
        <v>138</v>
      </c>
      <c r="C55" s="49" t="s">
        <v>139</v>
      </c>
      <c r="D55" s="49" t="s">
        <v>140</v>
      </c>
      <c r="E55" s="99"/>
      <c r="F55" s="98"/>
      <c r="G55" s="76"/>
      <c r="H55" s="76"/>
    </row>
    <row r="56" spans="1:8" s="45" customFormat="1" ht="12" customHeight="1" x14ac:dyDescent="0.25">
      <c r="A56" s="96"/>
      <c r="B56" s="84" t="s">
        <v>141</v>
      </c>
      <c r="C56" s="49" t="s">
        <v>142</v>
      </c>
      <c r="D56" s="49" t="s">
        <v>46</v>
      </c>
      <c r="E56" s="99"/>
      <c r="F56" s="98"/>
      <c r="G56" s="76"/>
      <c r="H56" s="76"/>
    </row>
    <row r="57" spans="1:8" s="45" customFormat="1" ht="12" customHeight="1" x14ac:dyDescent="0.25">
      <c r="A57" s="41"/>
      <c r="B57" s="84" t="s">
        <v>143</v>
      </c>
      <c r="C57" s="90" t="s">
        <v>144</v>
      </c>
      <c r="D57" s="90" t="s">
        <v>145</v>
      </c>
      <c r="E57" s="50"/>
      <c r="F57" s="48"/>
      <c r="G57" s="76"/>
      <c r="H57" s="76"/>
    </row>
    <row r="58" spans="1:8" s="45" customFormat="1" ht="12" customHeight="1" x14ac:dyDescent="0.25">
      <c r="A58" s="37" t="s">
        <v>146</v>
      </c>
      <c r="B58" s="100"/>
      <c r="C58" s="80" t="s">
        <v>147</v>
      </c>
      <c r="D58" s="80" t="s">
        <v>148</v>
      </c>
      <c r="E58" s="101"/>
      <c r="F58" s="102"/>
      <c r="G58" s="103">
        <v>127645000</v>
      </c>
      <c r="H58" s="76"/>
    </row>
    <row r="59" spans="1:8" s="40" customFormat="1" ht="12" customHeight="1" x14ac:dyDescent="0.25">
      <c r="A59" s="24" t="s">
        <v>149</v>
      </c>
      <c r="B59" s="104"/>
      <c r="C59" s="80" t="s">
        <v>150</v>
      </c>
      <c r="D59" s="80"/>
      <c r="E59" s="105">
        <f>+E8+E15+E24+E25+E34+E49+E52+E58</f>
        <v>981988569</v>
      </c>
      <c r="F59" s="105">
        <f>+F8+F15+F24+F25+F34+F49+F52+F58</f>
        <v>3600000</v>
      </c>
      <c r="G59" s="105">
        <f>+G8+G15+G24+G25+G34+G49+G52+G58</f>
        <v>875354719</v>
      </c>
      <c r="H59" s="105">
        <f>+H8+H15+H24+H25+H34+H49+H52+H58</f>
        <v>105419784</v>
      </c>
    </row>
    <row r="60" spans="1:8" s="40" customFormat="1" ht="12" customHeight="1" x14ac:dyDescent="0.25">
      <c r="A60" s="37" t="s">
        <v>151</v>
      </c>
      <c r="B60" s="106"/>
      <c r="C60" s="80" t="s">
        <v>152</v>
      </c>
      <c r="D60" s="80"/>
      <c r="E60" s="55">
        <f>+E61+E62+E63</f>
        <v>40622631</v>
      </c>
      <c r="F60" s="55">
        <f>+F61+F62+F63</f>
        <v>0</v>
      </c>
      <c r="G60" s="55">
        <f>+G61+G62+G63</f>
        <v>45474257</v>
      </c>
      <c r="H60" s="55">
        <f>+H61+H62+H63</f>
        <v>104985990</v>
      </c>
    </row>
    <row r="61" spans="1:8" s="40" customFormat="1" ht="12" customHeight="1" x14ac:dyDescent="0.25">
      <c r="A61" s="56"/>
      <c r="B61" s="81" t="s">
        <v>153</v>
      </c>
      <c r="C61" s="107" t="s">
        <v>154</v>
      </c>
      <c r="D61" s="107" t="s">
        <v>155</v>
      </c>
      <c r="E61" s="108">
        <v>40622631</v>
      </c>
      <c r="F61" s="59"/>
      <c r="G61" s="108">
        <v>39187963</v>
      </c>
      <c r="H61" s="108">
        <v>104985990</v>
      </c>
    </row>
    <row r="62" spans="1:8" s="40" customFormat="1" ht="12" customHeight="1" x14ac:dyDescent="0.25">
      <c r="A62" s="63"/>
      <c r="B62" s="109" t="s">
        <v>156</v>
      </c>
      <c r="C62" s="43" t="s">
        <v>157</v>
      </c>
      <c r="D62" s="43" t="s">
        <v>155</v>
      </c>
      <c r="E62" s="110"/>
      <c r="F62" s="65"/>
      <c r="G62" s="108">
        <v>6286294</v>
      </c>
      <c r="H62" s="60"/>
    </row>
    <row r="63" spans="1:8" s="40" customFormat="1" ht="12" customHeight="1" x14ac:dyDescent="0.25">
      <c r="A63" s="88"/>
      <c r="B63" s="89" t="s">
        <v>158</v>
      </c>
      <c r="C63" s="111" t="s">
        <v>159</v>
      </c>
      <c r="D63" s="111" t="s">
        <v>155</v>
      </c>
      <c r="E63" s="69"/>
      <c r="F63" s="92"/>
      <c r="G63" s="108"/>
      <c r="H63" s="60"/>
    </row>
    <row r="64" spans="1:8" s="45" customFormat="1" ht="12" customHeight="1" x14ac:dyDescent="0.25">
      <c r="A64" s="112" t="s">
        <v>160</v>
      </c>
      <c r="B64" s="113"/>
      <c r="C64" s="114" t="s">
        <v>161</v>
      </c>
      <c r="D64" s="115"/>
      <c r="E64" s="103">
        <f>+E59+E60</f>
        <v>1022611200</v>
      </c>
      <c r="F64" s="116">
        <f>+F59+F60</f>
        <v>3600000</v>
      </c>
      <c r="G64" s="103">
        <f>+G59+G60</f>
        <v>920828976</v>
      </c>
      <c r="H64" s="55">
        <f>+H59+H60</f>
        <v>210405774</v>
      </c>
    </row>
    <row r="65" spans="1:8" s="28" customFormat="1" ht="16.5" customHeight="1" x14ac:dyDescent="0.25">
      <c r="A65" s="117"/>
      <c r="B65" s="118"/>
      <c r="C65" s="10" t="s">
        <v>162</v>
      </c>
      <c r="D65" s="29"/>
      <c r="E65" s="119"/>
      <c r="F65" s="120"/>
      <c r="G65" s="32"/>
      <c r="H65" s="32"/>
    </row>
    <row r="66" spans="1:8" s="122" customFormat="1" ht="12" customHeight="1" x14ac:dyDescent="0.25">
      <c r="A66" s="33" t="s">
        <v>17</v>
      </c>
      <c r="B66" s="121"/>
      <c r="C66" s="121" t="s">
        <v>163</v>
      </c>
      <c r="D66" s="121"/>
      <c r="E66" s="36">
        <f>SUM(E67:E71)</f>
        <v>113312799</v>
      </c>
      <c r="F66" s="36">
        <f>SUM(F67:F71)</f>
        <v>0</v>
      </c>
      <c r="G66" s="36">
        <f>SUM(G67:G71)</f>
        <v>134788886</v>
      </c>
      <c r="H66" s="36">
        <f>SUM(H67:H71)</f>
        <v>42722415</v>
      </c>
    </row>
    <row r="67" spans="1:8" ht="12" customHeight="1" x14ac:dyDescent="0.25">
      <c r="A67" s="96"/>
      <c r="B67" s="123" t="s">
        <v>164</v>
      </c>
      <c r="C67" s="124" t="s">
        <v>165</v>
      </c>
      <c r="D67" s="124" t="s">
        <v>166</v>
      </c>
      <c r="E67" s="125">
        <v>38756000</v>
      </c>
      <c r="F67" s="98"/>
      <c r="G67" s="126">
        <v>40230064</v>
      </c>
      <c r="H67" s="126">
        <v>19395587</v>
      </c>
    </row>
    <row r="68" spans="1:8" ht="12" customHeight="1" x14ac:dyDescent="0.25">
      <c r="A68" s="41"/>
      <c r="B68" s="84" t="s">
        <v>167</v>
      </c>
      <c r="C68" s="127" t="s">
        <v>168</v>
      </c>
      <c r="D68" s="127" t="s">
        <v>169</v>
      </c>
      <c r="E68" s="126">
        <v>7558000</v>
      </c>
      <c r="F68" s="48"/>
      <c r="G68" s="126">
        <v>5762409</v>
      </c>
      <c r="H68" s="126">
        <v>2846903</v>
      </c>
    </row>
    <row r="69" spans="1:8" ht="12" customHeight="1" x14ac:dyDescent="0.25">
      <c r="A69" s="41"/>
      <c r="B69" s="84" t="s">
        <v>170</v>
      </c>
      <c r="C69" s="127" t="s">
        <v>171</v>
      </c>
      <c r="D69" s="127" t="s">
        <v>172</v>
      </c>
      <c r="E69" s="126">
        <v>51366599</v>
      </c>
      <c r="F69" s="48"/>
      <c r="G69" s="126">
        <v>70191413</v>
      </c>
      <c r="H69" s="126">
        <v>12519903</v>
      </c>
    </row>
    <row r="70" spans="1:8" ht="12" customHeight="1" x14ac:dyDescent="0.25">
      <c r="A70" s="41"/>
      <c r="B70" s="84" t="s">
        <v>173</v>
      </c>
      <c r="C70" s="127" t="s">
        <v>174</v>
      </c>
      <c r="D70" s="127" t="s">
        <v>175</v>
      </c>
      <c r="E70" s="126">
        <v>2170000</v>
      </c>
      <c r="F70" s="48"/>
      <c r="G70" s="126">
        <v>2170000</v>
      </c>
      <c r="H70" s="126">
        <v>710905</v>
      </c>
    </row>
    <row r="71" spans="1:8" ht="12" customHeight="1" x14ac:dyDescent="0.25">
      <c r="A71" s="41"/>
      <c r="B71" s="84" t="s">
        <v>176</v>
      </c>
      <c r="C71" s="127" t="s">
        <v>177</v>
      </c>
      <c r="D71" s="127" t="s">
        <v>178</v>
      </c>
      <c r="E71" s="126">
        <f>SUM(E74:E79)</f>
        <v>13462200</v>
      </c>
      <c r="F71" s="126">
        <f>SUM(F74:F79)</f>
        <v>0</v>
      </c>
      <c r="G71" s="126">
        <f>SUM(G74:G79)</f>
        <v>16435000</v>
      </c>
      <c r="H71" s="126">
        <f>SUM(H74:H79)</f>
        <v>7249117</v>
      </c>
    </row>
    <row r="72" spans="1:8" ht="12" customHeight="1" x14ac:dyDescent="0.25">
      <c r="A72" s="41"/>
      <c r="B72" s="84" t="s">
        <v>179</v>
      </c>
      <c r="C72" s="127" t="s">
        <v>180</v>
      </c>
      <c r="D72" s="127"/>
      <c r="E72" s="128"/>
      <c r="F72" s="48"/>
      <c r="G72" s="126"/>
      <c r="H72" s="126"/>
    </row>
    <row r="73" spans="1:8" ht="12" customHeight="1" x14ac:dyDescent="0.2">
      <c r="A73" s="41"/>
      <c r="B73" s="84" t="s">
        <v>181</v>
      </c>
      <c r="C73" s="129" t="s">
        <v>182</v>
      </c>
      <c r="D73" s="129"/>
      <c r="E73" s="128"/>
      <c r="F73" s="48"/>
      <c r="G73" s="126"/>
      <c r="H73" s="126"/>
    </row>
    <row r="74" spans="1:8" ht="12" customHeight="1" x14ac:dyDescent="0.25">
      <c r="A74" s="41"/>
      <c r="B74" s="84" t="s">
        <v>183</v>
      </c>
      <c r="C74" s="130" t="s">
        <v>184</v>
      </c>
      <c r="D74" s="130"/>
      <c r="E74" s="126">
        <v>4697200</v>
      </c>
      <c r="F74" s="48"/>
      <c r="G74" s="131">
        <v>5465430</v>
      </c>
      <c r="H74" s="126">
        <v>1905348</v>
      </c>
    </row>
    <row r="75" spans="1:8" ht="12" customHeight="1" x14ac:dyDescent="0.25">
      <c r="A75" s="41"/>
      <c r="B75" s="84" t="s">
        <v>185</v>
      </c>
      <c r="C75" s="130" t="s">
        <v>186</v>
      </c>
      <c r="D75" s="130" t="s">
        <v>187</v>
      </c>
      <c r="E75" s="126">
        <v>8765000</v>
      </c>
      <c r="F75" s="48"/>
      <c r="G75" s="131">
        <v>10619284</v>
      </c>
      <c r="H75" s="126">
        <v>1776090</v>
      </c>
    </row>
    <row r="76" spans="1:8" ht="12" customHeight="1" x14ac:dyDescent="0.25">
      <c r="A76" s="41"/>
      <c r="B76" s="84" t="s">
        <v>188</v>
      </c>
      <c r="C76" s="130" t="s">
        <v>189</v>
      </c>
      <c r="D76" s="130"/>
      <c r="E76" s="128"/>
      <c r="F76" s="48"/>
      <c r="G76" s="131">
        <v>350286</v>
      </c>
      <c r="H76" s="126"/>
    </row>
    <row r="77" spans="1:8" ht="12" customHeight="1" x14ac:dyDescent="0.25">
      <c r="A77" s="41"/>
      <c r="B77" s="84" t="s">
        <v>190</v>
      </c>
      <c r="C77" s="132" t="s">
        <v>191</v>
      </c>
      <c r="D77" s="132"/>
      <c r="E77" s="128"/>
      <c r="F77" s="48"/>
      <c r="G77" s="126"/>
      <c r="H77" s="126">
        <v>3567679</v>
      </c>
    </row>
    <row r="78" spans="1:8" ht="12" customHeight="1" x14ac:dyDescent="0.25">
      <c r="A78" s="41"/>
      <c r="B78" s="84" t="s">
        <v>192</v>
      </c>
      <c r="C78" s="133" t="s">
        <v>193</v>
      </c>
      <c r="D78" s="133"/>
      <c r="E78" s="128"/>
      <c r="F78" s="48"/>
      <c r="G78" s="134"/>
      <c r="H78" s="134"/>
    </row>
    <row r="79" spans="1:8" ht="12" customHeight="1" x14ac:dyDescent="0.25">
      <c r="A79" s="66"/>
      <c r="B79" s="135" t="s">
        <v>194</v>
      </c>
      <c r="C79" s="136" t="s">
        <v>195</v>
      </c>
      <c r="D79" s="136"/>
      <c r="E79" s="137"/>
      <c r="F79" s="70"/>
      <c r="G79" s="134"/>
      <c r="H79" s="134"/>
    </row>
    <row r="80" spans="1:8" ht="12" customHeight="1" x14ac:dyDescent="0.25">
      <c r="A80" s="37" t="s">
        <v>19</v>
      </c>
      <c r="B80" s="79"/>
      <c r="C80" s="138" t="s">
        <v>196</v>
      </c>
      <c r="D80" s="138"/>
      <c r="E80" s="55">
        <f>SUM(E81:E83)</f>
        <v>733746000</v>
      </c>
      <c r="F80" s="55">
        <f>SUM(F81:F83)</f>
        <v>0</v>
      </c>
      <c r="G80" s="55">
        <f>SUM(G81:G83)</f>
        <v>462714364</v>
      </c>
      <c r="H80" s="55">
        <f>SUM(H81:H83)</f>
        <v>24022985</v>
      </c>
    </row>
    <row r="81" spans="1:13" s="122" customFormat="1" ht="12" customHeight="1" x14ac:dyDescent="0.25">
      <c r="A81" s="96"/>
      <c r="B81" s="123" t="s">
        <v>21</v>
      </c>
      <c r="C81" s="107" t="s">
        <v>197</v>
      </c>
      <c r="D81" s="107" t="s">
        <v>198</v>
      </c>
      <c r="E81" s="97">
        <v>733746000</v>
      </c>
      <c r="F81" s="98"/>
      <c r="G81" s="97">
        <v>462714364</v>
      </c>
      <c r="H81" s="97">
        <v>24022985</v>
      </c>
    </row>
    <row r="82" spans="1:13" ht="12" customHeight="1" x14ac:dyDescent="0.25">
      <c r="A82" s="41"/>
      <c r="B82" s="84" t="s">
        <v>29</v>
      </c>
      <c r="C82" s="49" t="s">
        <v>199</v>
      </c>
      <c r="D82" s="49" t="s">
        <v>200</v>
      </c>
      <c r="E82" s="50"/>
      <c r="F82" s="48"/>
      <c r="G82" s="134"/>
      <c r="H82" s="134"/>
    </row>
    <row r="83" spans="1:13" ht="12" customHeight="1" x14ac:dyDescent="0.25">
      <c r="A83" s="41"/>
      <c r="B83" s="84" t="s">
        <v>31</v>
      </c>
      <c r="C83" s="49" t="s">
        <v>201</v>
      </c>
      <c r="D83" s="49" t="s">
        <v>202</v>
      </c>
      <c r="E83" s="50"/>
      <c r="F83" s="48">
        <f>SUM(F84:F90)</f>
        <v>0</v>
      </c>
      <c r="G83" s="134"/>
      <c r="H83" s="134"/>
      <c r="K83" s="139"/>
    </row>
    <row r="84" spans="1:13" ht="12" customHeight="1" x14ac:dyDescent="0.25">
      <c r="A84" s="41"/>
      <c r="B84" s="84" t="s">
        <v>34</v>
      </c>
      <c r="C84" s="49" t="s">
        <v>203</v>
      </c>
      <c r="D84" s="49" t="s">
        <v>204</v>
      </c>
      <c r="E84" s="50"/>
      <c r="F84" s="48"/>
      <c r="G84" s="134"/>
      <c r="H84" s="134"/>
    </row>
    <row r="85" spans="1:13" ht="12" customHeight="1" x14ac:dyDescent="0.25">
      <c r="A85" s="41"/>
      <c r="B85" s="84" t="s">
        <v>205</v>
      </c>
      <c r="C85" s="130" t="s">
        <v>206</v>
      </c>
      <c r="D85" s="130"/>
      <c r="E85" s="50"/>
      <c r="F85" s="48"/>
      <c r="G85" s="134"/>
      <c r="H85" s="134"/>
    </row>
    <row r="86" spans="1:13" ht="12" customHeight="1" x14ac:dyDescent="0.25">
      <c r="A86" s="41"/>
      <c r="B86" s="84" t="s">
        <v>207</v>
      </c>
      <c r="C86" s="130" t="s">
        <v>208</v>
      </c>
      <c r="D86" s="130"/>
      <c r="E86" s="50"/>
      <c r="F86" s="48"/>
      <c r="G86" s="134"/>
      <c r="H86" s="134"/>
    </row>
    <row r="87" spans="1:13" ht="12" customHeight="1" x14ac:dyDescent="0.25">
      <c r="A87" s="41"/>
      <c r="B87" s="84" t="s">
        <v>209</v>
      </c>
      <c r="C87" s="130" t="s">
        <v>210</v>
      </c>
      <c r="D87" s="130"/>
      <c r="E87" s="50"/>
      <c r="F87" s="48"/>
      <c r="G87" s="134"/>
      <c r="H87" s="134"/>
    </row>
    <row r="88" spans="1:13" s="122" customFormat="1" ht="12" customHeight="1" x14ac:dyDescent="0.25">
      <c r="A88" s="41"/>
      <c r="B88" s="84" t="s">
        <v>211</v>
      </c>
      <c r="C88" s="130" t="s">
        <v>212</v>
      </c>
      <c r="D88" s="130"/>
      <c r="E88" s="50"/>
      <c r="F88" s="48"/>
      <c r="G88" s="140"/>
      <c r="H88" s="140"/>
    </row>
    <row r="89" spans="1:13" ht="20.85" customHeight="1" x14ac:dyDescent="0.25">
      <c r="A89" s="41"/>
      <c r="B89" s="84" t="s">
        <v>213</v>
      </c>
      <c r="C89" s="130" t="s">
        <v>214</v>
      </c>
      <c r="D89" s="130"/>
      <c r="E89" s="50"/>
      <c r="F89" s="48"/>
      <c r="G89" s="134"/>
      <c r="H89" s="134"/>
      <c r="M89" s="141"/>
    </row>
    <row r="90" spans="1:13" ht="21" customHeight="1" x14ac:dyDescent="0.25">
      <c r="A90" s="41"/>
      <c r="B90" s="84" t="s">
        <v>215</v>
      </c>
      <c r="C90" s="142" t="s">
        <v>216</v>
      </c>
      <c r="D90" s="142"/>
      <c r="E90" s="50"/>
      <c r="F90" s="48"/>
      <c r="G90" s="134"/>
      <c r="H90" s="134"/>
    </row>
    <row r="91" spans="1:13" ht="12" customHeight="1" x14ac:dyDescent="0.25">
      <c r="A91" s="24" t="s">
        <v>36</v>
      </c>
      <c r="B91" s="143"/>
      <c r="C91" s="144" t="s">
        <v>217</v>
      </c>
      <c r="D91" s="144"/>
      <c r="E91" s="145">
        <f>+E92+E93</f>
        <v>6000000</v>
      </c>
      <c r="F91" s="145">
        <f>+F92+F93</f>
        <v>0</v>
      </c>
      <c r="G91" s="145">
        <f>+G92+G93</f>
        <v>23482757</v>
      </c>
      <c r="H91" s="145">
        <f>+H92+H93</f>
        <v>0</v>
      </c>
    </row>
    <row r="92" spans="1:13" s="122" customFormat="1" ht="12" customHeight="1" x14ac:dyDescent="0.25">
      <c r="A92" s="56"/>
      <c r="B92" s="81" t="s">
        <v>38</v>
      </c>
      <c r="C92" s="146" t="s">
        <v>218</v>
      </c>
      <c r="D92" s="146" t="s">
        <v>187</v>
      </c>
      <c r="E92" s="58">
        <v>6000000</v>
      </c>
      <c r="F92" s="59">
        <v>0</v>
      </c>
      <c r="G92" s="58">
        <v>23482757</v>
      </c>
      <c r="H92" s="140"/>
    </row>
    <row r="93" spans="1:13" s="122" customFormat="1" ht="12" customHeight="1" x14ac:dyDescent="0.25">
      <c r="A93" s="88"/>
      <c r="B93" s="89" t="s">
        <v>41</v>
      </c>
      <c r="C93" s="147" t="s">
        <v>219</v>
      </c>
      <c r="D93" s="147"/>
      <c r="E93" s="148"/>
      <c r="F93" s="92"/>
      <c r="G93" s="140"/>
      <c r="H93" s="140"/>
    </row>
    <row r="94" spans="1:13" s="122" customFormat="1" ht="12" customHeight="1" x14ac:dyDescent="0.25">
      <c r="A94" s="149" t="s">
        <v>62</v>
      </c>
      <c r="B94" s="150"/>
      <c r="C94" s="35" t="s">
        <v>220</v>
      </c>
      <c r="D94" s="35" t="s">
        <v>221</v>
      </c>
      <c r="E94" s="151">
        <v>4000000</v>
      </c>
      <c r="F94" s="152"/>
      <c r="G94" s="151">
        <v>131645000</v>
      </c>
      <c r="H94" s="140"/>
    </row>
    <row r="95" spans="1:13" s="122" customFormat="1" ht="12" customHeight="1" x14ac:dyDescent="0.25">
      <c r="A95" s="37" t="s">
        <v>65</v>
      </c>
      <c r="B95" s="153"/>
      <c r="C95" s="154" t="s">
        <v>222</v>
      </c>
      <c r="D95" s="154" t="s">
        <v>223</v>
      </c>
      <c r="E95" s="155">
        <v>160074500</v>
      </c>
      <c r="F95" s="155">
        <v>136130500</v>
      </c>
      <c r="G95" s="155">
        <v>162720068</v>
      </c>
      <c r="H95" s="155">
        <v>66253697</v>
      </c>
    </row>
    <row r="96" spans="1:13" s="122" customFormat="1" ht="12" customHeight="1" x14ac:dyDescent="0.25">
      <c r="A96" s="37" t="s">
        <v>89</v>
      </c>
      <c r="B96" s="79"/>
      <c r="C96" s="80" t="s">
        <v>224</v>
      </c>
      <c r="D96" s="80"/>
      <c r="E96" s="156">
        <f>+E66+E80+E91+E94+E95</f>
        <v>1017133299</v>
      </c>
      <c r="F96" s="156">
        <f>+F66+F80+F91+F94+F95</f>
        <v>136130500</v>
      </c>
      <c r="G96" s="156">
        <f>+G66+G80+G91+G94+G95</f>
        <v>915351075</v>
      </c>
      <c r="H96" s="156">
        <f>+H66+H80+H91+H94+H95</f>
        <v>132999097</v>
      </c>
    </row>
    <row r="97" spans="1:8" s="122" customFormat="1" ht="12" customHeight="1" x14ac:dyDescent="0.25">
      <c r="A97" s="37" t="s">
        <v>122</v>
      </c>
      <c r="B97" s="79"/>
      <c r="C97" s="80" t="s">
        <v>225</v>
      </c>
      <c r="D97" s="80"/>
      <c r="E97" s="39">
        <f>+E98+E99</f>
        <v>5477901</v>
      </c>
      <c r="F97" s="39">
        <f>+F98+F99</f>
        <v>0</v>
      </c>
      <c r="G97" s="39">
        <f>+G98+G99</f>
        <v>5477901</v>
      </c>
      <c r="H97" s="39">
        <f>+H98+H99</f>
        <v>6004082</v>
      </c>
    </row>
    <row r="98" spans="1:8" ht="12.75" customHeight="1" x14ac:dyDescent="0.25">
      <c r="A98" s="96"/>
      <c r="B98" s="84" t="s">
        <v>226</v>
      </c>
      <c r="C98" s="107" t="s">
        <v>227</v>
      </c>
      <c r="D98" s="107"/>
      <c r="E98" s="97">
        <v>5477901</v>
      </c>
      <c r="F98" s="98"/>
      <c r="G98" s="97">
        <v>5477901</v>
      </c>
      <c r="H98" s="97">
        <v>6004082</v>
      </c>
    </row>
    <row r="99" spans="1:8" ht="12" customHeight="1" x14ac:dyDescent="0.25">
      <c r="A99" s="66"/>
      <c r="B99" s="135" t="s">
        <v>127</v>
      </c>
      <c r="C99" s="111" t="s">
        <v>228</v>
      </c>
      <c r="D99" s="111"/>
      <c r="E99" s="69"/>
      <c r="F99" s="70"/>
      <c r="G99" s="134"/>
      <c r="H99" s="134"/>
    </row>
    <row r="100" spans="1:8" ht="15" customHeight="1" x14ac:dyDescent="0.25">
      <c r="A100" s="37" t="s">
        <v>130</v>
      </c>
      <c r="B100" s="100"/>
      <c r="C100" s="80" t="s">
        <v>229</v>
      </c>
      <c r="D100" s="80"/>
      <c r="E100" s="39">
        <f>+E96+E97</f>
        <v>1022611200</v>
      </c>
      <c r="F100" s="39">
        <f>+F96+F97</f>
        <v>136130500</v>
      </c>
      <c r="G100" s="39">
        <f>+G96+G97</f>
        <v>920828976</v>
      </c>
      <c r="H100" s="39">
        <f>+H96+H97</f>
        <v>139003179</v>
      </c>
    </row>
    <row r="101" spans="1:8" ht="15" customHeight="1" x14ac:dyDescent="0.25">
      <c r="A101" s="157" t="s">
        <v>230</v>
      </c>
      <c r="B101" s="158"/>
      <c r="C101" s="159"/>
      <c r="D101" s="159"/>
      <c r="E101" s="160">
        <v>5</v>
      </c>
      <c r="F101" s="161"/>
      <c r="G101" s="162">
        <v>6</v>
      </c>
      <c r="H101" s="163"/>
    </row>
    <row r="102" spans="1:8" ht="14.25" customHeight="1" x14ac:dyDescent="0.25">
      <c r="A102" s="157" t="s">
        <v>231</v>
      </c>
      <c r="B102" s="158"/>
      <c r="C102" s="159"/>
      <c r="D102" s="159"/>
      <c r="E102" s="160"/>
      <c r="F102" s="161"/>
      <c r="G102" s="164"/>
      <c r="H102" s="165"/>
    </row>
  </sheetData>
  <sheetProtection selectLockedCells="1" selectUnlockedCells="1"/>
  <mergeCells count="3">
    <mergeCell ref="A2:B2"/>
    <mergeCell ref="C2:F2"/>
    <mergeCell ref="A4:B4"/>
  </mergeCells>
  <printOptions horizontalCentered="1"/>
  <pageMargins left="0.78749999999999998" right="0.78749999999999998" top="1.2597222222222222" bottom="0.98402777777777772" header="0.78749999999999998" footer="0.51180555555555551"/>
  <pageSetup paperSize="9" scale="97" firstPageNumber="0" fitToHeight="0" orientation="portrait" horizontalDpi="300" verticalDpi="300" r:id="rId1"/>
  <headerFooter alignWithMargins="0">
    <oddHeader>&amp;C&amp;"Times New Roman,Félkövér"&amp;12Dég Község Önkormányzat
 2019. ÉVI KÖLTSÉGETÉS
ÖSSZEVONT MÉRLEGE&amp;R&amp;11 2.1. melléklet 
a 7/2020. (IV. 30.)
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4"/>
  <sheetViews>
    <sheetView view="pageLayout" zoomScaleNormal="170" workbookViewId="0">
      <selection activeCell="J11" sqref="J11"/>
    </sheetView>
  </sheetViews>
  <sheetFormatPr defaultColWidth="11" defaultRowHeight="13.2" x14ac:dyDescent="0.25"/>
  <cols>
    <col min="1" max="1" width="4.109375" style="166" customWidth="1"/>
    <col min="2" max="2" width="5.6640625" style="166" customWidth="1"/>
    <col min="3" max="3" width="48.109375" style="166" customWidth="1"/>
    <col min="4" max="4" width="5.109375" style="166" customWidth="1"/>
    <col min="5" max="5" width="8.33203125" style="166" customWidth="1"/>
    <col min="6" max="6" width="10.44140625" style="166" customWidth="1"/>
    <col min="7" max="7" width="8" style="413" customWidth="1"/>
    <col min="8" max="8" width="11" style="167" customWidth="1"/>
    <col min="9" max="16384" width="11" style="166"/>
  </cols>
  <sheetData>
    <row r="1" spans="1:7" ht="14.1" customHeight="1" x14ac:dyDescent="0.25">
      <c r="A1" s="409" t="s">
        <v>0</v>
      </c>
      <c r="B1" s="409"/>
      <c r="C1" s="412" t="s">
        <v>1</v>
      </c>
      <c r="D1" s="412"/>
      <c r="E1" s="412"/>
      <c r="F1" s="168"/>
    </row>
    <row r="2" spans="1:7" ht="4.3499999999999996" customHeight="1" x14ac:dyDescent="0.25">
      <c r="A2" s="409"/>
      <c r="B2" s="409"/>
      <c r="C2" s="412"/>
      <c r="D2" s="412"/>
      <c r="E2" s="412"/>
      <c r="F2" s="169"/>
    </row>
    <row r="3" spans="1:7" ht="11.25" customHeight="1" x14ac:dyDescent="0.25">
      <c r="A3" s="409"/>
      <c r="B3" s="409"/>
      <c r="C3" s="14"/>
      <c r="D3" s="15"/>
      <c r="E3" s="15"/>
      <c r="F3" s="170" t="s">
        <v>232</v>
      </c>
    </row>
    <row r="4" spans="1:7" ht="22.5" customHeight="1" x14ac:dyDescent="0.25">
      <c r="A4" s="414" t="s">
        <v>3</v>
      </c>
      <c r="B4" s="414"/>
      <c r="C4" s="27" t="s">
        <v>4</v>
      </c>
      <c r="D4" s="27" t="s">
        <v>5</v>
      </c>
      <c r="E4" s="171" t="s">
        <v>6</v>
      </c>
      <c r="F4" s="172" t="s">
        <v>7</v>
      </c>
      <c r="G4" s="413" t="s">
        <v>8</v>
      </c>
    </row>
    <row r="5" spans="1:7" ht="11.4" customHeight="1" x14ac:dyDescent="0.25">
      <c r="A5" s="37" t="s">
        <v>9</v>
      </c>
      <c r="B5" s="173" t="s">
        <v>10</v>
      </c>
      <c r="C5" s="173" t="s">
        <v>11</v>
      </c>
      <c r="D5" s="173" t="s">
        <v>12</v>
      </c>
      <c r="E5" s="174" t="s">
        <v>13</v>
      </c>
      <c r="F5" s="175" t="s">
        <v>14</v>
      </c>
      <c r="G5" s="413" t="s">
        <v>233</v>
      </c>
    </row>
    <row r="6" spans="1:7" ht="11.85" customHeight="1" x14ac:dyDescent="0.25">
      <c r="A6" s="176"/>
      <c r="B6" s="177"/>
      <c r="C6" s="177" t="s">
        <v>16</v>
      </c>
      <c r="D6" s="177"/>
      <c r="E6" s="178"/>
      <c r="F6" s="179"/>
    </row>
    <row r="7" spans="1:7" ht="10.5" customHeight="1" x14ac:dyDescent="0.25">
      <c r="A7" s="180" t="s">
        <v>17</v>
      </c>
      <c r="B7" s="181"/>
      <c r="C7" s="182" t="s">
        <v>18</v>
      </c>
      <c r="D7" s="182"/>
      <c r="E7" s="183">
        <f>+E8+E15</f>
        <v>72210000</v>
      </c>
      <c r="F7" s="184">
        <f>+F8+F15</f>
        <v>125139909</v>
      </c>
      <c r="G7" s="413">
        <f>+G8+G15</f>
        <v>2983466</v>
      </c>
    </row>
    <row r="8" spans="1:7" ht="9.75" customHeight="1" x14ac:dyDescent="0.25">
      <c r="A8" s="180" t="s">
        <v>19</v>
      </c>
      <c r="B8" s="181"/>
      <c r="C8" s="185" t="s">
        <v>20</v>
      </c>
      <c r="D8" s="185"/>
      <c r="E8" s="183">
        <f>SUM(E9+E12+E13+E14)</f>
        <v>52000000</v>
      </c>
      <c r="F8" s="184">
        <f>SUM(F9+F12+F13+F14)</f>
        <v>104899909</v>
      </c>
      <c r="G8" s="413">
        <f>SUM(G9+G12+G13+G14)</f>
        <v>2410743</v>
      </c>
    </row>
    <row r="9" spans="1:7" ht="10.95" customHeight="1" x14ac:dyDescent="0.25">
      <c r="A9" s="186"/>
      <c r="B9" s="187" t="s">
        <v>21</v>
      </c>
      <c r="C9" s="188" t="s">
        <v>22</v>
      </c>
      <c r="D9" s="188"/>
      <c r="E9" s="189">
        <f>SUM(E10:E11)</f>
        <v>47000000</v>
      </c>
      <c r="F9" s="190">
        <f>SUM(F10:F11)</f>
        <v>74592264</v>
      </c>
      <c r="G9" s="413">
        <f>SUM(G10:G11)</f>
        <v>2410743</v>
      </c>
    </row>
    <row r="10" spans="1:7" ht="10.95" customHeight="1" x14ac:dyDescent="0.25">
      <c r="A10" s="186"/>
      <c r="B10" s="187" t="s">
        <v>23</v>
      </c>
      <c r="C10" s="191" t="s">
        <v>24</v>
      </c>
      <c r="D10" s="192" t="s">
        <v>25</v>
      </c>
      <c r="E10" s="189">
        <v>7000000</v>
      </c>
      <c r="F10" s="44">
        <v>8543433</v>
      </c>
      <c r="G10" s="413">
        <v>2410743</v>
      </c>
    </row>
    <row r="11" spans="1:7" ht="10.95" customHeight="1" x14ac:dyDescent="0.25">
      <c r="A11" s="186"/>
      <c r="B11" s="187" t="s">
        <v>26</v>
      </c>
      <c r="C11" s="191" t="s">
        <v>27</v>
      </c>
      <c r="D11" s="192" t="s">
        <v>28</v>
      </c>
      <c r="E11" s="189">
        <v>40000000</v>
      </c>
      <c r="F11" s="44">
        <v>66048831</v>
      </c>
    </row>
    <row r="12" spans="1:7" ht="11.4" customHeight="1" x14ac:dyDescent="0.25">
      <c r="A12" s="186"/>
      <c r="B12" s="187" t="s">
        <v>29</v>
      </c>
      <c r="C12" s="193" t="s">
        <v>30</v>
      </c>
      <c r="D12" s="193"/>
      <c r="E12" s="194">
        <v>0</v>
      </c>
      <c r="F12" s="190"/>
    </row>
    <row r="13" spans="1:7" ht="10.35" customHeight="1" x14ac:dyDescent="0.25">
      <c r="A13" s="186"/>
      <c r="B13" s="187" t="s">
        <v>31</v>
      </c>
      <c r="C13" s="193" t="s">
        <v>32</v>
      </c>
      <c r="D13" s="192" t="s">
        <v>33</v>
      </c>
      <c r="E13" s="189">
        <v>500000</v>
      </c>
      <c r="F13" s="44">
        <v>2234282</v>
      </c>
    </row>
    <row r="14" spans="1:7" ht="11.85" customHeight="1" x14ac:dyDescent="0.25">
      <c r="A14" s="186"/>
      <c r="B14" s="187" t="s">
        <v>34</v>
      </c>
      <c r="C14" s="195" t="s">
        <v>35</v>
      </c>
      <c r="D14" s="196" t="s">
        <v>33</v>
      </c>
      <c r="E14" s="197">
        <v>4500000</v>
      </c>
      <c r="F14" s="44">
        <v>28073363</v>
      </c>
    </row>
    <row r="15" spans="1:7" ht="10.95" customHeight="1" x14ac:dyDescent="0.25">
      <c r="A15" s="180" t="s">
        <v>36</v>
      </c>
      <c r="B15" s="181"/>
      <c r="C15" s="198" t="s">
        <v>37</v>
      </c>
      <c r="D15" s="199"/>
      <c r="E15" s="200">
        <f>SUM(E16:E23)</f>
        <v>20210000</v>
      </c>
      <c r="F15" s="184">
        <f>SUM(F16:F23)</f>
        <v>20240000</v>
      </c>
      <c r="G15" s="413">
        <f>SUM(G16:G23)</f>
        <v>572723</v>
      </c>
    </row>
    <row r="16" spans="1:7" ht="10.95" customHeight="1" x14ac:dyDescent="0.25">
      <c r="A16" s="201"/>
      <c r="B16" s="187" t="s">
        <v>38</v>
      </c>
      <c r="C16" s="188" t="s">
        <v>39</v>
      </c>
      <c r="D16" s="202" t="s">
        <v>40</v>
      </c>
      <c r="E16" s="203">
        <v>0</v>
      </c>
      <c r="F16" s="204"/>
    </row>
    <row r="17" spans="1:7" ht="10.95" customHeight="1" x14ac:dyDescent="0.25">
      <c r="A17" s="186"/>
      <c r="B17" s="187" t="s">
        <v>41</v>
      </c>
      <c r="C17" s="193" t="s">
        <v>42</v>
      </c>
      <c r="D17" s="205" t="s">
        <v>43</v>
      </c>
      <c r="E17" s="189"/>
      <c r="F17" s="206"/>
    </row>
    <row r="18" spans="1:7" ht="10.95" customHeight="1" x14ac:dyDescent="0.25">
      <c r="A18" s="186"/>
      <c r="B18" s="187" t="s">
        <v>44</v>
      </c>
      <c r="C18" s="193" t="s">
        <v>45</v>
      </c>
      <c r="D18" s="205" t="s">
        <v>46</v>
      </c>
      <c r="E18" s="189">
        <v>3000000</v>
      </c>
      <c r="F18" s="190">
        <v>3000000</v>
      </c>
      <c r="G18" s="413">
        <v>115486</v>
      </c>
    </row>
    <row r="19" spans="1:7" ht="9.9" customHeight="1" x14ac:dyDescent="0.25">
      <c r="A19" s="186"/>
      <c r="B19" s="187" t="s">
        <v>47</v>
      </c>
      <c r="C19" s="193" t="s">
        <v>48</v>
      </c>
      <c r="D19" s="205" t="s">
        <v>49</v>
      </c>
      <c r="E19" s="189"/>
      <c r="F19" s="190"/>
    </row>
    <row r="20" spans="1:7" ht="10.35" customHeight="1" x14ac:dyDescent="0.25">
      <c r="A20" s="186"/>
      <c r="B20" s="187" t="s">
        <v>50</v>
      </c>
      <c r="C20" s="193" t="s">
        <v>51</v>
      </c>
      <c r="D20" s="207" t="s">
        <v>52</v>
      </c>
      <c r="E20" s="189">
        <v>300000</v>
      </c>
      <c r="F20" s="190">
        <v>300000</v>
      </c>
      <c r="G20" s="413">
        <v>3052</v>
      </c>
    </row>
    <row r="21" spans="1:7" ht="11.4" customHeight="1" x14ac:dyDescent="0.25">
      <c r="A21" s="208"/>
      <c r="B21" s="187" t="s">
        <v>53</v>
      </c>
      <c r="C21" s="193" t="s">
        <v>54</v>
      </c>
      <c r="D21" s="205" t="s">
        <v>55</v>
      </c>
      <c r="E21" s="209">
        <v>1660000</v>
      </c>
      <c r="F21" s="190">
        <v>1660000</v>
      </c>
      <c r="G21" s="413">
        <v>53185</v>
      </c>
    </row>
    <row r="22" spans="1:7" ht="10.35" customHeight="1" x14ac:dyDescent="0.25">
      <c r="A22" s="186"/>
      <c r="B22" s="187" t="s">
        <v>56</v>
      </c>
      <c r="C22" s="193" t="s">
        <v>57</v>
      </c>
      <c r="D22" s="205" t="s">
        <v>234</v>
      </c>
      <c r="E22" s="189">
        <v>250000</v>
      </c>
      <c r="F22" s="190">
        <v>250000</v>
      </c>
      <c r="G22" s="413">
        <v>322136</v>
      </c>
    </row>
    <row r="23" spans="1:7" ht="12.45" customHeight="1" x14ac:dyDescent="0.25">
      <c r="A23" s="210"/>
      <c r="B23" s="211" t="s">
        <v>59</v>
      </c>
      <c r="C23" s="195" t="s">
        <v>60</v>
      </c>
      <c r="D23" s="212" t="s">
        <v>58</v>
      </c>
      <c r="E23" s="197">
        <v>15000000</v>
      </c>
      <c r="F23" s="213">
        <v>15030000</v>
      </c>
      <c r="G23" s="413">
        <v>78864</v>
      </c>
    </row>
    <row r="24" spans="1:7" ht="11.4" customHeight="1" x14ac:dyDescent="0.25">
      <c r="A24" s="180" t="s">
        <v>62</v>
      </c>
      <c r="B24" s="214"/>
      <c r="C24" s="198" t="s">
        <v>63</v>
      </c>
      <c r="D24" s="215" t="s">
        <v>64</v>
      </c>
      <c r="E24" s="216">
        <v>4000000</v>
      </c>
      <c r="F24" s="217">
        <v>8880417</v>
      </c>
    </row>
    <row r="25" spans="1:7" ht="10.35" customHeight="1" x14ac:dyDescent="0.25">
      <c r="A25" s="180" t="s">
        <v>65</v>
      </c>
      <c r="B25" s="181"/>
      <c r="C25" s="185" t="s">
        <v>66</v>
      </c>
      <c r="D25" s="185"/>
      <c r="E25" s="183">
        <f>SUM(E26:E33)</f>
        <v>151663369</v>
      </c>
      <c r="F25" s="184">
        <f>SUM(F26:F33)</f>
        <v>159613306</v>
      </c>
      <c r="G25" s="413">
        <f>SUM(G26:G33)</f>
        <v>87441327</v>
      </c>
    </row>
    <row r="26" spans="1:7" ht="10.95" customHeight="1" x14ac:dyDescent="0.25">
      <c r="A26" s="186"/>
      <c r="B26" s="187" t="s">
        <v>67</v>
      </c>
      <c r="C26" s="218" t="s">
        <v>68</v>
      </c>
      <c r="D26" s="202" t="s">
        <v>69</v>
      </c>
      <c r="E26" s="189">
        <v>63945541</v>
      </c>
      <c r="F26" s="219">
        <v>66095374</v>
      </c>
      <c r="G26" s="413">
        <v>38804338</v>
      </c>
    </row>
    <row r="27" spans="1:7" ht="10.35" customHeight="1" x14ac:dyDescent="0.25">
      <c r="A27" s="186"/>
      <c r="B27" s="187" t="s">
        <v>70</v>
      </c>
      <c r="C27" s="220" t="s">
        <v>71</v>
      </c>
      <c r="D27" s="205" t="s">
        <v>72</v>
      </c>
      <c r="E27" s="189">
        <v>42917066</v>
      </c>
      <c r="F27" s="190">
        <v>43842783</v>
      </c>
      <c r="G27" s="413">
        <v>24071449</v>
      </c>
    </row>
    <row r="28" spans="1:7" ht="11.4" customHeight="1" x14ac:dyDescent="0.25">
      <c r="A28" s="186"/>
      <c r="B28" s="187" t="s">
        <v>73</v>
      </c>
      <c r="C28" s="220" t="s">
        <v>74</v>
      </c>
      <c r="D28" s="205" t="s">
        <v>75</v>
      </c>
      <c r="E28" s="189">
        <v>42107302</v>
      </c>
      <c r="F28" s="190">
        <v>40210911</v>
      </c>
      <c r="G28" s="413">
        <v>22335599</v>
      </c>
    </row>
    <row r="29" spans="1:7" ht="11.4" customHeight="1" x14ac:dyDescent="0.25">
      <c r="A29" s="186"/>
      <c r="B29" s="187" t="s">
        <v>76</v>
      </c>
      <c r="C29" s="220" t="s">
        <v>77</v>
      </c>
      <c r="D29" s="212" t="s">
        <v>78</v>
      </c>
      <c r="E29" s="189">
        <v>2693460</v>
      </c>
      <c r="F29" s="190">
        <v>3398638</v>
      </c>
      <c r="G29" s="413">
        <v>1561777</v>
      </c>
    </row>
    <row r="30" spans="1:7" ht="10.95" customHeight="1" x14ac:dyDescent="0.25">
      <c r="A30" s="186"/>
      <c r="B30" s="187" t="s">
        <v>79</v>
      </c>
      <c r="C30" s="220" t="s">
        <v>80</v>
      </c>
      <c r="D30" s="212" t="s">
        <v>81</v>
      </c>
      <c r="E30" s="194"/>
      <c r="F30" s="190">
        <v>5124000</v>
      </c>
      <c r="G30" s="413">
        <v>668164</v>
      </c>
    </row>
    <row r="31" spans="1:7" ht="10.95" customHeight="1" x14ac:dyDescent="0.25">
      <c r="A31" s="186"/>
      <c r="B31" s="187" t="s">
        <v>82</v>
      </c>
      <c r="C31" s="220" t="s">
        <v>83</v>
      </c>
      <c r="D31" s="205" t="s">
        <v>84</v>
      </c>
      <c r="E31" s="194"/>
      <c r="F31" s="190">
        <v>941600</v>
      </c>
    </row>
    <row r="32" spans="1:7" ht="9.9" customHeight="1" x14ac:dyDescent="0.25">
      <c r="A32" s="186"/>
      <c r="B32" s="187" t="s">
        <v>85</v>
      </c>
      <c r="C32" s="220" t="s">
        <v>235</v>
      </c>
      <c r="D32" s="221"/>
      <c r="E32" s="189"/>
      <c r="F32" s="190"/>
    </row>
    <row r="33" spans="1:7" ht="11.4" customHeight="1" x14ac:dyDescent="0.25">
      <c r="A33" s="210"/>
      <c r="B33" s="211" t="s">
        <v>87</v>
      </c>
      <c r="C33" s="222" t="s">
        <v>88</v>
      </c>
      <c r="D33" s="221"/>
      <c r="E33" s="223"/>
      <c r="F33" s="213"/>
    </row>
    <row r="34" spans="1:7" ht="11.4" customHeight="1" x14ac:dyDescent="0.25">
      <c r="A34" s="180" t="s">
        <v>89</v>
      </c>
      <c r="B34" s="224"/>
      <c r="C34" s="182" t="s">
        <v>90</v>
      </c>
      <c r="D34" s="225"/>
      <c r="E34" s="200">
        <f>+E35+E43</f>
        <v>27392000</v>
      </c>
      <c r="F34" s="184">
        <f>+F35+F43</f>
        <v>36192570</v>
      </c>
      <c r="G34" s="413">
        <f>+G35+G43</f>
        <v>14994991</v>
      </c>
    </row>
    <row r="35" spans="1:7" ht="10.35" customHeight="1" x14ac:dyDescent="0.25">
      <c r="A35" s="201"/>
      <c r="B35" s="226" t="s">
        <v>91</v>
      </c>
      <c r="C35" s="227" t="s">
        <v>92</v>
      </c>
      <c r="D35" s="228" t="s">
        <v>93</v>
      </c>
      <c r="E35" s="229">
        <f>SUM(E36:E42)</f>
        <v>27392000</v>
      </c>
      <c r="F35" s="230">
        <f>SUM(F36:F42)</f>
        <v>36192570</v>
      </c>
      <c r="G35" s="413">
        <f>SUM(G36:G42)</f>
        <v>14994991</v>
      </c>
    </row>
    <row r="36" spans="1:7" ht="11.4" customHeight="1" x14ac:dyDescent="0.25">
      <c r="A36" s="186"/>
      <c r="B36" s="231" t="s">
        <v>94</v>
      </c>
      <c r="C36" s="193" t="s">
        <v>95</v>
      </c>
      <c r="D36" s="232" t="s">
        <v>96</v>
      </c>
      <c r="E36" s="189">
        <v>8322000</v>
      </c>
      <c r="F36" s="190">
        <v>8332400</v>
      </c>
    </row>
    <row r="37" spans="1:7" ht="10.35" customHeight="1" x14ac:dyDescent="0.25">
      <c r="A37" s="186"/>
      <c r="B37" s="231" t="s">
        <v>97</v>
      </c>
      <c r="C37" s="193" t="s">
        <v>98</v>
      </c>
      <c r="D37" s="232" t="s">
        <v>96</v>
      </c>
      <c r="E37" s="189"/>
      <c r="F37" s="190">
        <v>185598</v>
      </c>
    </row>
    <row r="38" spans="1:7" ht="10.35" customHeight="1" x14ac:dyDescent="0.25">
      <c r="A38" s="186"/>
      <c r="B38" s="231" t="s">
        <v>99</v>
      </c>
      <c r="C38" s="193" t="s">
        <v>236</v>
      </c>
      <c r="D38" s="232" t="s">
        <v>96</v>
      </c>
      <c r="E38" s="189">
        <v>770000</v>
      </c>
      <c r="F38" s="190">
        <v>7687150</v>
      </c>
    </row>
    <row r="39" spans="1:7" ht="10.35" customHeight="1" x14ac:dyDescent="0.25">
      <c r="A39" s="186"/>
      <c r="B39" s="231" t="s">
        <v>101</v>
      </c>
      <c r="C39" s="193" t="s">
        <v>102</v>
      </c>
      <c r="D39" s="232" t="s">
        <v>96</v>
      </c>
      <c r="E39" s="189">
        <v>16000000</v>
      </c>
      <c r="F39" s="190">
        <v>19987422</v>
      </c>
      <c r="G39" s="413">
        <v>14994991</v>
      </c>
    </row>
    <row r="40" spans="1:7" ht="9.9" customHeight="1" x14ac:dyDescent="0.25">
      <c r="A40" s="186"/>
      <c r="B40" s="231" t="s">
        <v>103</v>
      </c>
      <c r="C40" s="193" t="s">
        <v>104</v>
      </c>
      <c r="D40" s="232" t="s">
        <v>96</v>
      </c>
      <c r="E40" s="189"/>
      <c r="F40" s="190"/>
    </row>
    <row r="41" spans="1:7" ht="9.9" customHeight="1" x14ac:dyDescent="0.25">
      <c r="A41" s="186"/>
      <c r="B41" s="231" t="s">
        <v>105</v>
      </c>
      <c r="C41" s="193" t="s">
        <v>237</v>
      </c>
      <c r="D41" s="232" t="s">
        <v>96</v>
      </c>
      <c r="E41" s="189"/>
      <c r="F41" s="190"/>
    </row>
    <row r="42" spans="1:7" ht="9.9" customHeight="1" x14ac:dyDescent="0.25">
      <c r="A42" s="186"/>
      <c r="B42" s="231" t="s">
        <v>107</v>
      </c>
      <c r="C42" s="193" t="s">
        <v>238</v>
      </c>
      <c r="D42" s="232" t="s">
        <v>96</v>
      </c>
      <c r="E42" s="189">
        <v>2300000</v>
      </c>
      <c r="F42" s="190"/>
    </row>
    <row r="43" spans="1:7" ht="10.35" customHeight="1" x14ac:dyDescent="0.25">
      <c r="A43" s="186"/>
      <c r="B43" s="231" t="s">
        <v>109</v>
      </c>
      <c r="C43" s="233" t="s">
        <v>110</v>
      </c>
      <c r="D43" s="233" t="s">
        <v>111</v>
      </c>
      <c r="E43" s="234">
        <f>SUM(E44:E48)</f>
        <v>0</v>
      </c>
      <c r="F43" s="206"/>
    </row>
    <row r="44" spans="1:7" ht="10.95" customHeight="1" x14ac:dyDescent="0.25">
      <c r="A44" s="186"/>
      <c r="B44" s="231" t="s">
        <v>112</v>
      </c>
      <c r="C44" s="193" t="s">
        <v>95</v>
      </c>
      <c r="D44" s="193" t="s">
        <v>113</v>
      </c>
      <c r="E44" s="189"/>
      <c r="F44" s="206"/>
    </row>
    <row r="45" spans="1:7" ht="10.35" customHeight="1" x14ac:dyDescent="0.25">
      <c r="A45" s="186"/>
      <c r="B45" s="231" t="s">
        <v>114</v>
      </c>
      <c r="C45" s="193" t="s">
        <v>115</v>
      </c>
      <c r="D45" s="193" t="s">
        <v>113</v>
      </c>
      <c r="E45" s="189"/>
      <c r="F45" s="206"/>
    </row>
    <row r="46" spans="1:7" ht="11.4" customHeight="1" x14ac:dyDescent="0.25">
      <c r="A46" s="186"/>
      <c r="B46" s="231" t="s">
        <v>116</v>
      </c>
      <c r="C46" s="193" t="s">
        <v>239</v>
      </c>
      <c r="D46" s="193" t="s">
        <v>113</v>
      </c>
      <c r="E46" s="189"/>
      <c r="F46" s="235"/>
    </row>
    <row r="47" spans="1:7" ht="10.35" customHeight="1" x14ac:dyDescent="0.25">
      <c r="A47" s="186"/>
      <c r="B47" s="231" t="s">
        <v>118</v>
      </c>
      <c r="C47" s="193" t="s">
        <v>240</v>
      </c>
      <c r="D47" s="193" t="s">
        <v>113</v>
      </c>
      <c r="E47" s="189"/>
      <c r="F47" s="206"/>
    </row>
    <row r="48" spans="1:7" ht="11.4" customHeight="1" x14ac:dyDescent="0.25">
      <c r="A48" s="236"/>
      <c r="B48" s="237" t="s">
        <v>120</v>
      </c>
      <c r="C48" s="195" t="s">
        <v>121</v>
      </c>
      <c r="D48" s="238" t="s">
        <v>113</v>
      </c>
      <c r="E48" s="239"/>
      <c r="F48" s="240"/>
    </row>
    <row r="49" spans="1:7" ht="11.85" customHeight="1" x14ac:dyDescent="0.25">
      <c r="A49" s="180" t="s">
        <v>122</v>
      </c>
      <c r="B49" s="181"/>
      <c r="C49" s="198" t="s">
        <v>123</v>
      </c>
      <c r="D49" s="241"/>
      <c r="E49" s="242">
        <f>+E50+E51</f>
        <v>6500000</v>
      </c>
      <c r="F49" s="184">
        <f>+F50+F51</f>
        <v>9319281</v>
      </c>
      <c r="G49" s="413">
        <f>+G50+G51</f>
        <v>0</v>
      </c>
    </row>
    <row r="50" spans="1:7" ht="11.4" customHeight="1" x14ac:dyDescent="0.25">
      <c r="A50" s="186"/>
      <c r="B50" s="231" t="s">
        <v>124</v>
      </c>
      <c r="C50" s="188" t="s">
        <v>125</v>
      </c>
      <c r="D50" s="188" t="s">
        <v>241</v>
      </c>
      <c r="E50" s="189"/>
      <c r="F50" s="213">
        <v>2819281</v>
      </c>
    </row>
    <row r="51" spans="1:7" ht="10.95" customHeight="1" x14ac:dyDescent="0.25">
      <c r="A51" s="186"/>
      <c r="B51" s="231" t="s">
        <v>127</v>
      </c>
      <c r="C51" s="195" t="s">
        <v>128</v>
      </c>
      <c r="D51" s="243" t="s">
        <v>129</v>
      </c>
      <c r="E51" s="189">
        <v>6500000</v>
      </c>
      <c r="F51" s="213">
        <v>6500000</v>
      </c>
    </row>
    <row r="52" spans="1:7" ht="10.35" customHeight="1" x14ac:dyDescent="0.25">
      <c r="A52" s="180" t="s">
        <v>130</v>
      </c>
      <c r="B52" s="181"/>
      <c r="C52" s="185" t="s">
        <v>131</v>
      </c>
      <c r="D52" s="185"/>
      <c r="E52" s="183">
        <f>+E53+E54+E57</f>
        <v>0</v>
      </c>
      <c r="F52" s="184">
        <f>+F53+F54+F57</f>
        <v>0</v>
      </c>
      <c r="G52" s="413">
        <f>+G53+G54+G57</f>
        <v>0</v>
      </c>
    </row>
    <row r="53" spans="1:7" ht="10.35" customHeight="1" x14ac:dyDescent="0.25">
      <c r="A53" s="244"/>
      <c r="B53" s="231" t="s">
        <v>132</v>
      </c>
      <c r="C53" s="188" t="s">
        <v>133</v>
      </c>
      <c r="D53" s="188" t="s">
        <v>134</v>
      </c>
      <c r="E53" s="203"/>
      <c r="F53" s="204"/>
    </row>
    <row r="54" spans="1:7" ht="10.35" customHeight="1" x14ac:dyDescent="0.25">
      <c r="A54" s="244"/>
      <c r="B54" s="231" t="s">
        <v>135</v>
      </c>
      <c r="C54" s="193" t="s">
        <v>136</v>
      </c>
      <c r="D54" s="193" t="s">
        <v>137</v>
      </c>
      <c r="E54" s="203"/>
      <c r="F54" s="190"/>
    </row>
    <row r="55" spans="1:7" ht="11.4" customHeight="1" x14ac:dyDescent="0.25">
      <c r="A55" s="244"/>
      <c r="B55" s="231" t="s">
        <v>138</v>
      </c>
      <c r="C55" s="193" t="s">
        <v>139</v>
      </c>
      <c r="D55" s="193" t="s">
        <v>140</v>
      </c>
      <c r="E55" s="203"/>
      <c r="F55" s="206"/>
    </row>
    <row r="56" spans="1:7" ht="9.9" customHeight="1" x14ac:dyDescent="0.25">
      <c r="A56" s="244"/>
      <c r="B56" s="231" t="s">
        <v>141</v>
      </c>
      <c r="C56" s="193" t="s">
        <v>142</v>
      </c>
      <c r="D56" s="245" t="s">
        <v>46</v>
      </c>
      <c r="E56" s="203"/>
      <c r="F56" s="206"/>
    </row>
    <row r="57" spans="1:7" ht="10.95" customHeight="1" x14ac:dyDescent="0.25">
      <c r="A57" s="186"/>
      <c r="B57" s="231" t="s">
        <v>143</v>
      </c>
      <c r="C57" s="238" t="s">
        <v>144</v>
      </c>
      <c r="D57" s="246" t="s">
        <v>145</v>
      </c>
      <c r="E57" s="189"/>
      <c r="F57" s="240"/>
    </row>
    <row r="58" spans="1:7" ht="9.9" customHeight="1" x14ac:dyDescent="0.25">
      <c r="A58" s="180" t="s">
        <v>146</v>
      </c>
      <c r="B58" s="247"/>
      <c r="C58" s="182" t="s">
        <v>147</v>
      </c>
      <c r="D58" s="248" t="s">
        <v>148</v>
      </c>
      <c r="E58" s="249"/>
      <c r="F58" s="250"/>
    </row>
    <row r="59" spans="1:7" ht="10.95" customHeight="1" x14ac:dyDescent="0.25">
      <c r="A59" s="24" t="s">
        <v>149</v>
      </c>
      <c r="B59" s="104"/>
      <c r="C59" s="80" t="s">
        <v>150</v>
      </c>
      <c r="D59" s="251"/>
      <c r="E59" s="252">
        <f>+E8+E15+E24+E25+E34+E49+E52+E58</f>
        <v>261765369</v>
      </c>
      <c r="F59" s="253">
        <f>+F8+F15+F24+F25+F34+F49+F52+F58</f>
        <v>339145483</v>
      </c>
      <c r="G59" s="413">
        <f>+G8+G15+G24+G25+G34+G49+G52+G58</f>
        <v>105419784</v>
      </c>
    </row>
    <row r="60" spans="1:7" ht="9.9" customHeight="1" x14ac:dyDescent="0.25">
      <c r="A60" s="180" t="s">
        <v>151</v>
      </c>
      <c r="B60" s="254"/>
      <c r="C60" s="182" t="s">
        <v>152</v>
      </c>
      <c r="D60" s="248"/>
      <c r="E60" s="242">
        <f>+E61+E62+E63</f>
        <v>40622631</v>
      </c>
      <c r="F60" s="184">
        <f>+F61+F62+F63</f>
        <v>45474257</v>
      </c>
      <c r="G60" s="413">
        <f>+G61+G62+G63</f>
        <v>104985990</v>
      </c>
    </row>
    <row r="61" spans="1:7" ht="10.95" customHeight="1" x14ac:dyDescent="0.25">
      <c r="A61" s="201"/>
      <c r="B61" s="226" t="s">
        <v>153</v>
      </c>
      <c r="C61" s="255" t="s">
        <v>154</v>
      </c>
      <c r="D61" s="256" t="s">
        <v>155</v>
      </c>
      <c r="E61" s="257">
        <v>40622631</v>
      </c>
      <c r="F61" s="219">
        <v>39187963</v>
      </c>
      <c r="G61" s="413">
        <v>104985990</v>
      </c>
    </row>
    <row r="62" spans="1:7" ht="9.9" customHeight="1" x14ac:dyDescent="0.25">
      <c r="A62" s="208"/>
      <c r="B62" s="258" t="s">
        <v>156</v>
      </c>
      <c r="C62" s="188" t="s">
        <v>157</v>
      </c>
      <c r="D62" s="259" t="s">
        <v>155</v>
      </c>
      <c r="E62" s="260"/>
      <c r="F62" s="219">
        <v>6286294</v>
      </c>
    </row>
    <row r="63" spans="1:7" ht="10.35" customHeight="1" x14ac:dyDescent="0.25">
      <c r="A63" s="236"/>
      <c r="B63" s="237" t="s">
        <v>158</v>
      </c>
      <c r="C63" s="261" t="s">
        <v>159</v>
      </c>
      <c r="D63" s="262" t="s">
        <v>155</v>
      </c>
      <c r="E63" s="197"/>
      <c r="F63" s="263"/>
    </row>
    <row r="64" spans="1:7" ht="11.85" customHeight="1" x14ac:dyDescent="0.25">
      <c r="A64" s="112" t="s">
        <v>160</v>
      </c>
      <c r="B64" s="113"/>
      <c r="C64" s="114" t="s">
        <v>161</v>
      </c>
      <c r="D64" s="115"/>
      <c r="E64" s="200">
        <f>+E59+E60</f>
        <v>302388000</v>
      </c>
      <c r="F64" s="184">
        <f>+F59+F60</f>
        <v>384619740</v>
      </c>
      <c r="G64" s="413">
        <f>+G59+G60</f>
        <v>210405774</v>
      </c>
    </row>
    <row r="65" spans="1:7" ht="14.1" customHeight="1" x14ac:dyDescent="0.25">
      <c r="A65" s="264"/>
      <c r="B65" s="264"/>
      <c r="C65" s="265"/>
      <c r="D65" s="265"/>
      <c r="E65" s="266"/>
      <c r="F65" s="179"/>
    </row>
    <row r="66" spans="1:7" ht="14.1" customHeight="1" x14ac:dyDescent="0.25">
      <c r="A66" s="117"/>
      <c r="B66" s="118"/>
      <c r="C66" s="29" t="s">
        <v>162</v>
      </c>
      <c r="D66" s="29"/>
      <c r="E66" s="267"/>
      <c r="F66" s="268"/>
    </row>
    <row r="67" spans="1:7" ht="13.95" customHeight="1" x14ac:dyDescent="0.25">
      <c r="A67" s="269" t="s">
        <v>17</v>
      </c>
      <c r="B67" s="270"/>
      <c r="C67" s="270" t="s">
        <v>163</v>
      </c>
      <c r="D67" s="270"/>
      <c r="E67" s="271">
        <f>SUM(E68:E72)</f>
        <v>109913799</v>
      </c>
      <c r="F67" s="272">
        <f>SUM(F68:F72)</f>
        <v>131051886</v>
      </c>
      <c r="G67" s="413">
        <f>SUM(G68:G72)</f>
        <v>41767430</v>
      </c>
    </row>
    <row r="68" spans="1:7" ht="10.35" customHeight="1" x14ac:dyDescent="0.25">
      <c r="A68" s="244"/>
      <c r="B68" s="273" t="s">
        <v>164</v>
      </c>
      <c r="C68" s="274" t="s">
        <v>165</v>
      </c>
      <c r="D68" s="275" t="s">
        <v>166</v>
      </c>
      <c r="E68" s="189">
        <v>38756000</v>
      </c>
      <c r="F68" s="219">
        <v>40230064</v>
      </c>
      <c r="G68" s="413">
        <v>19395587</v>
      </c>
    </row>
    <row r="69" spans="1:7" ht="9.9" customHeight="1" x14ac:dyDescent="0.25">
      <c r="A69" s="186"/>
      <c r="B69" s="231" t="s">
        <v>167</v>
      </c>
      <c r="C69" s="276" t="s">
        <v>168</v>
      </c>
      <c r="D69" s="277" t="s">
        <v>169</v>
      </c>
      <c r="E69" s="189">
        <v>7558000</v>
      </c>
      <c r="F69" s="190">
        <v>5762409</v>
      </c>
      <c r="G69" s="413">
        <v>2846903</v>
      </c>
    </row>
    <row r="70" spans="1:7" ht="9.9" customHeight="1" x14ac:dyDescent="0.25">
      <c r="A70" s="186"/>
      <c r="B70" s="231" t="s">
        <v>170</v>
      </c>
      <c r="C70" s="276" t="s">
        <v>171</v>
      </c>
      <c r="D70" s="277" t="s">
        <v>172</v>
      </c>
      <c r="E70" s="189">
        <v>51366599</v>
      </c>
      <c r="F70" s="190">
        <v>70191413</v>
      </c>
      <c r="G70" s="413">
        <v>12519903</v>
      </c>
    </row>
    <row r="71" spans="1:7" ht="9.9" customHeight="1" x14ac:dyDescent="0.25">
      <c r="A71" s="186"/>
      <c r="B71" s="231" t="s">
        <v>173</v>
      </c>
      <c r="C71" s="276" t="s">
        <v>174</v>
      </c>
      <c r="D71" s="277" t="s">
        <v>175</v>
      </c>
      <c r="E71" s="194"/>
      <c r="F71" s="190"/>
    </row>
    <row r="72" spans="1:7" ht="10.35" customHeight="1" x14ac:dyDescent="0.25">
      <c r="A72" s="186"/>
      <c r="B72" s="231" t="s">
        <v>176</v>
      </c>
      <c r="C72" s="276" t="s">
        <v>177</v>
      </c>
      <c r="D72" s="277" t="s">
        <v>178</v>
      </c>
      <c r="E72" s="189">
        <f>SUM(E74:E80)</f>
        <v>12233200</v>
      </c>
      <c r="F72" s="189">
        <f>SUM(F74:F80)</f>
        <v>14868000</v>
      </c>
      <c r="G72" s="413">
        <f>SUM(G74:G80)</f>
        <v>7005037</v>
      </c>
    </row>
    <row r="73" spans="1:7" ht="10.95" customHeight="1" x14ac:dyDescent="0.25">
      <c r="A73" s="186"/>
      <c r="B73" s="231" t="s">
        <v>179</v>
      </c>
      <c r="C73" s="276" t="s">
        <v>180</v>
      </c>
      <c r="D73" s="277"/>
      <c r="E73" s="189"/>
      <c r="F73" s="190"/>
    </row>
    <row r="74" spans="1:7" ht="10.95" customHeight="1" x14ac:dyDescent="0.25">
      <c r="A74" s="186"/>
      <c r="B74" s="231" t="s">
        <v>181</v>
      </c>
      <c r="C74" s="278" t="s">
        <v>182</v>
      </c>
      <c r="D74" s="279"/>
      <c r="E74" s="189"/>
      <c r="F74" s="190"/>
    </row>
    <row r="75" spans="1:7" ht="10.35" customHeight="1" x14ac:dyDescent="0.25">
      <c r="A75" s="186"/>
      <c r="B75" s="231" t="s">
        <v>183</v>
      </c>
      <c r="C75" s="280" t="s">
        <v>184</v>
      </c>
      <c r="D75" s="281"/>
      <c r="E75" s="189">
        <v>4630200</v>
      </c>
      <c r="F75" s="190">
        <v>5398430</v>
      </c>
      <c r="G75" s="413">
        <v>1905348</v>
      </c>
    </row>
    <row r="76" spans="1:7" ht="10.35" customHeight="1" x14ac:dyDescent="0.25">
      <c r="A76" s="186"/>
      <c r="B76" s="231" t="s">
        <v>185</v>
      </c>
      <c r="C76" s="280" t="s">
        <v>186</v>
      </c>
      <c r="D76" s="281"/>
      <c r="E76" s="189">
        <v>7603000</v>
      </c>
      <c r="F76" s="190">
        <v>9119284</v>
      </c>
      <c r="G76" s="413">
        <v>1532010</v>
      </c>
    </row>
    <row r="77" spans="1:7" ht="10.95" customHeight="1" x14ac:dyDescent="0.25">
      <c r="A77" s="186"/>
      <c r="B77" s="231" t="s">
        <v>188</v>
      </c>
      <c r="C77" s="280" t="s">
        <v>189</v>
      </c>
      <c r="D77" s="281"/>
      <c r="E77" s="194"/>
      <c r="F77" s="190">
        <v>350286</v>
      </c>
    </row>
    <row r="78" spans="1:7" ht="11.25" customHeight="1" x14ac:dyDescent="0.25">
      <c r="A78" s="186"/>
      <c r="B78" s="231" t="s">
        <v>190</v>
      </c>
      <c r="C78" s="282" t="s">
        <v>191</v>
      </c>
      <c r="D78" s="283"/>
      <c r="E78" s="194"/>
      <c r="F78" s="190"/>
      <c r="G78" s="413">
        <v>3567679</v>
      </c>
    </row>
    <row r="79" spans="1:7" ht="10.35" customHeight="1" x14ac:dyDescent="0.25">
      <c r="A79" s="186"/>
      <c r="B79" s="231" t="s">
        <v>192</v>
      </c>
      <c r="C79" s="284" t="s">
        <v>193</v>
      </c>
      <c r="D79" s="285"/>
      <c r="E79" s="194"/>
      <c r="F79" s="190"/>
    </row>
    <row r="80" spans="1:7" ht="10.95" customHeight="1" x14ac:dyDescent="0.25">
      <c r="A80" s="210"/>
      <c r="B80" s="286" t="s">
        <v>194</v>
      </c>
      <c r="C80" s="287" t="s">
        <v>195</v>
      </c>
      <c r="D80" s="288"/>
      <c r="E80" s="289"/>
      <c r="F80" s="213"/>
    </row>
    <row r="81" spans="1:7" ht="12.45" customHeight="1" x14ac:dyDescent="0.25">
      <c r="A81" s="180" t="s">
        <v>19</v>
      </c>
      <c r="B81" s="224"/>
      <c r="C81" s="290" t="s">
        <v>196</v>
      </c>
      <c r="D81" s="291"/>
      <c r="E81" s="292">
        <f>SUM(E82:E84)</f>
        <v>0</v>
      </c>
      <c r="F81" s="250"/>
    </row>
    <row r="82" spans="1:7" ht="11.25" customHeight="1" x14ac:dyDescent="0.25">
      <c r="A82" s="244"/>
      <c r="B82" s="273" t="s">
        <v>21</v>
      </c>
      <c r="C82" s="255" t="s">
        <v>197</v>
      </c>
      <c r="D82" s="255" t="s">
        <v>198</v>
      </c>
      <c r="E82" s="293"/>
      <c r="F82" s="204"/>
    </row>
    <row r="83" spans="1:7" ht="10.5" customHeight="1" x14ac:dyDescent="0.25">
      <c r="A83" s="186"/>
      <c r="B83" s="231" t="s">
        <v>29</v>
      </c>
      <c r="C83" s="193" t="s">
        <v>199</v>
      </c>
      <c r="D83" s="193" t="s">
        <v>200</v>
      </c>
      <c r="E83" s="194"/>
      <c r="F83" s="206"/>
    </row>
    <row r="84" spans="1:7" ht="11.4" customHeight="1" x14ac:dyDescent="0.25">
      <c r="A84" s="186"/>
      <c r="B84" s="231" t="s">
        <v>31</v>
      </c>
      <c r="C84" s="193" t="s">
        <v>201</v>
      </c>
      <c r="D84" s="193" t="s">
        <v>202</v>
      </c>
      <c r="E84" s="194"/>
      <c r="F84" s="206"/>
    </row>
    <row r="85" spans="1:7" ht="11.4" customHeight="1" x14ac:dyDescent="0.25">
      <c r="A85" s="186"/>
      <c r="B85" s="231" t="s">
        <v>34</v>
      </c>
      <c r="C85" s="193" t="s">
        <v>203</v>
      </c>
      <c r="D85" s="193" t="s">
        <v>204</v>
      </c>
      <c r="E85" s="194"/>
      <c r="F85" s="206"/>
    </row>
    <row r="86" spans="1:7" ht="21" customHeight="1" x14ac:dyDescent="0.25">
      <c r="A86" s="186"/>
      <c r="B86" s="231" t="s">
        <v>205</v>
      </c>
      <c r="C86" s="280" t="s">
        <v>206</v>
      </c>
      <c r="D86" s="280"/>
      <c r="E86" s="194"/>
      <c r="F86" s="206"/>
    </row>
    <row r="87" spans="1:7" ht="11.4" customHeight="1" x14ac:dyDescent="0.25">
      <c r="A87" s="186"/>
      <c r="B87" s="231" t="s">
        <v>207</v>
      </c>
      <c r="C87" s="280" t="s">
        <v>208</v>
      </c>
      <c r="D87" s="280"/>
      <c r="E87" s="194"/>
      <c r="F87" s="206"/>
    </row>
    <row r="88" spans="1:7" ht="10.95" customHeight="1" x14ac:dyDescent="0.25">
      <c r="A88" s="186"/>
      <c r="B88" s="231" t="s">
        <v>209</v>
      </c>
      <c r="C88" s="280" t="s">
        <v>210</v>
      </c>
      <c r="D88" s="280"/>
      <c r="E88" s="194"/>
      <c r="F88" s="206"/>
    </row>
    <row r="89" spans="1:7" ht="9.9" customHeight="1" x14ac:dyDescent="0.25">
      <c r="A89" s="186"/>
      <c r="B89" s="231" t="s">
        <v>211</v>
      </c>
      <c r="C89" s="280" t="s">
        <v>212</v>
      </c>
      <c r="D89" s="280"/>
      <c r="E89" s="194"/>
      <c r="F89" s="206"/>
    </row>
    <row r="90" spans="1:7" ht="22.5" customHeight="1" x14ac:dyDescent="0.25">
      <c r="A90" s="186"/>
      <c r="B90" s="231" t="s">
        <v>213</v>
      </c>
      <c r="C90" s="280" t="s">
        <v>214</v>
      </c>
      <c r="D90" s="280"/>
      <c r="E90" s="194"/>
      <c r="F90" s="206"/>
    </row>
    <row r="91" spans="1:7" ht="23.25" customHeight="1" x14ac:dyDescent="0.25">
      <c r="A91" s="186"/>
      <c r="B91" s="231" t="s">
        <v>215</v>
      </c>
      <c r="C91" s="294" t="s">
        <v>242</v>
      </c>
      <c r="D91" s="294"/>
      <c r="E91" s="194"/>
      <c r="F91" s="240"/>
    </row>
    <row r="92" spans="1:7" ht="11.4" customHeight="1" x14ac:dyDescent="0.25">
      <c r="A92" s="295" t="s">
        <v>36</v>
      </c>
      <c r="B92" s="296"/>
      <c r="C92" s="297" t="s">
        <v>217</v>
      </c>
      <c r="D92" s="297"/>
      <c r="E92" s="298">
        <f>+E93+E94</f>
        <v>6000000</v>
      </c>
      <c r="F92" s="272">
        <f>+F93+F94</f>
        <v>23482757</v>
      </c>
      <c r="G92" s="413">
        <f>+G93+G94</f>
        <v>0</v>
      </c>
    </row>
    <row r="93" spans="1:7" ht="10.95" customHeight="1" x14ac:dyDescent="0.25">
      <c r="A93" s="201"/>
      <c r="B93" s="226" t="s">
        <v>38</v>
      </c>
      <c r="C93" s="299" t="s">
        <v>218</v>
      </c>
      <c r="D93" s="300" t="s">
        <v>187</v>
      </c>
      <c r="E93" s="301">
        <v>6000000</v>
      </c>
      <c r="F93" s="190">
        <v>23482757</v>
      </c>
    </row>
    <row r="94" spans="1:7" ht="9.9" customHeight="1" x14ac:dyDescent="0.25">
      <c r="A94" s="236"/>
      <c r="B94" s="237" t="s">
        <v>41</v>
      </c>
      <c r="C94" s="302" t="s">
        <v>219</v>
      </c>
      <c r="D94" s="303"/>
      <c r="E94" s="304"/>
      <c r="F94" s="240"/>
    </row>
    <row r="95" spans="1:7" ht="12.45" customHeight="1" x14ac:dyDescent="0.25">
      <c r="A95" s="305" t="s">
        <v>62</v>
      </c>
      <c r="B95" s="306"/>
      <c r="C95" s="185" t="s">
        <v>243</v>
      </c>
      <c r="D95" s="307" t="s">
        <v>221</v>
      </c>
      <c r="E95" s="308"/>
      <c r="F95" s="217"/>
    </row>
    <row r="96" spans="1:7" ht="14.4" customHeight="1" x14ac:dyDescent="0.25">
      <c r="A96" s="180" t="s">
        <v>65</v>
      </c>
      <c r="B96" s="309"/>
      <c r="C96" s="310" t="s">
        <v>222</v>
      </c>
      <c r="D96" s="311" t="s">
        <v>223</v>
      </c>
      <c r="E96" s="312">
        <v>160074500</v>
      </c>
      <c r="F96" s="217">
        <v>162720068</v>
      </c>
      <c r="G96" s="413">
        <v>66253697</v>
      </c>
    </row>
    <row r="97" spans="1:7" ht="13.95" customHeight="1" x14ac:dyDescent="0.25">
      <c r="A97" s="37" t="s">
        <v>89</v>
      </c>
      <c r="B97" s="79"/>
      <c r="C97" s="80" t="s">
        <v>224</v>
      </c>
      <c r="D97" s="80"/>
      <c r="E97" s="313">
        <f>SUM(E67+E81+E92+E95+E96)</f>
        <v>275988299</v>
      </c>
      <c r="F97" s="253">
        <f>SUM(F67+F81+F92+F95+F96)</f>
        <v>317254711</v>
      </c>
      <c r="G97" s="413">
        <f>SUM(G67+G81+G92+G95+G96)</f>
        <v>108021127</v>
      </c>
    </row>
    <row r="98" spans="1:7" ht="12.45" customHeight="1" x14ac:dyDescent="0.25">
      <c r="A98" s="180" t="s">
        <v>122</v>
      </c>
      <c r="B98" s="224"/>
      <c r="C98" s="182" t="s">
        <v>225</v>
      </c>
      <c r="D98" s="182"/>
      <c r="E98" s="183">
        <f>+E99+E100</f>
        <v>5477901</v>
      </c>
      <c r="F98" s="184">
        <f>+F99+F100</f>
        <v>5477901</v>
      </c>
      <c r="G98" s="413">
        <f>+G99+G100</f>
        <v>6004082</v>
      </c>
    </row>
    <row r="99" spans="1:7" ht="11.85" customHeight="1" x14ac:dyDescent="0.25">
      <c r="A99" s="244"/>
      <c r="B99" s="231" t="s">
        <v>226</v>
      </c>
      <c r="C99" s="255" t="s">
        <v>244</v>
      </c>
      <c r="D99" s="255"/>
      <c r="E99" s="203">
        <v>5477901</v>
      </c>
      <c r="F99" s="219">
        <v>5477901</v>
      </c>
      <c r="G99" s="413">
        <v>6004082</v>
      </c>
    </row>
    <row r="100" spans="1:7" ht="11.85" customHeight="1" x14ac:dyDescent="0.25">
      <c r="A100" s="210"/>
      <c r="B100" s="286" t="s">
        <v>127</v>
      </c>
      <c r="C100" s="261" t="s">
        <v>228</v>
      </c>
      <c r="D100" s="261"/>
      <c r="E100" s="197"/>
      <c r="F100" s="213"/>
    </row>
    <row r="101" spans="1:7" ht="13.35" customHeight="1" x14ac:dyDescent="0.25">
      <c r="A101" s="37" t="s">
        <v>130</v>
      </c>
      <c r="B101" s="100"/>
      <c r="C101" s="80" t="s">
        <v>229</v>
      </c>
      <c r="D101" s="80"/>
      <c r="E101" s="183">
        <f>+E97+E98</f>
        <v>281466200</v>
      </c>
      <c r="F101" s="184">
        <f>+F97+F98</f>
        <v>322732612</v>
      </c>
      <c r="G101" s="413">
        <f>+G97+G98</f>
        <v>114025209</v>
      </c>
    </row>
    <row r="102" spans="1:7" ht="10.35" customHeight="1" x14ac:dyDescent="0.25">
      <c r="A102" s="1"/>
      <c r="B102" s="2"/>
      <c r="C102" s="2"/>
      <c r="D102" s="2"/>
      <c r="E102" s="314"/>
      <c r="F102" s="179"/>
    </row>
    <row r="103" spans="1:7" ht="12.45" customHeight="1" x14ac:dyDescent="0.25">
      <c r="A103" s="157" t="s">
        <v>230</v>
      </c>
      <c r="B103" s="158"/>
      <c r="C103" s="159"/>
      <c r="D103" s="159"/>
      <c r="E103" s="315">
        <v>5</v>
      </c>
      <c r="F103" s="268">
        <v>6</v>
      </c>
    </row>
    <row r="104" spans="1:7" ht="13.35" customHeight="1" x14ac:dyDescent="0.25">
      <c r="A104" s="157" t="s">
        <v>231</v>
      </c>
      <c r="B104" s="158"/>
      <c r="C104" s="159"/>
      <c r="D104" s="159"/>
      <c r="E104" s="315"/>
      <c r="F104" s="268"/>
    </row>
  </sheetData>
  <sheetProtection selectLockedCells="1" selectUnlockedCells="1"/>
  <mergeCells count="4">
    <mergeCell ref="A1:B3"/>
    <mergeCell ref="C1:E2"/>
    <mergeCell ref="G1:G1048576"/>
    <mergeCell ref="A4:B4"/>
  </mergeCells>
  <pageMargins left="0.78749999999999998" right="0.78749999999999998" top="1.4958333333333333" bottom="0.90555555555555556" header="0.78749999999999998" footer="0.51180555555555551"/>
  <pageSetup paperSize="9" scale="97" firstPageNumber="0" fitToHeight="0" orientation="portrait" horizontalDpi="300" verticalDpi="300" r:id="rId1"/>
  <headerFooter alignWithMargins="0">
    <oddHeader>&amp;C&amp;"Times New Roman,Félkövér"Dég Község Önkormányzat
2019. ÉVI KÖLTSÉGVETÉS
KÖTELEZŐ FELADATAINAK MÉRLEGE&amp;R&amp;"Times New Roman,Normál"&amp;11  &amp;10 2.2. melléklet 
a 7/2020. (IV.30.)
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4"/>
  <sheetViews>
    <sheetView view="pageLayout" zoomScaleNormal="170" workbookViewId="0">
      <selection activeCell="G1" sqref="G1:G65536"/>
    </sheetView>
  </sheetViews>
  <sheetFormatPr defaultColWidth="11" defaultRowHeight="13.2" x14ac:dyDescent="0.25"/>
  <cols>
    <col min="1" max="1" width="4" style="166" customWidth="1"/>
    <col min="2" max="2" width="6.44140625" style="166" customWidth="1"/>
    <col min="3" max="3" width="42.5546875" style="166" customWidth="1"/>
    <col min="4" max="4" width="5" style="166" customWidth="1"/>
    <col min="5" max="5" width="9.6640625" style="166" customWidth="1"/>
    <col min="6" max="6" width="15.44140625" style="166" customWidth="1"/>
    <col min="7" max="7" width="8.5546875" style="415" customWidth="1"/>
    <col min="8" max="16384" width="11" style="166"/>
  </cols>
  <sheetData>
    <row r="1" spans="1:7" ht="16.5" customHeight="1" x14ac:dyDescent="0.25">
      <c r="A1" s="5"/>
      <c r="B1" s="6"/>
      <c r="C1" s="7"/>
      <c r="D1" s="7"/>
      <c r="E1" s="8"/>
      <c r="G1" s="413"/>
    </row>
    <row r="2" spans="1:7" ht="14.1" customHeight="1" x14ac:dyDescent="0.25">
      <c r="A2" s="409" t="s">
        <v>0</v>
      </c>
      <c r="B2" s="409"/>
      <c r="C2" s="412" t="s">
        <v>1</v>
      </c>
      <c r="D2" s="412"/>
      <c r="E2" s="412"/>
      <c r="F2" s="316"/>
      <c r="G2" s="413"/>
    </row>
    <row r="3" spans="1:7" ht="6.45" customHeight="1" x14ac:dyDescent="0.25">
      <c r="A3" s="409"/>
      <c r="B3" s="409"/>
      <c r="C3" s="412"/>
      <c r="D3" s="412"/>
      <c r="E3" s="412"/>
      <c r="F3" s="317"/>
      <c r="G3" s="413"/>
    </row>
    <row r="4" spans="1:7" ht="12.45" customHeight="1" x14ac:dyDescent="0.25">
      <c r="A4" s="409"/>
      <c r="B4" s="409"/>
      <c r="C4" s="14"/>
      <c r="D4" s="15"/>
      <c r="E4" s="15"/>
      <c r="F4" s="318" t="s">
        <v>245</v>
      </c>
      <c r="G4" s="413"/>
    </row>
    <row r="5" spans="1:7" ht="22.5" customHeight="1" x14ac:dyDescent="0.25">
      <c r="A5" s="411" t="s">
        <v>3</v>
      </c>
      <c r="B5" s="411"/>
      <c r="C5" s="21" t="s">
        <v>4</v>
      </c>
      <c r="D5" s="21" t="s">
        <v>5</v>
      </c>
      <c r="E5" s="319" t="s">
        <v>6</v>
      </c>
      <c r="F5" s="320" t="s">
        <v>7</v>
      </c>
      <c r="G5" s="413" t="s">
        <v>8</v>
      </c>
    </row>
    <row r="6" spans="1:7" ht="11.4" customHeight="1" x14ac:dyDescent="0.25">
      <c r="A6" s="24" t="s">
        <v>9</v>
      </c>
      <c r="B6" s="25" t="s">
        <v>10</v>
      </c>
      <c r="C6" s="25" t="s">
        <v>11</v>
      </c>
      <c r="D6" s="25" t="s">
        <v>12</v>
      </c>
      <c r="E6" s="321" t="s">
        <v>13</v>
      </c>
      <c r="F6" s="322" t="s">
        <v>14</v>
      </c>
      <c r="G6" s="413" t="s">
        <v>15</v>
      </c>
    </row>
    <row r="7" spans="1:7" ht="11.85" customHeight="1" x14ac:dyDescent="0.25">
      <c r="A7" s="10"/>
      <c r="B7" s="29"/>
      <c r="C7" s="29" t="s">
        <v>16</v>
      </c>
      <c r="D7" s="29"/>
      <c r="E7" s="31"/>
      <c r="F7" s="323"/>
      <c r="G7" s="413"/>
    </row>
    <row r="8" spans="1:7" ht="14.85" customHeight="1" x14ac:dyDescent="0.25">
      <c r="A8" s="33" t="s">
        <v>17</v>
      </c>
      <c r="B8" s="34"/>
      <c r="C8" s="35" t="s">
        <v>18</v>
      </c>
      <c r="D8" s="35"/>
      <c r="E8" s="324">
        <f>+E9+E16</f>
        <v>0</v>
      </c>
      <c r="F8" s="325">
        <f>+F9+F16</f>
        <v>0</v>
      </c>
      <c r="G8" s="413">
        <f>+G9+G16</f>
        <v>0</v>
      </c>
    </row>
    <row r="9" spans="1:7" ht="10.5" customHeight="1" x14ac:dyDescent="0.25">
      <c r="A9" s="180" t="s">
        <v>19</v>
      </c>
      <c r="B9" s="181"/>
      <c r="C9" s="185" t="s">
        <v>20</v>
      </c>
      <c r="D9" s="185"/>
      <c r="E9" s="326">
        <f>SUM(E10:E15)</f>
        <v>0</v>
      </c>
      <c r="F9" s="327">
        <f>SUM(F10:F15)</f>
        <v>0</v>
      </c>
      <c r="G9" s="413">
        <f>SUM(G10:G15)</f>
        <v>0</v>
      </c>
    </row>
    <row r="10" spans="1:7" ht="11.4" customHeight="1" x14ac:dyDescent="0.25">
      <c r="A10" s="186"/>
      <c r="B10" s="187" t="s">
        <v>21</v>
      </c>
      <c r="C10" s="188" t="s">
        <v>22</v>
      </c>
      <c r="D10" s="188"/>
      <c r="E10" s="194"/>
      <c r="F10" s="328"/>
      <c r="G10" s="413"/>
    </row>
    <row r="11" spans="1:7" ht="9.9" customHeight="1" x14ac:dyDescent="0.25">
      <c r="A11" s="186"/>
      <c r="B11" s="187" t="s">
        <v>23</v>
      </c>
      <c r="C11" s="191" t="s">
        <v>24</v>
      </c>
      <c r="D11" s="192" t="s">
        <v>25</v>
      </c>
      <c r="E11" s="194"/>
      <c r="F11" s="44"/>
      <c r="G11" s="413"/>
    </row>
    <row r="12" spans="1:7" ht="10.35" customHeight="1" x14ac:dyDescent="0.25">
      <c r="A12" s="186"/>
      <c r="B12" s="187" t="s">
        <v>26</v>
      </c>
      <c r="C12" s="191" t="s">
        <v>27</v>
      </c>
      <c r="D12" s="192" t="s">
        <v>28</v>
      </c>
      <c r="E12" s="194"/>
      <c r="F12" s="44"/>
      <c r="G12" s="413"/>
    </row>
    <row r="13" spans="1:7" ht="9.9" customHeight="1" x14ac:dyDescent="0.25">
      <c r="A13" s="186"/>
      <c r="B13" s="187" t="s">
        <v>29</v>
      </c>
      <c r="C13" s="193" t="s">
        <v>30</v>
      </c>
      <c r="D13" s="193"/>
      <c r="E13" s="194">
        <v>0</v>
      </c>
      <c r="F13" s="190"/>
      <c r="G13" s="413"/>
    </row>
    <row r="14" spans="1:7" ht="10.35" customHeight="1" x14ac:dyDescent="0.25">
      <c r="A14" s="186"/>
      <c r="B14" s="187" t="s">
        <v>31</v>
      </c>
      <c r="C14" s="193" t="s">
        <v>32</v>
      </c>
      <c r="D14" s="192" t="s">
        <v>33</v>
      </c>
      <c r="E14" s="194"/>
      <c r="F14" s="190"/>
      <c r="G14" s="413"/>
    </row>
    <row r="15" spans="1:7" ht="9.75" customHeight="1" x14ac:dyDescent="0.25">
      <c r="A15" s="186"/>
      <c r="B15" s="187" t="s">
        <v>34</v>
      </c>
      <c r="C15" s="195" t="s">
        <v>246</v>
      </c>
      <c r="D15" s="192" t="s">
        <v>33</v>
      </c>
      <c r="E15" s="194"/>
      <c r="F15" s="44"/>
      <c r="G15" s="413"/>
    </row>
    <row r="16" spans="1:7" ht="13.35" customHeight="1" x14ac:dyDescent="0.25">
      <c r="A16" s="180" t="s">
        <v>36</v>
      </c>
      <c r="B16" s="181"/>
      <c r="C16" s="185" t="s">
        <v>37</v>
      </c>
      <c r="D16" s="192"/>
      <c r="E16" s="326">
        <f>SUM(E17:E24)</f>
        <v>0</v>
      </c>
      <c r="F16" s="327">
        <f>SUM(F17:F24)</f>
        <v>0</v>
      </c>
      <c r="G16" s="413">
        <f>SUM(G17:G24)</f>
        <v>0</v>
      </c>
    </row>
    <row r="17" spans="1:7" ht="10.35" customHeight="1" x14ac:dyDescent="0.25">
      <c r="A17" s="201"/>
      <c r="B17" s="187" t="s">
        <v>38</v>
      </c>
      <c r="C17" s="188" t="s">
        <v>39</v>
      </c>
      <c r="D17" s="329" t="s">
        <v>40</v>
      </c>
      <c r="E17" s="330">
        <v>0</v>
      </c>
      <c r="F17" s="328"/>
      <c r="G17" s="413"/>
    </row>
    <row r="18" spans="1:7" ht="10.35" customHeight="1" x14ac:dyDescent="0.25">
      <c r="A18" s="186"/>
      <c r="B18" s="187" t="s">
        <v>41</v>
      </c>
      <c r="C18" s="193" t="s">
        <v>42</v>
      </c>
      <c r="D18" s="205" t="s">
        <v>43</v>
      </c>
      <c r="E18" s="194"/>
      <c r="F18" s="221"/>
      <c r="G18" s="413"/>
    </row>
    <row r="19" spans="1:7" ht="10.35" customHeight="1" x14ac:dyDescent="0.25">
      <c r="A19" s="186"/>
      <c r="B19" s="187" t="s">
        <v>44</v>
      </c>
      <c r="C19" s="193" t="s">
        <v>45</v>
      </c>
      <c r="D19" s="205" t="s">
        <v>247</v>
      </c>
      <c r="E19" s="194"/>
      <c r="F19" s="221"/>
      <c r="G19" s="413"/>
    </row>
    <row r="20" spans="1:7" ht="9.75" customHeight="1" x14ac:dyDescent="0.25">
      <c r="A20" s="186"/>
      <c r="B20" s="187" t="s">
        <v>47</v>
      </c>
      <c r="C20" s="193" t="s">
        <v>48</v>
      </c>
      <c r="D20" s="205" t="s">
        <v>49</v>
      </c>
      <c r="E20" s="194"/>
      <c r="F20" s="221"/>
      <c r="G20" s="413"/>
    </row>
    <row r="21" spans="1:7" ht="10.35" customHeight="1" x14ac:dyDescent="0.25">
      <c r="A21" s="186"/>
      <c r="B21" s="187" t="s">
        <v>50</v>
      </c>
      <c r="C21" s="193" t="s">
        <v>51</v>
      </c>
      <c r="D21" s="207" t="s">
        <v>52</v>
      </c>
      <c r="E21" s="194"/>
      <c r="F21" s="221"/>
      <c r="G21" s="413"/>
    </row>
    <row r="22" spans="1:7" ht="10.95" customHeight="1" x14ac:dyDescent="0.25">
      <c r="A22" s="208"/>
      <c r="B22" s="187" t="s">
        <v>53</v>
      </c>
      <c r="C22" s="193" t="s">
        <v>54</v>
      </c>
      <c r="D22" s="205" t="s">
        <v>55</v>
      </c>
      <c r="E22" s="331"/>
      <c r="F22" s="221"/>
      <c r="G22" s="413"/>
    </row>
    <row r="23" spans="1:7" ht="11.4" customHeight="1" x14ac:dyDescent="0.25">
      <c r="A23" s="186"/>
      <c r="B23" s="187" t="s">
        <v>56</v>
      </c>
      <c r="C23" s="193" t="s">
        <v>57</v>
      </c>
      <c r="D23" s="205" t="s">
        <v>234</v>
      </c>
      <c r="E23" s="194"/>
      <c r="F23" s="221"/>
      <c r="G23" s="413"/>
    </row>
    <row r="24" spans="1:7" ht="10.95" customHeight="1" x14ac:dyDescent="0.25">
      <c r="A24" s="210"/>
      <c r="B24" s="211" t="s">
        <v>59</v>
      </c>
      <c r="C24" s="195" t="s">
        <v>60</v>
      </c>
      <c r="D24" s="205" t="s">
        <v>58</v>
      </c>
      <c r="E24" s="289"/>
      <c r="F24" s="332"/>
      <c r="G24" s="413"/>
    </row>
    <row r="25" spans="1:7" ht="11.85" customHeight="1" x14ac:dyDescent="0.25">
      <c r="A25" s="180" t="s">
        <v>62</v>
      </c>
      <c r="B25" s="214"/>
      <c r="C25" s="185" t="s">
        <v>63</v>
      </c>
      <c r="D25" s="333" t="s">
        <v>64</v>
      </c>
      <c r="E25" s="334"/>
      <c r="F25" s="335"/>
      <c r="G25" s="413"/>
    </row>
    <row r="26" spans="1:7" ht="11.4" customHeight="1" x14ac:dyDescent="0.25">
      <c r="A26" s="180" t="s">
        <v>65</v>
      </c>
      <c r="B26" s="181"/>
      <c r="C26" s="185" t="s">
        <v>66</v>
      </c>
      <c r="D26" s="185"/>
      <c r="E26" s="336">
        <f>SUM(E27:E34)</f>
        <v>0</v>
      </c>
      <c r="F26" s="337">
        <f>SUM(F27:F34)</f>
        <v>0</v>
      </c>
      <c r="G26" s="413">
        <f>SUM(G27:G34)</f>
        <v>0</v>
      </c>
    </row>
    <row r="27" spans="1:7" ht="9.9" customHeight="1" x14ac:dyDescent="0.25">
      <c r="A27" s="186"/>
      <c r="B27" s="187" t="s">
        <v>67</v>
      </c>
      <c r="C27" s="218" t="s">
        <v>68</v>
      </c>
      <c r="D27" s="202" t="s">
        <v>69</v>
      </c>
      <c r="E27" s="194"/>
      <c r="F27" s="328"/>
      <c r="G27" s="413"/>
    </row>
    <row r="28" spans="1:7" ht="12" customHeight="1" x14ac:dyDescent="0.25">
      <c r="A28" s="186"/>
      <c r="B28" s="187" t="s">
        <v>70</v>
      </c>
      <c r="C28" s="220" t="s">
        <v>71</v>
      </c>
      <c r="D28" s="205" t="s">
        <v>72</v>
      </c>
      <c r="E28" s="194"/>
      <c r="F28" s="221"/>
      <c r="G28" s="413"/>
    </row>
    <row r="29" spans="1:7" ht="12" customHeight="1" x14ac:dyDescent="0.25">
      <c r="A29" s="186"/>
      <c r="B29" s="187" t="s">
        <v>73</v>
      </c>
      <c r="C29" s="220" t="s">
        <v>74</v>
      </c>
      <c r="D29" s="205" t="s">
        <v>75</v>
      </c>
      <c r="E29" s="194"/>
      <c r="F29" s="221"/>
      <c r="G29" s="413"/>
    </row>
    <row r="30" spans="1:7" ht="11.4" customHeight="1" x14ac:dyDescent="0.25">
      <c r="A30" s="186"/>
      <c r="B30" s="187" t="s">
        <v>76</v>
      </c>
      <c r="C30" s="220" t="s">
        <v>77</v>
      </c>
      <c r="D30" s="212" t="s">
        <v>78</v>
      </c>
      <c r="E30" s="194"/>
      <c r="F30" s="221"/>
      <c r="G30" s="413"/>
    </row>
    <row r="31" spans="1:7" ht="10.95" customHeight="1" x14ac:dyDescent="0.25">
      <c r="A31" s="186"/>
      <c r="B31" s="187" t="s">
        <v>79</v>
      </c>
      <c r="C31" s="220" t="s">
        <v>80</v>
      </c>
      <c r="D31" s="212" t="s">
        <v>81</v>
      </c>
      <c r="E31" s="194"/>
      <c r="F31" s="221"/>
      <c r="G31" s="413"/>
    </row>
    <row r="32" spans="1:7" ht="10.35" customHeight="1" x14ac:dyDescent="0.25">
      <c r="A32" s="186"/>
      <c r="B32" s="187" t="s">
        <v>82</v>
      </c>
      <c r="C32" s="220" t="s">
        <v>83</v>
      </c>
      <c r="D32" s="205" t="s">
        <v>84</v>
      </c>
      <c r="E32" s="194"/>
      <c r="F32" s="221"/>
      <c r="G32" s="413"/>
    </row>
    <row r="33" spans="1:7" ht="9.9" customHeight="1" x14ac:dyDescent="0.25">
      <c r="A33" s="186"/>
      <c r="B33" s="187" t="s">
        <v>85</v>
      </c>
      <c r="C33" s="220" t="s">
        <v>248</v>
      </c>
      <c r="D33" s="221"/>
      <c r="E33" s="194"/>
      <c r="F33" s="221"/>
      <c r="G33" s="413"/>
    </row>
    <row r="34" spans="1:7" ht="10.95" customHeight="1" x14ac:dyDescent="0.25">
      <c r="A34" s="210"/>
      <c r="B34" s="211" t="s">
        <v>87</v>
      </c>
      <c r="C34" s="222" t="s">
        <v>88</v>
      </c>
      <c r="D34" s="221"/>
      <c r="E34" s="338"/>
      <c r="F34" s="332"/>
      <c r="G34" s="413"/>
    </row>
    <row r="35" spans="1:7" ht="13.5" customHeight="1" x14ac:dyDescent="0.25">
      <c r="A35" s="180" t="s">
        <v>89</v>
      </c>
      <c r="B35" s="224"/>
      <c r="C35" s="182" t="s">
        <v>90</v>
      </c>
      <c r="D35" s="182"/>
      <c r="E35" s="183">
        <f>+E36+E44</f>
        <v>636163000</v>
      </c>
      <c r="F35" s="184">
        <f>+F36+F44</f>
        <v>324504036</v>
      </c>
      <c r="G35" s="413">
        <f>+G36+G44</f>
        <v>0</v>
      </c>
    </row>
    <row r="36" spans="1:7" ht="12.75" customHeight="1" x14ac:dyDescent="0.25">
      <c r="A36" s="201"/>
      <c r="B36" s="226" t="s">
        <v>91</v>
      </c>
      <c r="C36" s="227" t="s">
        <v>92</v>
      </c>
      <c r="D36" s="227" t="s">
        <v>93</v>
      </c>
      <c r="E36" s="339">
        <f>SUM(E37:E43)</f>
        <v>0</v>
      </c>
      <c r="F36" s="328"/>
      <c r="G36" s="413"/>
    </row>
    <row r="37" spans="1:7" ht="10.95" customHeight="1" x14ac:dyDescent="0.25">
      <c r="A37" s="186"/>
      <c r="B37" s="231" t="s">
        <v>94</v>
      </c>
      <c r="C37" s="193" t="s">
        <v>95</v>
      </c>
      <c r="D37" s="193" t="s">
        <v>96</v>
      </c>
      <c r="E37" s="194"/>
      <c r="F37" s="190"/>
      <c r="G37" s="413"/>
    </row>
    <row r="38" spans="1:7" ht="10.95" customHeight="1" x14ac:dyDescent="0.25">
      <c r="A38" s="186"/>
      <c r="B38" s="231" t="s">
        <v>97</v>
      </c>
      <c r="C38" s="193" t="s">
        <v>98</v>
      </c>
      <c r="D38" s="193" t="s">
        <v>96</v>
      </c>
      <c r="E38" s="194"/>
      <c r="F38" s="221"/>
      <c r="G38" s="413"/>
    </row>
    <row r="39" spans="1:7" ht="9.9" customHeight="1" x14ac:dyDescent="0.25">
      <c r="A39" s="186"/>
      <c r="B39" s="231" t="s">
        <v>99</v>
      </c>
      <c r="C39" s="193" t="s">
        <v>249</v>
      </c>
      <c r="D39" s="193" t="s">
        <v>96</v>
      </c>
      <c r="E39" s="194"/>
      <c r="F39" s="190"/>
      <c r="G39" s="413"/>
    </row>
    <row r="40" spans="1:7" ht="9.9" customHeight="1" x14ac:dyDescent="0.25">
      <c r="A40" s="186"/>
      <c r="B40" s="231" t="s">
        <v>101</v>
      </c>
      <c r="C40" s="193" t="s">
        <v>102</v>
      </c>
      <c r="D40" s="193" t="s">
        <v>96</v>
      </c>
      <c r="E40" s="194"/>
      <c r="F40" s="190"/>
      <c r="G40" s="413"/>
    </row>
    <row r="41" spans="1:7" ht="10.35" customHeight="1" x14ac:dyDescent="0.25">
      <c r="A41" s="186"/>
      <c r="B41" s="231" t="s">
        <v>103</v>
      </c>
      <c r="C41" s="193" t="s">
        <v>104</v>
      </c>
      <c r="D41" s="193" t="s">
        <v>96</v>
      </c>
      <c r="E41" s="194"/>
      <c r="F41" s="221"/>
      <c r="G41" s="413"/>
    </row>
    <row r="42" spans="1:7" ht="10.95" customHeight="1" x14ac:dyDescent="0.25">
      <c r="A42" s="186"/>
      <c r="B42" s="231" t="s">
        <v>105</v>
      </c>
      <c r="C42" s="193" t="s">
        <v>106</v>
      </c>
      <c r="D42" s="193" t="s">
        <v>96</v>
      </c>
      <c r="E42" s="194"/>
      <c r="F42" s="221"/>
      <c r="G42" s="413"/>
    </row>
    <row r="43" spans="1:7" ht="11.4" customHeight="1" x14ac:dyDescent="0.25">
      <c r="A43" s="186"/>
      <c r="B43" s="231" t="s">
        <v>107</v>
      </c>
      <c r="C43" s="193" t="s">
        <v>250</v>
      </c>
      <c r="D43" s="193" t="s">
        <v>96</v>
      </c>
      <c r="E43" s="289"/>
      <c r="F43" s="190"/>
      <c r="G43" s="413"/>
    </row>
    <row r="44" spans="1:7" ht="12" customHeight="1" x14ac:dyDescent="0.25">
      <c r="A44" s="186"/>
      <c r="B44" s="231" t="s">
        <v>109</v>
      </c>
      <c r="C44" s="233" t="s">
        <v>110</v>
      </c>
      <c r="D44" s="340" t="s">
        <v>111</v>
      </c>
      <c r="E44" s="341">
        <f>SUM(E45:E49)</f>
        <v>636163000</v>
      </c>
      <c r="F44" s="342">
        <f>SUM(F45:F49)</f>
        <v>324504036</v>
      </c>
      <c r="G44" s="413">
        <f>SUM(G45:G49)</f>
        <v>0</v>
      </c>
    </row>
    <row r="45" spans="1:7" ht="10.95" customHeight="1" x14ac:dyDescent="0.25">
      <c r="A45" s="186"/>
      <c r="B45" s="231" t="s">
        <v>112</v>
      </c>
      <c r="C45" s="193" t="s">
        <v>95</v>
      </c>
      <c r="D45" s="193" t="s">
        <v>113</v>
      </c>
      <c r="E45" s="203"/>
      <c r="F45" s="221"/>
      <c r="G45" s="413"/>
    </row>
    <row r="46" spans="1:7" ht="9.9" customHeight="1" x14ac:dyDescent="0.25">
      <c r="A46" s="186"/>
      <c r="B46" s="231" t="s">
        <v>114</v>
      </c>
      <c r="C46" s="193" t="s">
        <v>115</v>
      </c>
      <c r="D46" s="193" t="s">
        <v>113</v>
      </c>
      <c r="E46" s="189"/>
      <c r="F46" s="221"/>
      <c r="G46" s="413"/>
    </row>
    <row r="47" spans="1:7" ht="10.95" customHeight="1" x14ac:dyDescent="0.25">
      <c r="A47" s="186"/>
      <c r="B47" s="231" t="s">
        <v>116</v>
      </c>
      <c r="C47" s="193" t="s">
        <v>117</v>
      </c>
      <c r="D47" s="193" t="s">
        <v>113</v>
      </c>
      <c r="E47" s="189"/>
      <c r="F47" s="221"/>
      <c r="G47" s="413"/>
    </row>
    <row r="48" spans="1:7" ht="9.9" customHeight="1" x14ac:dyDescent="0.25">
      <c r="A48" s="186"/>
      <c r="B48" s="231" t="s">
        <v>118</v>
      </c>
      <c r="C48" s="193" t="s">
        <v>251</v>
      </c>
      <c r="D48" s="193" t="s">
        <v>113</v>
      </c>
      <c r="E48" s="189">
        <v>636163000</v>
      </c>
      <c r="F48" s="343">
        <v>324504036</v>
      </c>
      <c r="G48" s="413"/>
    </row>
    <row r="49" spans="1:7" ht="10.35" customHeight="1" x14ac:dyDescent="0.25">
      <c r="A49" s="236"/>
      <c r="B49" s="237" t="s">
        <v>120</v>
      </c>
      <c r="C49" s="195" t="s">
        <v>121</v>
      </c>
      <c r="D49" s="193" t="s">
        <v>113</v>
      </c>
      <c r="E49" s="289"/>
      <c r="F49" s="332"/>
      <c r="G49" s="413"/>
    </row>
    <row r="50" spans="1:7" ht="12" customHeight="1" x14ac:dyDescent="0.25">
      <c r="A50" s="180" t="s">
        <v>122</v>
      </c>
      <c r="B50" s="181"/>
      <c r="C50" s="185" t="s">
        <v>123</v>
      </c>
      <c r="D50" s="198"/>
      <c r="E50" s="292">
        <f>+E51+E52</f>
        <v>0</v>
      </c>
      <c r="F50" s="250"/>
      <c r="G50" s="413"/>
    </row>
    <row r="51" spans="1:7" ht="11.4" customHeight="1" x14ac:dyDescent="0.25">
      <c r="A51" s="186"/>
      <c r="B51" s="231" t="s">
        <v>124</v>
      </c>
      <c r="C51" s="188" t="s">
        <v>125</v>
      </c>
      <c r="D51" s="188" t="s">
        <v>241</v>
      </c>
      <c r="E51" s="293"/>
      <c r="F51" s="213"/>
      <c r="G51" s="413"/>
    </row>
    <row r="52" spans="1:7" ht="10.35" customHeight="1" x14ac:dyDescent="0.25">
      <c r="A52" s="186"/>
      <c r="B52" s="231" t="s">
        <v>127</v>
      </c>
      <c r="C52" s="195" t="s">
        <v>128</v>
      </c>
      <c r="D52" s="195" t="s">
        <v>129</v>
      </c>
      <c r="E52" s="194"/>
      <c r="F52" s="213"/>
      <c r="G52" s="413"/>
    </row>
    <row r="53" spans="1:7" ht="11.25" customHeight="1" x14ac:dyDescent="0.25">
      <c r="A53" s="180" t="s">
        <v>130</v>
      </c>
      <c r="B53" s="181"/>
      <c r="C53" s="185" t="s">
        <v>131</v>
      </c>
      <c r="D53" s="185"/>
      <c r="E53" s="326">
        <f>+E54+E55+E58</f>
        <v>84060200</v>
      </c>
      <c r="F53" s="183">
        <f>+F54+F55+F58</f>
        <v>84060200</v>
      </c>
      <c r="G53" s="413"/>
    </row>
    <row r="54" spans="1:7" ht="11.4" customHeight="1" x14ac:dyDescent="0.25">
      <c r="A54" s="244"/>
      <c r="B54" s="231" t="s">
        <v>132</v>
      </c>
      <c r="C54" s="188" t="s">
        <v>133</v>
      </c>
      <c r="D54" s="188" t="s">
        <v>134</v>
      </c>
      <c r="E54" s="293"/>
      <c r="F54" s="328"/>
      <c r="G54" s="413"/>
    </row>
    <row r="55" spans="1:7" ht="9.9" customHeight="1" x14ac:dyDescent="0.25">
      <c r="A55" s="244"/>
      <c r="B55" s="231" t="s">
        <v>135</v>
      </c>
      <c r="C55" s="193" t="s">
        <v>136</v>
      </c>
      <c r="D55" s="193" t="s">
        <v>137</v>
      </c>
      <c r="E55" s="293">
        <v>84060200</v>
      </c>
      <c r="F55" s="203">
        <v>84060200</v>
      </c>
      <c r="G55" s="413"/>
    </row>
    <row r="56" spans="1:7" ht="10.95" customHeight="1" x14ac:dyDescent="0.25">
      <c r="A56" s="244"/>
      <c r="B56" s="231" t="s">
        <v>138</v>
      </c>
      <c r="C56" s="193" t="s">
        <v>139</v>
      </c>
      <c r="D56" s="193" t="s">
        <v>140</v>
      </c>
      <c r="E56" s="293"/>
      <c r="F56" s="221"/>
      <c r="G56" s="413"/>
    </row>
    <row r="57" spans="1:7" ht="10.35" customHeight="1" x14ac:dyDescent="0.25">
      <c r="A57" s="344"/>
      <c r="B57" s="231" t="s">
        <v>141</v>
      </c>
      <c r="C57" s="193" t="s">
        <v>142</v>
      </c>
      <c r="D57" s="193" t="s">
        <v>46</v>
      </c>
      <c r="E57" s="293"/>
      <c r="F57" s="221"/>
      <c r="G57" s="413"/>
    </row>
    <row r="58" spans="1:7" ht="10.95" customHeight="1" x14ac:dyDescent="0.25">
      <c r="A58" s="186"/>
      <c r="B58" s="231" t="s">
        <v>143</v>
      </c>
      <c r="C58" s="238" t="s">
        <v>144</v>
      </c>
      <c r="D58" s="238" t="s">
        <v>145</v>
      </c>
      <c r="E58" s="194"/>
      <c r="F58" s="332"/>
      <c r="G58" s="413"/>
    </row>
    <row r="59" spans="1:7" ht="11.4" customHeight="1" x14ac:dyDescent="0.25">
      <c r="A59" s="180" t="s">
        <v>146</v>
      </c>
      <c r="B59" s="247"/>
      <c r="C59" s="182" t="s">
        <v>147</v>
      </c>
      <c r="D59" s="182"/>
      <c r="E59" s="345"/>
      <c r="F59" s="103">
        <v>127645000</v>
      </c>
      <c r="G59" s="413"/>
    </row>
    <row r="60" spans="1:7" ht="11.85" customHeight="1" x14ac:dyDescent="0.25">
      <c r="A60" s="24" t="s">
        <v>149</v>
      </c>
      <c r="B60" s="104"/>
      <c r="C60" s="80" t="s">
        <v>150</v>
      </c>
      <c r="D60" s="346"/>
      <c r="E60" s="347">
        <f>+E9+E16+E25+E26+E35+E50+E53+E59</f>
        <v>720223200</v>
      </c>
      <c r="F60" s="348">
        <f>+F9+F16+F25+F26+F35+F50+F53+F59</f>
        <v>536209236</v>
      </c>
      <c r="G60" s="413">
        <f>+G9+G16+G25+G26+G35+G50+G53+G59</f>
        <v>0</v>
      </c>
    </row>
    <row r="61" spans="1:7" ht="13.35" customHeight="1" x14ac:dyDescent="0.25">
      <c r="A61" s="180" t="s">
        <v>151</v>
      </c>
      <c r="B61" s="254"/>
      <c r="C61" s="182" t="s">
        <v>152</v>
      </c>
      <c r="D61" s="182"/>
      <c r="E61" s="349">
        <f>+E62+E63+E64</f>
        <v>0</v>
      </c>
      <c r="F61" s="250"/>
      <c r="G61" s="413"/>
    </row>
    <row r="62" spans="1:7" ht="11.4" customHeight="1" x14ac:dyDescent="0.25">
      <c r="A62" s="201"/>
      <c r="B62" s="226" t="s">
        <v>153</v>
      </c>
      <c r="C62" s="255" t="s">
        <v>154</v>
      </c>
      <c r="D62" s="256" t="s">
        <v>155</v>
      </c>
      <c r="E62" s="257"/>
      <c r="F62" s="328"/>
      <c r="G62" s="413"/>
    </row>
    <row r="63" spans="1:7" ht="10.35" customHeight="1" x14ac:dyDescent="0.25">
      <c r="A63" s="208"/>
      <c r="B63" s="258" t="s">
        <v>156</v>
      </c>
      <c r="C63" s="188" t="s">
        <v>157</v>
      </c>
      <c r="D63" s="259" t="s">
        <v>155</v>
      </c>
      <c r="E63" s="260"/>
      <c r="F63" s="221"/>
      <c r="G63" s="413"/>
    </row>
    <row r="64" spans="1:7" ht="10.35" customHeight="1" x14ac:dyDescent="0.25">
      <c r="A64" s="236"/>
      <c r="B64" s="237" t="s">
        <v>158</v>
      </c>
      <c r="C64" s="261" t="s">
        <v>159</v>
      </c>
      <c r="D64" s="262" t="s">
        <v>155</v>
      </c>
      <c r="E64" s="197"/>
      <c r="F64" s="332"/>
      <c r="G64" s="413"/>
    </row>
    <row r="65" spans="1:7" ht="11.4" customHeight="1" x14ac:dyDescent="0.25">
      <c r="A65" s="112" t="s">
        <v>160</v>
      </c>
      <c r="B65" s="113"/>
      <c r="C65" s="114" t="s">
        <v>161</v>
      </c>
      <c r="D65" s="115"/>
      <c r="E65" s="350">
        <f>+E60+E61</f>
        <v>720223200</v>
      </c>
      <c r="F65" s="103">
        <f>+F60+F61</f>
        <v>536209236</v>
      </c>
      <c r="G65" s="413">
        <f>+G60+G61</f>
        <v>0</v>
      </c>
    </row>
    <row r="66" spans="1:7" ht="14.1" customHeight="1" x14ac:dyDescent="0.25">
      <c r="A66" s="264"/>
      <c r="B66" s="264"/>
      <c r="C66" s="265"/>
      <c r="D66" s="265"/>
      <c r="E66" s="266"/>
      <c r="G66" s="413"/>
    </row>
    <row r="67" spans="1:7" ht="12" customHeight="1" x14ac:dyDescent="0.25">
      <c r="A67" s="117"/>
      <c r="B67" s="117"/>
      <c r="C67" s="29" t="s">
        <v>162</v>
      </c>
      <c r="D67" s="29"/>
      <c r="E67" s="267"/>
      <c r="F67" s="323"/>
      <c r="G67" s="413"/>
    </row>
    <row r="68" spans="1:7" ht="13.35" customHeight="1" x14ac:dyDescent="0.25">
      <c r="A68" s="269" t="s">
        <v>17</v>
      </c>
      <c r="B68" s="270"/>
      <c r="C68" s="270" t="s">
        <v>163</v>
      </c>
      <c r="D68" s="270"/>
      <c r="E68" s="336">
        <f>SUM(E69:E73)</f>
        <v>1229000</v>
      </c>
      <c r="F68" s="184">
        <f>SUM(F69:F73)</f>
        <v>1567000</v>
      </c>
      <c r="G68" s="413">
        <f>SUM(G69:G73)</f>
        <v>244080</v>
      </c>
    </row>
    <row r="69" spans="1:7" ht="10.35" customHeight="1" x14ac:dyDescent="0.25">
      <c r="A69" s="244"/>
      <c r="B69" s="273" t="s">
        <v>164</v>
      </c>
      <c r="C69" s="274" t="s">
        <v>165</v>
      </c>
      <c r="D69" s="274" t="s">
        <v>166</v>
      </c>
      <c r="E69" s="351"/>
      <c r="F69" s="328"/>
      <c r="G69" s="413"/>
    </row>
    <row r="70" spans="1:7" ht="10.95" customHeight="1" x14ac:dyDescent="0.25">
      <c r="A70" s="186"/>
      <c r="B70" s="231" t="s">
        <v>167</v>
      </c>
      <c r="C70" s="276" t="s">
        <v>168</v>
      </c>
      <c r="D70" s="276" t="s">
        <v>169</v>
      </c>
      <c r="E70" s="352"/>
      <c r="F70" s="221"/>
      <c r="G70" s="413"/>
    </row>
    <row r="71" spans="1:7" ht="10.35" customHeight="1" x14ac:dyDescent="0.25">
      <c r="A71" s="186"/>
      <c r="B71" s="231" t="s">
        <v>170</v>
      </c>
      <c r="C71" s="276" t="s">
        <v>171</v>
      </c>
      <c r="D71" s="276" t="s">
        <v>172</v>
      </c>
      <c r="E71" s="352"/>
      <c r="F71" s="221"/>
      <c r="G71" s="413"/>
    </row>
    <row r="72" spans="1:7" ht="9.9" customHeight="1" x14ac:dyDescent="0.25">
      <c r="A72" s="186"/>
      <c r="B72" s="231" t="s">
        <v>173</v>
      </c>
      <c r="C72" s="276" t="s">
        <v>174</v>
      </c>
      <c r="D72" s="276" t="s">
        <v>175</v>
      </c>
      <c r="E72" s="353"/>
      <c r="F72" s="221"/>
      <c r="G72" s="413"/>
    </row>
    <row r="73" spans="1:7" ht="9.9" customHeight="1" x14ac:dyDescent="0.25">
      <c r="A73" s="186"/>
      <c r="B73" s="231" t="s">
        <v>176</v>
      </c>
      <c r="C73" s="276" t="s">
        <v>177</v>
      </c>
      <c r="D73" s="277" t="s">
        <v>178</v>
      </c>
      <c r="E73" s="194">
        <f>SUM(E75:E81)</f>
        <v>1229000</v>
      </c>
      <c r="F73" s="343">
        <f>SUM(F75:F81)</f>
        <v>1567000</v>
      </c>
      <c r="G73" s="413">
        <f>SUM(G75:G81)</f>
        <v>244080</v>
      </c>
    </row>
    <row r="74" spans="1:7" ht="9" customHeight="1" x14ac:dyDescent="0.25">
      <c r="A74" s="186"/>
      <c r="B74" s="231" t="s">
        <v>179</v>
      </c>
      <c r="C74" s="276" t="s">
        <v>180</v>
      </c>
      <c r="D74" s="276"/>
      <c r="E74" s="351"/>
      <c r="F74" s="221"/>
      <c r="G74" s="413"/>
    </row>
    <row r="75" spans="1:7" ht="11.4" customHeight="1" x14ac:dyDescent="0.25">
      <c r="A75" s="186"/>
      <c r="B75" s="231" t="s">
        <v>181</v>
      </c>
      <c r="C75" s="278" t="s">
        <v>182</v>
      </c>
      <c r="D75" s="278"/>
      <c r="E75" s="352"/>
      <c r="F75" s="221"/>
      <c r="G75" s="413"/>
    </row>
    <row r="76" spans="1:7" ht="11.25" customHeight="1" x14ac:dyDescent="0.25">
      <c r="A76" s="186"/>
      <c r="B76" s="231" t="s">
        <v>183</v>
      </c>
      <c r="C76" s="280" t="s">
        <v>184</v>
      </c>
      <c r="D76" s="280"/>
      <c r="E76" s="354">
        <v>67000</v>
      </c>
      <c r="F76" s="343">
        <v>67000</v>
      </c>
      <c r="G76" s="413"/>
    </row>
    <row r="77" spans="1:7" ht="11.25" customHeight="1" x14ac:dyDescent="0.25">
      <c r="A77" s="186"/>
      <c r="B77" s="231" t="s">
        <v>185</v>
      </c>
      <c r="C77" s="280" t="s">
        <v>186</v>
      </c>
      <c r="D77" s="280"/>
      <c r="E77" s="194">
        <v>1162000</v>
      </c>
      <c r="F77" s="343">
        <v>1500000</v>
      </c>
      <c r="G77" s="413">
        <v>244080</v>
      </c>
    </row>
    <row r="78" spans="1:7" x14ac:dyDescent="0.25">
      <c r="A78" s="186"/>
      <c r="B78" s="231" t="s">
        <v>188</v>
      </c>
      <c r="C78" s="280" t="s">
        <v>252</v>
      </c>
      <c r="D78" s="280"/>
      <c r="E78" s="351"/>
      <c r="F78" s="221"/>
      <c r="G78" s="413"/>
    </row>
    <row r="79" spans="1:7" x14ac:dyDescent="0.25">
      <c r="A79" s="186"/>
      <c r="B79" s="231" t="s">
        <v>190</v>
      </c>
      <c r="C79" s="282" t="s">
        <v>253</v>
      </c>
      <c r="D79" s="282"/>
      <c r="E79" s="352"/>
      <c r="F79" s="221"/>
      <c r="G79" s="413"/>
    </row>
    <row r="80" spans="1:7" ht="11.25" customHeight="1" x14ac:dyDescent="0.25">
      <c r="A80" s="186"/>
      <c r="B80" s="231" t="s">
        <v>192</v>
      </c>
      <c r="C80" s="284" t="s">
        <v>193</v>
      </c>
      <c r="D80" s="284"/>
      <c r="E80" s="352"/>
      <c r="F80" s="221"/>
      <c r="G80" s="413"/>
    </row>
    <row r="81" spans="1:7" ht="10.5" customHeight="1" x14ac:dyDescent="0.25">
      <c r="A81" s="210"/>
      <c r="B81" s="286" t="s">
        <v>194</v>
      </c>
      <c r="C81" s="287" t="s">
        <v>195</v>
      </c>
      <c r="D81" s="287"/>
      <c r="E81" s="353"/>
      <c r="F81" s="332"/>
      <c r="G81" s="413"/>
    </row>
    <row r="82" spans="1:7" ht="12.75" customHeight="1" x14ac:dyDescent="0.25">
      <c r="A82" s="180" t="s">
        <v>19</v>
      </c>
      <c r="B82" s="224"/>
      <c r="C82" s="290" t="s">
        <v>196</v>
      </c>
      <c r="D82" s="291"/>
      <c r="E82" s="200">
        <f>SUM(E83:E85)</f>
        <v>733746000</v>
      </c>
      <c r="F82" s="184">
        <f>SUM(F83:F85)</f>
        <v>462714364</v>
      </c>
      <c r="G82" s="413">
        <f>SUM(G83:G85)</f>
        <v>24022985</v>
      </c>
    </row>
    <row r="83" spans="1:7" ht="10.5" customHeight="1" x14ac:dyDescent="0.25">
      <c r="A83" s="244"/>
      <c r="B83" s="273" t="s">
        <v>21</v>
      </c>
      <c r="C83" s="255" t="s">
        <v>197</v>
      </c>
      <c r="D83" s="255" t="s">
        <v>198</v>
      </c>
      <c r="E83" s="203">
        <v>733746000</v>
      </c>
      <c r="F83" s="355">
        <v>462714364</v>
      </c>
      <c r="G83" s="413">
        <v>24022985</v>
      </c>
    </row>
    <row r="84" spans="1:7" ht="10.95" customHeight="1" x14ac:dyDescent="0.25">
      <c r="A84" s="186"/>
      <c r="B84" s="231" t="s">
        <v>29</v>
      </c>
      <c r="C84" s="193" t="s">
        <v>199</v>
      </c>
      <c r="D84" s="193" t="s">
        <v>200</v>
      </c>
      <c r="E84" s="194"/>
      <c r="F84" s="221"/>
      <c r="G84" s="413"/>
    </row>
    <row r="85" spans="1:7" ht="10.95" customHeight="1" x14ac:dyDescent="0.25">
      <c r="A85" s="186"/>
      <c r="B85" s="231" t="s">
        <v>31</v>
      </c>
      <c r="C85" s="193" t="s">
        <v>201</v>
      </c>
      <c r="D85" s="193" t="s">
        <v>202</v>
      </c>
      <c r="E85" s="194"/>
      <c r="F85" s="221"/>
      <c r="G85" s="413"/>
    </row>
    <row r="86" spans="1:7" ht="14.25" customHeight="1" x14ac:dyDescent="0.25">
      <c r="A86" s="186"/>
      <c r="B86" s="231" t="s">
        <v>34</v>
      </c>
      <c r="C86" s="193" t="s">
        <v>203</v>
      </c>
      <c r="D86" s="193" t="s">
        <v>204</v>
      </c>
      <c r="E86" s="194"/>
      <c r="F86" s="221"/>
      <c r="G86" s="413"/>
    </row>
    <row r="87" spans="1:7" ht="19.2" x14ac:dyDescent="0.25">
      <c r="A87" s="186"/>
      <c r="B87" s="231" t="s">
        <v>205</v>
      </c>
      <c r="C87" s="280" t="s">
        <v>206</v>
      </c>
      <c r="D87" s="280"/>
      <c r="E87" s="194"/>
      <c r="F87" s="221"/>
      <c r="G87" s="413"/>
    </row>
    <row r="88" spans="1:7" x14ac:dyDescent="0.25">
      <c r="A88" s="186"/>
      <c r="B88" s="231" t="s">
        <v>207</v>
      </c>
      <c r="C88" s="280" t="s">
        <v>254</v>
      </c>
      <c r="D88" s="280"/>
      <c r="E88" s="194"/>
      <c r="F88" s="221"/>
      <c r="G88" s="413"/>
    </row>
    <row r="89" spans="1:7" ht="10.35" customHeight="1" x14ac:dyDescent="0.25">
      <c r="A89" s="186"/>
      <c r="B89" s="231" t="s">
        <v>209</v>
      </c>
      <c r="C89" s="280" t="s">
        <v>210</v>
      </c>
      <c r="D89" s="280"/>
      <c r="E89" s="194"/>
      <c r="F89" s="221"/>
      <c r="G89" s="413"/>
    </row>
    <row r="90" spans="1:7" ht="10.95" customHeight="1" x14ac:dyDescent="0.25">
      <c r="A90" s="186"/>
      <c r="B90" s="231" t="s">
        <v>211</v>
      </c>
      <c r="C90" s="280" t="s">
        <v>212</v>
      </c>
      <c r="D90" s="280"/>
      <c r="E90" s="194"/>
      <c r="F90" s="221"/>
      <c r="G90" s="413"/>
    </row>
    <row r="91" spans="1:7" ht="21" customHeight="1" x14ac:dyDescent="0.25">
      <c r="A91" s="186"/>
      <c r="B91" s="231" t="s">
        <v>213</v>
      </c>
      <c r="C91" s="280" t="s">
        <v>214</v>
      </c>
      <c r="D91" s="280"/>
      <c r="E91" s="194"/>
      <c r="F91" s="221"/>
      <c r="G91" s="413"/>
    </row>
    <row r="92" spans="1:7" ht="33.75" customHeight="1" x14ac:dyDescent="0.25">
      <c r="A92" s="186"/>
      <c r="B92" s="231" t="s">
        <v>215</v>
      </c>
      <c r="C92" s="294" t="s">
        <v>216</v>
      </c>
      <c r="D92" s="294"/>
      <c r="E92" s="289"/>
      <c r="F92" s="332"/>
      <c r="G92" s="413"/>
    </row>
    <row r="93" spans="1:7" ht="14.25" customHeight="1" x14ac:dyDescent="0.25">
      <c r="A93" s="295" t="s">
        <v>36</v>
      </c>
      <c r="B93" s="296"/>
      <c r="C93" s="297" t="s">
        <v>217</v>
      </c>
      <c r="D93" s="356"/>
      <c r="E93" s="292">
        <f>+E94+E95</f>
        <v>0</v>
      </c>
      <c r="F93" s="250"/>
      <c r="G93" s="413"/>
    </row>
    <row r="94" spans="1:7" ht="10.35" customHeight="1" x14ac:dyDescent="0.25">
      <c r="A94" s="201"/>
      <c r="B94" s="226" t="s">
        <v>38</v>
      </c>
      <c r="C94" s="299" t="s">
        <v>218</v>
      </c>
      <c r="D94" s="300" t="s">
        <v>187</v>
      </c>
      <c r="E94" s="293"/>
      <c r="F94" s="328"/>
      <c r="G94" s="413"/>
    </row>
    <row r="95" spans="1:7" ht="10.95" customHeight="1" x14ac:dyDescent="0.25">
      <c r="A95" s="236"/>
      <c r="B95" s="237" t="s">
        <v>41</v>
      </c>
      <c r="C95" s="302" t="s">
        <v>219</v>
      </c>
      <c r="D95" s="303"/>
      <c r="E95" s="304"/>
      <c r="F95" s="221"/>
      <c r="G95" s="413"/>
    </row>
    <row r="96" spans="1:7" ht="12.45" customHeight="1" x14ac:dyDescent="0.25">
      <c r="A96" s="344" t="s">
        <v>62</v>
      </c>
      <c r="B96" s="306"/>
      <c r="C96" s="185" t="s">
        <v>220</v>
      </c>
      <c r="D96" s="307" t="s">
        <v>221</v>
      </c>
      <c r="E96" s="357">
        <v>4000000</v>
      </c>
      <c r="F96" s="103">
        <v>131645000</v>
      </c>
      <c r="G96" s="413"/>
    </row>
    <row r="97" spans="1:7" ht="9.9" customHeight="1" x14ac:dyDescent="0.25">
      <c r="A97" s="180" t="s">
        <v>65</v>
      </c>
      <c r="B97" s="309"/>
      <c r="C97" s="310" t="s">
        <v>222</v>
      </c>
      <c r="D97" s="311" t="s">
        <v>223</v>
      </c>
      <c r="E97" s="358"/>
      <c r="F97" s="250"/>
      <c r="G97" s="413"/>
    </row>
    <row r="98" spans="1:7" ht="10.95" customHeight="1" x14ac:dyDescent="0.25">
      <c r="A98" s="37" t="s">
        <v>89</v>
      </c>
      <c r="B98" s="79"/>
      <c r="C98" s="80" t="s">
        <v>224</v>
      </c>
      <c r="D98" s="346"/>
      <c r="E98" s="347">
        <f>+E68+E82+E93+E96+E97</f>
        <v>738975000</v>
      </c>
      <c r="F98" s="348">
        <f>+F68+F82+F93+F96+F97</f>
        <v>595926364</v>
      </c>
      <c r="G98" s="413">
        <f>+G68+G82+G93+G96+G97</f>
        <v>24267065</v>
      </c>
    </row>
    <row r="99" spans="1:7" ht="11.4" customHeight="1" x14ac:dyDescent="0.25">
      <c r="A99" s="180" t="s">
        <v>122</v>
      </c>
      <c r="B99" s="224"/>
      <c r="C99" s="182" t="s">
        <v>225</v>
      </c>
      <c r="D99" s="225"/>
      <c r="E99" s="200">
        <f>+E100+E101</f>
        <v>0</v>
      </c>
      <c r="F99" s="219"/>
      <c r="G99" s="413">
        <f>+G100+G101</f>
        <v>0</v>
      </c>
    </row>
    <row r="100" spans="1:7" ht="11.4" customHeight="1" x14ac:dyDescent="0.25">
      <c r="A100" s="244"/>
      <c r="B100" s="231" t="s">
        <v>226</v>
      </c>
      <c r="C100" s="255" t="s">
        <v>255</v>
      </c>
      <c r="D100" s="255"/>
      <c r="E100" s="203"/>
      <c r="F100" s="221"/>
      <c r="G100" s="413"/>
    </row>
    <row r="101" spans="1:7" ht="11.85" customHeight="1" x14ac:dyDescent="0.25">
      <c r="A101" s="210"/>
      <c r="B101" s="286" t="s">
        <v>127</v>
      </c>
      <c r="C101" s="261" t="s">
        <v>228</v>
      </c>
      <c r="D101" s="261"/>
      <c r="E101" s="197"/>
      <c r="F101" s="332"/>
      <c r="G101" s="413"/>
    </row>
    <row r="102" spans="1:7" ht="13.35" customHeight="1" x14ac:dyDescent="0.25">
      <c r="A102" s="37" t="s">
        <v>130</v>
      </c>
      <c r="B102" s="100"/>
      <c r="C102" s="80" t="s">
        <v>229</v>
      </c>
      <c r="D102" s="80"/>
      <c r="E102" s="359">
        <f>+E98+E99</f>
        <v>738975000</v>
      </c>
      <c r="F102" s="103">
        <f>+F98+F99</f>
        <v>595926364</v>
      </c>
      <c r="G102" s="413">
        <f>+G98+G99</f>
        <v>24267065</v>
      </c>
    </row>
    <row r="103" spans="1:7" ht="13.35" customHeight="1" x14ac:dyDescent="0.25">
      <c r="A103" s="157" t="s">
        <v>230</v>
      </c>
      <c r="B103" s="158"/>
      <c r="C103" s="159"/>
      <c r="D103" s="159"/>
      <c r="E103" s="315">
        <v>5</v>
      </c>
      <c r="F103" s="360">
        <v>6</v>
      </c>
      <c r="G103" s="413"/>
    </row>
    <row r="104" spans="1:7" ht="13.95" customHeight="1" x14ac:dyDescent="0.25">
      <c r="A104" s="157" t="s">
        <v>231</v>
      </c>
      <c r="B104" s="158"/>
      <c r="C104" s="159"/>
      <c r="D104" s="159"/>
      <c r="E104" s="315"/>
      <c r="F104" s="268"/>
      <c r="G104" s="413"/>
    </row>
  </sheetData>
  <sheetProtection selectLockedCells="1" selectUnlockedCells="1"/>
  <mergeCells count="4">
    <mergeCell ref="G1:G1048576"/>
    <mergeCell ref="A2:B4"/>
    <mergeCell ref="C2:E3"/>
    <mergeCell ref="A5:B5"/>
  </mergeCells>
  <pageMargins left="0.78749999999999998" right="0.78749999999999998" top="1.338888888888889" bottom="0.90555555555555556" header="0.78749999999999998" footer="0.51180555555555551"/>
  <pageSetup paperSize="9" scale="95" firstPageNumber="0" fitToHeight="0" orientation="portrait" horizontalDpi="300" verticalDpi="300" r:id="rId1"/>
  <headerFooter alignWithMargins="0">
    <oddHeader>&amp;C&amp;"Times New Roman,Félkövér"Dég Község Önkormányzat
2019. ÉVI KÖLTSÉGVETÉS
 ÖNKÉNT VÁLLALT FELADATAINAK MÉRLEGE&amp;R&amp;"Times New Roman,Normál"&amp;12 &amp;10 2.3. melléklet
 a 7/2020. (IV. 30.)
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"/>
  <sheetViews>
    <sheetView tabSelected="1" view="pageLayout" zoomScaleNormal="170" workbookViewId="0">
      <selection activeCell="F2" sqref="F2"/>
    </sheetView>
  </sheetViews>
  <sheetFormatPr defaultColWidth="11" defaultRowHeight="13.2" x14ac:dyDescent="0.25"/>
  <cols>
    <col min="1" max="1" width="3.44140625" style="166" customWidth="1"/>
    <col min="2" max="2" width="7" style="166" customWidth="1"/>
    <col min="3" max="3" width="40.88671875" style="166" customWidth="1"/>
    <col min="4" max="4" width="5.33203125" style="166" customWidth="1"/>
    <col min="5" max="5" width="9" style="166" customWidth="1"/>
    <col min="6" max="6" width="8.6640625" style="361" customWidth="1"/>
    <col min="7" max="7" width="8.109375" style="417" customWidth="1"/>
    <col min="8" max="16384" width="11" style="166"/>
  </cols>
  <sheetData>
    <row r="1" spans="1:7" ht="16.5" customHeight="1" x14ac:dyDescent="0.25">
      <c r="A1" s="5"/>
      <c r="B1" s="6"/>
      <c r="C1" s="7"/>
      <c r="D1" s="7"/>
      <c r="E1" s="8"/>
      <c r="G1" s="416"/>
    </row>
    <row r="2" spans="1:7" ht="14.1" customHeight="1" x14ac:dyDescent="0.25">
      <c r="A2" s="409" t="s">
        <v>0</v>
      </c>
      <c r="B2" s="409"/>
      <c r="C2" s="412" t="s">
        <v>1</v>
      </c>
      <c r="D2" s="412"/>
      <c r="E2" s="412"/>
      <c r="F2" s="362"/>
      <c r="G2" s="416"/>
    </row>
    <row r="3" spans="1:7" ht="6.45" customHeight="1" x14ac:dyDescent="0.25">
      <c r="A3" s="409"/>
      <c r="B3" s="409"/>
      <c r="C3" s="412"/>
      <c r="D3" s="412"/>
      <c r="E3" s="412"/>
      <c r="F3" s="363"/>
      <c r="G3" s="416"/>
    </row>
    <row r="4" spans="1:7" s="361" customFormat="1" ht="11.25" customHeight="1" x14ac:dyDescent="0.25">
      <c r="A4" s="409"/>
      <c r="B4" s="409"/>
      <c r="C4" s="364"/>
      <c r="D4" s="365"/>
      <c r="E4" s="365"/>
      <c r="F4" s="366" t="s">
        <v>245</v>
      </c>
      <c r="G4" s="416"/>
    </row>
    <row r="5" spans="1:7" ht="22.5" customHeight="1" x14ac:dyDescent="0.25">
      <c r="A5" s="411" t="s">
        <v>3</v>
      </c>
      <c r="B5" s="411"/>
      <c r="C5" s="21" t="s">
        <v>4</v>
      </c>
      <c r="D5" s="21" t="s">
        <v>5</v>
      </c>
      <c r="E5" s="319" t="s">
        <v>6</v>
      </c>
      <c r="F5" s="367" t="s">
        <v>7</v>
      </c>
      <c r="G5" s="416" t="s">
        <v>8</v>
      </c>
    </row>
    <row r="6" spans="1:7" ht="11.4" customHeight="1" x14ac:dyDescent="0.25">
      <c r="A6" s="24" t="s">
        <v>9</v>
      </c>
      <c r="B6" s="25" t="s">
        <v>10</v>
      </c>
      <c r="C6" s="25" t="s">
        <v>11</v>
      </c>
      <c r="D6" s="25" t="s">
        <v>12</v>
      </c>
      <c r="E6" s="321" t="s">
        <v>13</v>
      </c>
      <c r="F6" s="175" t="s">
        <v>14</v>
      </c>
      <c r="G6" s="416" t="s">
        <v>256</v>
      </c>
    </row>
    <row r="7" spans="1:7" ht="11.85" customHeight="1" x14ac:dyDescent="0.25">
      <c r="A7" s="418" t="s">
        <v>16</v>
      </c>
      <c r="B7" s="418"/>
      <c r="C7" s="418"/>
      <c r="D7" s="418"/>
      <c r="E7" s="418"/>
      <c r="F7" s="418"/>
      <c r="G7" s="416"/>
    </row>
    <row r="8" spans="1:7" ht="14.85" customHeight="1" x14ac:dyDescent="0.25">
      <c r="A8" s="33" t="s">
        <v>17</v>
      </c>
      <c r="B8" s="34"/>
      <c r="C8" s="35" t="s">
        <v>18</v>
      </c>
      <c r="D8" s="35"/>
      <c r="E8" s="324">
        <f>+E9+E16</f>
        <v>0</v>
      </c>
      <c r="F8" s="368">
        <f>+F9+F16</f>
        <v>0</v>
      </c>
      <c r="G8" s="416">
        <f>+G9+G16</f>
        <v>0</v>
      </c>
    </row>
    <row r="9" spans="1:7" ht="13.95" customHeight="1" x14ac:dyDescent="0.25">
      <c r="A9" s="37" t="s">
        <v>19</v>
      </c>
      <c r="B9" s="38"/>
      <c r="C9" s="185" t="s">
        <v>20</v>
      </c>
      <c r="D9" s="35"/>
      <c r="E9" s="369">
        <f>SUM(E10:E15)</f>
        <v>0</v>
      </c>
      <c r="F9" s="368">
        <f>SUM(F10:F15)</f>
        <v>0</v>
      </c>
      <c r="G9" s="416">
        <f>SUM(G10:G15)</f>
        <v>0</v>
      </c>
    </row>
    <row r="10" spans="1:7" ht="11.4" customHeight="1" x14ac:dyDescent="0.25">
      <c r="A10" s="41"/>
      <c r="B10" s="42" t="s">
        <v>21</v>
      </c>
      <c r="C10" s="188" t="s">
        <v>22</v>
      </c>
      <c r="D10" s="43"/>
      <c r="E10" s="370"/>
      <c r="F10" s="371"/>
      <c r="G10" s="416"/>
    </row>
    <row r="11" spans="1:7" ht="9.9" customHeight="1" x14ac:dyDescent="0.25">
      <c r="A11" s="41"/>
      <c r="B11" s="42" t="s">
        <v>23</v>
      </c>
      <c r="C11" s="191" t="s">
        <v>24</v>
      </c>
      <c r="D11" s="192" t="s">
        <v>25</v>
      </c>
      <c r="E11" s="370"/>
      <c r="F11" s="372"/>
      <c r="G11" s="416"/>
    </row>
    <row r="12" spans="1:7" ht="10.35" customHeight="1" x14ac:dyDescent="0.25">
      <c r="A12" s="41"/>
      <c r="B12" s="42" t="s">
        <v>26</v>
      </c>
      <c r="C12" s="191" t="s">
        <v>27</v>
      </c>
      <c r="D12" s="192" t="s">
        <v>28</v>
      </c>
      <c r="E12" s="370"/>
      <c r="F12" s="372"/>
      <c r="G12" s="416"/>
    </row>
    <row r="13" spans="1:7" ht="9.9" customHeight="1" x14ac:dyDescent="0.25">
      <c r="A13" s="41"/>
      <c r="B13" s="42" t="s">
        <v>29</v>
      </c>
      <c r="C13" s="193" t="s">
        <v>30</v>
      </c>
      <c r="D13" s="193"/>
      <c r="E13" s="370">
        <v>0</v>
      </c>
      <c r="F13" s="372"/>
      <c r="G13" s="416"/>
    </row>
    <row r="14" spans="1:7" ht="10.35" customHeight="1" x14ac:dyDescent="0.25">
      <c r="A14" s="41"/>
      <c r="B14" s="42" t="s">
        <v>31</v>
      </c>
      <c r="C14" s="193" t="s">
        <v>32</v>
      </c>
      <c r="D14" s="192" t="s">
        <v>33</v>
      </c>
      <c r="E14" s="370"/>
      <c r="F14" s="372"/>
      <c r="G14" s="416"/>
    </row>
    <row r="15" spans="1:7" ht="12" customHeight="1" x14ac:dyDescent="0.25">
      <c r="A15" s="41"/>
      <c r="B15" s="42" t="s">
        <v>34</v>
      </c>
      <c r="C15" s="195" t="s">
        <v>257</v>
      </c>
      <c r="D15" s="196" t="s">
        <v>33</v>
      </c>
      <c r="E15" s="370"/>
      <c r="F15" s="373"/>
      <c r="G15" s="416"/>
    </row>
    <row r="16" spans="1:7" ht="13.35" customHeight="1" x14ac:dyDescent="0.25">
      <c r="A16" s="37" t="s">
        <v>36</v>
      </c>
      <c r="B16" s="38"/>
      <c r="C16" s="198" t="s">
        <v>37</v>
      </c>
      <c r="D16" s="199"/>
      <c r="E16" s="267">
        <f>SUM(E17:E24)</f>
        <v>0</v>
      </c>
      <c r="F16" s="368">
        <f>SUM(F17:F24)</f>
        <v>0</v>
      </c>
      <c r="G16" s="416">
        <f>SUM(G17:G24)</f>
        <v>0</v>
      </c>
    </row>
    <row r="17" spans="1:7" ht="10.35" customHeight="1" x14ac:dyDescent="0.25">
      <c r="A17" s="56"/>
      <c r="B17" s="42" t="s">
        <v>38</v>
      </c>
      <c r="C17" s="188" t="s">
        <v>39</v>
      </c>
      <c r="D17" s="202" t="s">
        <v>40</v>
      </c>
      <c r="E17" s="374">
        <v>0</v>
      </c>
      <c r="F17" s="371"/>
      <c r="G17" s="416"/>
    </row>
    <row r="18" spans="1:7" ht="10.35" customHeight="1" x14ac:dyDescent="0.25">
      <c r="A18" s="41"/>
      <c r="B18" s="42" t="s">
        <v>41</v>
      </c>
      <c r="C18" s="193" t="s">
        <v>42</v>
      </c>
      <c r="D18" s="205" t="s">
        <v>43</v>
      </c>
      <c r="E18" s="370"/>
      <c r="F18" s="372"/>
      <c r="G18" s="416"/>
    </row>
    <row r="19" spans="1:7" ht="10.35" customHeight="1" x14ac:dyDescent="0.25">
      <c r="A19" s="41"/>
      <c r="B19" s="42" t="s">
        <v>44</v>
      </c>
      <c r="C19" s="193" t="s">
        <v>45</v>
      </c>
      <c r="D19" s="205" t="s">
        <v>247</v>
      </c>
      <c r="E19" s="370"/>
      <c r="F19" s="372"/>
      <c r="G19" s="416"/>
    </row>
    <row r="20" spans="1:7" ht="9.75" customHeight="1" x14ac:dyDescent="0.25">
      <c r="A20" s="41"/>
      <c r="B20" s="42" t="s">
        <v>47</v>
      </c>
      <c r="C20" s="193" t="s">
        <v>48</v>
      </c>
      <c r="D20" s="205" t="s">
        <v>49</v>
      </c>
      <c r="E20" s="370"/>
      <c r="F20" s="372"/>
      <c r="G20" s="416"/>
    </row>
    <row r="21" spans="1:7" ht="10.35" customHeight="1" x14ac:dyDescent="0.25">
      <c r="A21" s="41"/>
      <c r="B21" s="42" t="s">
        <v>50</v>
      </c>
      <c r="C21" s="193" t="s">
        <v>51</v>
      </c>
      <c r="D21" s="207" t="s">
        <v>52</v>
      </c>
      <c r="E21" s="370"/>
      <c r="F21" s="372"/>
      <c r="G21" s="416"/>
    </row>
    <row r="22" spans="1:7" ht="10.95" customHeight="1" x14ac:dyDescent="0.25">
      <c r="A22" s="63"/>
      <c r="B22" s="42" t="s">
        <v>53</v>
      </c>
      <c r="C22" s="193" t="s">
        <v>54</v>
      </c>
      <c r="D22" s="205" t="s">
        <v>55</v>
      </c>
      <c r="E22" s="375"/>
      <c r="F22" s="372"/>
      <c r="G22" s="416"/>
    </row>
    <row r="23" spans="1:7" ht="11.4" customHeight="1" x14ac:dyDescent="0.25">
      <c r="A23" s="41"/>
      <c r="B23" s="42" t="s">
        <v>56</v>
      </c>
      <c r="C23" s="193" t="s">
        <v>57</v>
      </c>
      <c r="D23" s="205" t="s">
        <v>234</v>
      </c>
      <c r="E23" s="370"/>
      <c r="F23" s="372"/>
      <c r="G23" s="416"/>
    </row>
    <row r="24" spans="1:7" ht="10.95" customHeight="1" x14ac:dyDescent="0.25">
      <c r="A24" s="66"/>
      <c r="B24" s="67" t="s">
        <v>59</v>
      </c>
      <c r="C24" s="195" t="s">
        <v>60</v>
      </c>
      <c r="D24" s="212" t="s">
        <v>58</v>
      </c>
      <c r="E24" s="376"/>
      <c r="F24" s="373"/>
      <c r="G24" s="416"/>
    </row>
    <row r="25" spans="1:7" ht="11.85" customHeight="1" x14ac:dyDescent="0.25">
      <c r="A25" s="37" t="s">
        <v>62</v>
      </c>
      <c r="B25" s="71"/>
      <c r="C25" s="198" t="s">
        <v>63</v>
      </c>
      <c r="D25" s="377" t="s">
        <v>64</v>
      </c>
      <c r="E25" s="378"/>
      <c r="F25" s="379"/>
      <c r="G25" s="416"/>
    </row>
    <row r="26" spans="1:7" ht="11.4" customHeight="1" x14ac:dyDescent="0.25">
      <c r="A26" s="37" t="s">
        <v>65</v>
      </c>
      <c r="B26" s="38"/>
      <c r="C26" s="185" t="s">
        <v>66</v>
      </c>
      <c r="D26" s="198"/>
      <c r="E26" s="380">
        <f>SUM(E27:E34)</f>
        <v>0</v>
      </c>
      <c r="F26" s="368">
        <f>SUM(F27:F34)</f>
        <v>0</v>
      </c>
      <c r="G26" s="416">
        <f>SUM(G27:G34)</f>
        <v>0</v>
      </c>
    </row>
    <row r="27" spans="1:7" ht="9.9" customHeight="1" x14ac:dyDescent="0.25">
      <c r="A27" s="41"/>
      <c r="B27" s="42" t="s">
        <v>67</v>
      </c>
      <c r="C27" s="218" t="s">
        <v>68</v>
      </c>
      <c r="D27" s="202" t="s">
        <v>69</v>
      </c>
      <c r="E27" s="381"/>
      <c r="F27" s="371"/>
      <c r="G27" s="416"/>
    </row>
    <row r="28" spans="1:7" ht="9.75" customHeight="1" x14ac:dyDescent="0.25">
      <c r="A28" s="41"/>
      <c r="B28" s="42" t="s">
        <v>70</v>
      </c>
      <c r="C28" s="220" t="s">
        <v>71</v>
      </c>
      <c r="D28" s="205" t="s">
        <v>72</v>
      </c>
      <c r="E28" s="370"/>
      <c r="F28" s="372"/>
      <c r="G28" s="416"/>
    </row>
    <row r="29" spans="1:7" ht="18.45" customHeight="1" x14ac:dyDescent="0.25">
      <c r="A29" s="41"/>
      <c r="B29" s="42" t="s">
        <v>73</v>
      </c>
      <c r="C29" s="220" t="s">
        <v>74</v>
      </c>
      <c r="D29" s="205" t="s">
        <v>75</v>
      </c>
      <c r="E29" s="370"/>
      <c r="F29" s="372"/>
      <c r="G29" s="416"/>
    </row>
    <row r="30" spans="1:7" ht="11.4" customHeight="1" x14ac:dyDescent="0.25">
      <c r="A30" s="41"/>
      <c r="B30" s="42" t="s">
        <v>76</v>
      </c>
      <c r="C30" s="220" t="s">
        <v>77</v>
      </c>
      <c r="D30" s="212" t="s">
        <v>78</v>
      </c>
      <c r="E30" s="370"/>
      <c r="F30" s="372"/>
      <c r="G30" s="416"/>
    </row>
    <row r="31" spans="1:7" ht="10.95" customHeight="1" x14ac:dyDescent="0.25">
      <c r="A31" s="41"/>
      <c r="B31" s="42" t="s">
        <v>79</v>
      </c>
      <c r="C31" s="220" t="s">
        <v>80</v>
      </c>
      <c r="D31" s="212" t="s">
        <v>81</v>
      </c>
      <c r="E31" s="370"/>
      <c r="F31" s="372"/>
      <c r="G31" s="416"/>
    </row>
    <row r="32" spans="1:7" ht="10.35" customHeight="1" x14ac:dyDescent="0.25">
      <c r="A32" s="41"/>
      <c r="B32" s="42" t="s">
        <v>82</v>
      </c>
      <c r="C32" s="220" t="s">
        <v>83</v>
      </c>
      <c r="D32" s="205" t="s">
        <v>84</v>
      </c>
      <c r="E32" s="370"/>
      <c r="F32" s="372"/>
      <c r="G32" s="416"/>
    </row>
    <row r="33" spans="1:7" ht="9.9" customHeight="1" x14ac:dyDescent="0.25">
      <c r="A33" s="41"/>
      <c r="B33" s="42" t="s">
        <v>85</v>
      </c>
      <c r="C33" s="220" t="s">
        <v>248</v>
      </c>
      <c r="D33" s="221"/>
      <c r="E33" s="370"/>
      <c r="F33" s="372"/>
      <c r="G33" s="416"/>
    </row>
    <row r="34" spans="1:7" ht="10.95" customHeight="1" x14ac:dyDescent="0.25">
      <c r="A34" s="66"/>
      <c r="B34" s="67" t="s">
        <v>87</v>
      </c>
      <c r="C34" s="222" t="s">
        <v>88</v>
      </c>
      <c r="D34" s="221"/>
      <c r="E34" s="382"/>
      <c r="F34" s="373"/>
      <c r="G34" s="416"/>
    </row>
    <row r="35" spans="1:7" ht="20.399999999999999" customHeight="1" x14ac:dyDescent="0.25">
      <c r="A35" s="37" t="s">
        <v>89</v>
      </c>
      <c r="B35" s="79"/>
      <c r="C35" s="182" t="s">
        <v>90</v>
      </c>
      <c r="D35" s="346"/>
      <c r="E35" s="383">
        <f>+E36+E44</f>
        <v>0</v>
      </c>
      <c r="F35" s="368">
        <f>+F36+F44</f>
        <v>0</v>
      </c>
      <c r="G35" s="416">
        <f>+G36+G44</f>
        <v>0</v>
      </c>
    </row>
    <row r="36" spans="1:7" ht="14.25" customHeight="1" x14ac:dyDescent="0.25">
      <c r="A36" s="56"/>
      <c r="B36" s="81" t="s">
        <v>91</v>
      </c>
      <c r="C36" s="227" t="s">
        <v>92</v>
      </c>
      <c r="D36" s="228" t="s">
        <v>93</v>
      </c>
      <c r="E36" s="384">
        <f>SUM(E37:E43)</f>
        <v>0</v>
      </c>
      <c r="F36" s="385">
        <f>SUM(F37:F43)</f>
        <v>0</v>
      </c>
      <c r="G36" s="416">
        <f>SUM(G37:G43)</f>
        <v>0</v>
      </c>
    </row>
    <row r="37" spans="1:7" ht="10.95" customHeight="1" x14ac:dyDescent="0.25">
      <c r="A37" s="41"/>
      <c r="B37" s="84" t="s">
        <v>94</v>
      </c>
      <c r="C37" s="193" t="s">
        <v>95</v>
      </c>
      <c r="D37" s="193" t="s">
        <v>96</v>
      </c>
      <c r="E37" s="381"/>
      <c r="F37" s="372"/>
      <c r="G37" s="416"/>
    </row>
    <row r="38" spans="1:7" ht="10.95" customHeight="1" x14ac:dyDescent="0.25">
      <c r="A38" s="41"/>
      <c r="B38" s="84" t="s">
        <v>97</v>
      </c>
      <c r="C38" s="193" t="s">
        <v>98</v>
      </c>
      <c r="D38" s="193" t="s">
        <v>96</v>
      </c>
      <c r="E38" s="370"/>
      <c r="F38" s="372"/>
      <c r="G38" s="416"/>
    </row>
    <row r="39" spans="1:7" ht="9.9" customHeight="1" x14ac:dyDescent="0.25">
      <c r="A39" s="41"/>
      <c r="B39" s="84" t="s">
        <v>99</v>
      </c>
      <c r="C39" s="193" t="s">
        <v>249</v>
      </c>
      <c r="D39" s="193" t="s">
        <v>96</v>
      </c>
      <c r="E39" s="370"/>
      <c r="F39" s="372"/>
      <c r="G39" s="416"/>
    </row>
    <row r="40" spans="1:7" ht="9.9" customHeight="1" x14ac:dyDescent="0.25">
      <c r="A40" s="41"/>
      <c r="B40" s="84" t="s">
        <v>101</v>
      </c>
      <c r="C40" s="193" t="s">
        <v>102</v>
      </c>
      <c r="D40" s="193" t="s">
        <v>96</v>
      </c>
      <c r="E40" s="370"/>
      <c r="F40" s="372"/>
      <c r="G40" s="416"/>
    </row>
    <row r="41" spans="1:7" ht="10.35" customHeight="1" x14ac:dyDescent="0.25">
      <c r="A41" s="41"/>
      <c r="B41" s="84" t="s">
        <v>103</v>
      </c>
      <c r="C41" s="193" t="s">
        <v>104</v>
      </c>
      <c r="D41" s="193" t="s">
        <v>96</v>
      </c>
      <c r="E41" s="370"/>
      <c r="F41" s="372"/>
      <c r="G41" s="416"/>
    </row>
    <row r="42" spans="1:7" ht="10.95" customHeight="1" x14ac:dyDescent="0.25">
      <c r="A42" s="41"/>
      <c r="B42" s="84" t="s">
        <v>105</v>
      </c>
      <c r="C42" s="193" t="s">
        <v>106</v>
      </c>
      <c r="D42" s="193" t="s">
        <v>96</v>
      </c>
      <c r="E42" s="370"/>
      <c r="F42" s="372"/>
      <c r="G42" s="416"/>
    </row>
    <row r="43" spans="1:7" ht="11.4" customHeight="1" x14ac:dyDescent="0.25">
      <c r="A43" s="41"/>
      <c r="B43" s="84" t="s">
        <v>107</v>
      </c>
      <c r="C43" s="193" t="s">
        <v>250</v>
      </c>
      <c r="D43" s="193" t="s">
        <v>96</v>
      </c>
      <c r="E43" s="376"/>
      <c r="F43" s="372"/>
      <c r="G43" s="416"/>
    </row>
    <row r="44" spans="1:7" ht="10.5" customHeight="1" x14ac:dyDescent="0.25">
      <c r="A44" s="41"/>
      <c r="B44" s="84" t="s">
        <v>109</v>
      </c>
      <c r="C44" s="233" t="s">
        <v>110</v>
      </c>
      <c r="D44" s="340" t="s">
        <v>111</v>
      </c>
      <c r="E44" s="386">
        <f>SUM(E45:E49)</f>
        <v>0</v>
      </c>
      <c r="F44" s="387">
        <f>SUM(F45:F49)</f>
        <v>0</v>
      </c>
      <c r="G44" s="416">
        <f>SUM(G45:G49)</f>
        <v>0</v>
      </c>
    </row>
    <row r="45" spans="1:7" ht="10.95" customHeight="1" x14ac:dyDescent="0.25">
      <c r="A45" s="41"/>
      <c r="B45" s="84" t="s">
        <v>112</v>
      </c>
      <c r="C45" s="193" t="s">
        <v>95</v>
      </c>
      <c r="D45" s="193" t="s">
        <v>113</v>
      </c>
      <c r="E45" s="381"/>
      <c r="F45" s="372"/>
      <c r="G45" s="416"/>
    </row>
    <row r="46" spans="1:7" ht="9.9" customHeight="1" x14ac:dyDescent="0.25">
      <c r="A46" s="41"/>
      <c r="B46" s="84" t="s">
        <v>114</v>
      </c>
      <c r="C46" s="193" t="s">
        <v>115</v>
      </c>
      <c r="D46" s="193" t="s">
        <v>113</v>
      </c>
      <c r="E46" s="370"/>
      <c r="F46" s="372"/>
      <c r="G46" s="416"/>
    </row>
    <row r="47" spans="1:7" ht="10.95" customHeight="1" x14ac:dyDescent="0.25">
      <c r="A47" s="41"/>
      <c r="B47" s="84" t="s">
        <v>116</v>
      </c>
      <c r="C47" s="193" t="s">
        <v>117</v>
      </c>
      <c r="D47" s="193" t="s">
        <v>113</v>
      </c>
      <c r="E47" s="370"/>
      <c r="F47" s="372"/>
      <c r="G47" s="416"/>
    </row>
    <row r="48" spans="1:7" ht="9.9" customHeight="1" x14ac:dyDescent="0.25">
      <c r="A48" s="41"/>
      <c r="B48" s="84" t="s">
        <v>118</v>
      </c>
      <c r="C48" s="193" t="s">
        <v>240</v>
      </c>
      <c r="D48" s="193" t="s">
        <v>113</v>
      </c>
      <c r="E48" s="370"/>
      <c r="F48" s="372"/>
      <c r="G48" s="416"/>
    </row>
    <row r="49" spans="1:7" ht="10.35" customHeight="1" x14ac:dyDescent="0.25">
      <c r="A49" s="88"/>
      <c r="B49" s="89" t="s">
        <v>120</v>
      </c>
      <c r="C49" s="195" t="s">
        <v>121</v>
      </c>
      <c r="D49" s="193" t="s">
        <v>113</v>
      </c>
      <c r="E49" s="388"/>
      <c r="F49" s="373"/>
      <c r="G49" s="416"/>
    </row>
    <row r="50" spans="1:7" ht="14.85" customHeight="1" x14ac:dyDescent="0.25">
      <c r="A50" s="37" t="s">
        <v>122</v>
      </c>
      <c r="B50" s="38"/>
      <c r="C50" s="185" t="s">
        <v>123</v>
      </c>
      <c r="D50" s="185"/>
      <c r="E50" s="369">
        <f>+E51+E52</f>
        <v>0</v>
      </c>
      <c r="F50" s="368">
        <f>+F51+F52</f>
        <v>0</v>
      </c>
      <c r="G50" s="416">
        <f>+G51+G52</f>
        <v>0</v>
      </c>
    </row>
    <row r="51" spans="1:7" ht="11.4" customHeight="1" x14ac:dyDescent="0.25">
      <c r="A51" s="41"/>
      <c r="B51" s="84" t="s">
        <v>124</v>
      </c>
      <c r="C51" s="188" t="s">
        <v>125</v>
      </c>
      <c r="D51" s="188" t="s">
        <v>241</v>
      </c>
      <c r="E51" s="370"/>
      <c r="F51" s="371"/>
      <c r="G51" s="416"/>
    </row>
    <row r="52" spans="1:7" ht="10.35" customHeight="1" x14ac:dyDescent="0.25">
      <c r="A52" s="41"/>
      <c r="B52" s="84" t="s">
        <v>127</v>
      </c>
      <c r="C52" s="195" t="s">
        <v>128</v>
      </c>
      <c r="D52" s="195" t="s">
        <v>258</v>
      </c>
      <c r="E52" s="370"/>
      <c r="F52" s="373"/>
      <c r="G52" s="416"/>
    </row>
    <row r="53" spans="1:7" ht="13.95" customHeight="1" x14ac:dyDescent="0.25">
      <c r="A53" s="37" t="s">
        <v>130</v>
      </c>
      <c r="B53" s="38"/>
      <c r="C53" s="185" t="s">
        <v>131</v>
      </c>
      <c r="D53" s="185"/>
      <c r="E53" s="369">
        <f>+E54+E55+E58</f>
        <v>0</v>
      </c>
      <c r="F53" s="368">
        <f>+F54+F55+F58</f>
        <v>0</v>
      </c>
      <c r="G53" s="416">
        <f>+G54+G55+G58</f>
        <v>0</v>
      </c>
    </row>
    <row r="54" spans="1:7" ht="11.4" customHeight="1" x14ac:dyDescent="0.25">
      <c r="A54" s="96"/>
      <c r="B54" s="84" t="s">
        <v>132</v>
      </c>
      <c r="C54" s="188" t="s">
        <v>133</v>
      </c>
      <c r="D54" s="188" t="s">
        <v>134</v>
      </c>
      <c r="E54" s="381"/>
      <c r="F54" s="371"/>
      <c r="G54" s="416"/>
    </row>
    <row r="55" spans="1:7" ht="9.9" customHeight="1" x14ac:dyDescent="0.25">
      <c r="A55" s="96"/>
      <c r="B55" s="84" t="s">
        <v>135</v>
      </c>
      <c r="C55" s="193" t="s">
        <v>136</v>
      </c>
      <c r="D55" s="193" t="s">
        <v>137</v>
      </c>
      <c r="E55" s="381"/>
      <c r="F55" s="372"/>
      <c r="G55" s="416"/>
    </row>
    <row r="56" spans="1:7" ht="10.95" customHeight="1" x14ac:dyDescent="0.25">
      <c r="A56" s="96"/>
      <c r="B56" s="84" t="s">
        <v>138</v>
      </c>
      <c r="C56" s="193" t="s">
        <v>139</v>
      </c>
      <c r="D56" s="193" t="s">
        <v>140</v>
      </c>
      <c r="E56" s="381"/>
      <c r="F56" s="372"/>
      <c r="G56" s="416"/>
    </row>
    <row r="57" spans="1:7" ht="10.35" customHeight="1" x14ac:dyDescent="0.25">
      <c r="A57" s="96"/>
      <c r="B57" s="84" t="s">
        <v>141</v>
      </c>
      <c r="C57" s="193" t="s">
        <v>142</v>
      </c>
      <c r="D57" s="245" t="s">
        <v>46</v>
      </c>
      <c r="E57" s="381"/>
      <c r="F57" s="372"/>
      <c r="G57" s="416"/>
    </row>
    <row r="58" spans="1:7" ht="10.95" customHeight="1" x14ac:dyDescent="0.25">
      <c r="A58" s="41"/>
      <c r="B58" s="84" t="s">
        <v>143</v>
      </c>
      <c r="C58" s="238" t="s">
        <v>144</v>
      </c>
      <c r="D58" s="246" t="s">
        <v>145</v>
      </c>
      <c r="E58" s="376"/>
      <c r="F58" s="373"/>
      <c r="G58" s="416"/>
    </row>
    <row r="59" spans="1:7" ht="11.4" customHeight="1" x14ac:dyDescent="0.25">
      <c r="A59" s="37" t="s">
        <v>146</v>
      </c>
      <c r="B59" s="100"/>
      <c r="C59" s="182" t="s">
        <v>147</v>
      </c>
      <c r="D59" s="225" t="s">
        <v>148</v>
      </c>
      <c r="E59" s="378"/>
      <c r="F59" s="389"/>
      <c r="G59" s="416"/>
    </row>
    <row r="60" spans="1:7" ht="11.85" customHeight="1" x14ac:dyDescent="0.25">
      <c r="A60" s="24" t="s">
        <v>149</v>
      </c>
      <c r="B60" s="104"/>
      <c r="C60" s="80" t="s">
        <v>150</v>
      </c>
      <c r="D60" s="225"/>
      <c r="E60" s="390">
        <f>+E9+E16+E25+E26+E35+E50+E53+E59</f>
        <v>0</v>
      </c>
      <c r="F60" s="391">
        <f>+F9+F16+F25+F26+F35+F50+F53+F59</f>
        <v>0</v>
      </c>
      <c r="G60" s="416">
        <f>+G9+G16+G25+G26+G35+G50+G53+G59</f>
        <v>0</v>
      </c>
    </row>
    <row r="61" spans="1:7" ht="13.35" customHeight="1" x14ac:dyDescent="0.25">
      <c r="A61" s="37" t="s">
        <v>151</v>
      </c>
      <c r="B61" s="106"/>
      <c r="C61" s="182" t="s">
        <v>152</v>
      </c>
      <c r="D61" s="225"/>
      <c r="E61" s="383">
        <f>+E62+E63+E64</f>
        <v>0</v>
      </c>
      <c r="F61" s="368">
        <f>+F62+F63+F64</f>
        <v>0</v>
      </c>
      <c r="G61" s="416">
        <f>+G62+G63+G64</f>
        <v>0</v>
      </c>
    </row>
    <row r="62" spans="1:7" ht="11.4" customHeight="1" x14ac:dyDescent="0.25">
      <c r="A62" s="56"/>
      <c r="B62" s="81" t="s">
        <v>153</v>
      </c>
      <c r="C62" s="255" t="s">
        <v>154</v>
      </c>
      <c r="D62" s="256" t="s">
        <v>155</v>
      </c>
      <c r="E62" s="392"/>
      <c r="F62" s="371"/>
      <c r="G62" s="416"/>
    </row>
    <row r="63" spans="1:7" ht="10.35" customHeight="1" x14ac:dyDescent="0.25">
      <c r="A63" s="63"/>
      <c r="B63" s="109" t="s">
        <v>156</v>
      </c>
      <c r="C63" s="188" t="s">
        <v>157</v>
      </c>
      <c r="D63" s="259" t="s">
        <v>155</v>
      </c>
      <c r="E63" s="65"/>
      <c r="F63" s="372"/>
      <c r="G63" s="416"/>
    </row>
    <row r="64" spans="1:7" ht="10.35" customHeight="1" x14ac:dyDescent="0.25">
      <c r="A64" s="66"/>
      <c r="B64" s="135" t="s">
        <v>158</v>
      </c>
      <c r="C64" s="393" t="s">
        <v>159</v>
      </c>
      <c r="D64" s="394" t="s">
        <v>155</v>
      </c>
      <c r="E64" s="376"/>
      <c r="F64" s="373"/>
      <c r="G64" s="416"/>
    </row>
    <row r="65" spans="1:8" ht="11.4" customHeight="1" x14ac:dyDescent="0.25">
      <c r="A65" s="112" t="s">
        <v>160</v>
      </c>
      <c r="B65" s="113"/>
      <c r="C65" s="114" t="s">
        <v>161</v>
      </c>
      <c r="D65" s="115"/>
      <c r="E65" s="383">
        <f>+E60+E61</f>
        <v>0</v>
      </c>
      <c r="F65" s="368">
        <f>+F60+F61</f>
        <v>0</v>
      </c>
      <c r="G65" s="416">
        <f>+G60+G61</f>
        <v>0</v>
      </c>
    </row>
    <row r="66" spans="1:8" ht="14.1" customHeight="1" x14ac:dyDescent="0.25">
      <c r="A66" s="395"/>
      <c r="B66" s="396"/>
      <c r="C66" s="396"/>
      <c r="D66" s="396"/>
      <c r="E66" s="397"/>
      <c r="G66" s="416"/>
    </row>
    <row r="67" spans="1:8" ht="9.9" customHeight="1" x14ac:dyDescent="0.25">
      <c r="A67" s="117"/>
      <c r="B67" s="118"/>
      <c r="C67" s="10" t="s">
        <v>162</v>
      </c>
      <c r="D67" s="29"/>
      <c r="E67" s="267"/>
      <c r="F67" s="398"/>
      <c r="G67" s="416"/>
    </row>
    <row r="68" spans="1:8" ht="13.35" customHeight="1" x14ac:dyDescent="0.25">
      <c r="A68" s="33" t="s">
        <v>17</v>
      </c>
      <c r="B68" s="121"/>
      <c r="C68" s="270" t="s">
        <v>163</v>
      </c>
      <c r="D68" s="121"/>
      <c r="E68" s="324">
        <f>SUM(E69:E73)</f>
        <v>2170000</v>
      </c>
      <c r="F68" s="399">
        <f>SUM(F69:F73)</f>
        <v>2170000</v>
      </c>
      <c r="G68" s="416">
        <f>SUM(G69:G73)</f>
        <v>710905</v>
      </c>
    </row>
    <row r="69" spans="1:8" ht="10.35" customHeight="1" x14ac:dyDescent="0.25">
      <c r="A69" s="96"/>
      <c r="B69" s="123" t="s">
        <v>164</v>
      </c>
      <c r="C69" s="274" t="s">
        <v>165</v>
      </c>
      <c r="D69" s="274" t="s">
        <v>166</v>
      </c>
      <c r="E69" s="98"/>
      <c r="F69" s="400"/>
      <c r="G69" s="416"/>
    </row>
    <row r="70" spans="1:8" ht="10.95" customHeight="1" x14ac:dyDescent="0.25">
      <c r="A70" s="41"/>
      <c r="B70" s="84" t="s">
        <v>167</v>
      </c>
      <c r="C70" s="276" t="s">
        <v>168</v>
      </c>
      <c r="D70" s="276" t="s">
        <v>169</v>
      </c>
      <c r="E70" s="48"/>
      <c r="F70" s="401"/>
      <c r="G70" s="416"/>
    </row>
    <row r="71" spans="1:8" ht="10.35" customHeight="1" x14ac:dyDescent="0.25">
      <c r="A71" s="41"/>
      <c r="B71" s="84" t="s">
        <v>170</v>
      </c>
      <c r="C71" s="276" t="s">
        <v>171</v>
      </c>
      <c r="D71" s="276" t="s">
        <v>172</v>
      </c>
      <c r="E71" s="70"/>
      <c r="F71" s="401"/>
      <c r="G71" s="416"/>
    </row>
    <row r="72" spans="1:8" ht="9.9" customHeight="1" x14ac:dyDescent="0.25">
      <c r="A72" s="41"/>
      <c r="B72" s="84" t="s">
        <v>173</v>
      </c>
      <c r="C72" s="276" t="s">
        <v>174</v>
      </c>
      <c r="D72" s="277" t="s">
        <v>175</v>
      </c>
      <c r="E72" s="50">
        <v>2170000</v>
      </c>
      <c r="F72" s="44">
        <v>2170000</v>
      </c>
      <c r="G72" s="416">
        <v>710905</v>
      </c>
    </row>
    <row r="73" spans="1:8" ht="9.9" customHeight="1" x14ac:dyDescent="0.25">
      <c r="A73" s="41"/>
      <c r="B73" s="84" t="s">
        <v>176</v>
      </c>
      <c r="C73" s="276" t="s">
        <v>177</v>
      </c>
      <c r="D73" s="276" t="s">
        <v>178</v>
      </c>
      <c r="E73" s="98"/>
      <c r="F73" s="372"/>
      <c r="G73" s="416"/>
      <c r="H73" s="167"/>
    </row>
    <row r="74" spans="1:8" ht="9" customHeight="1" x14ac:dyDescent="0.25">
      <c r="A74" s="41"/>
      <c r="B74" s="84" t="s">
        <v>179</v>
      </c>
      <c r="C74" s="276" t="s">
        <v>180</v>
      </c>
      <c r="D74" s="276"/>
      <c r="E74" s="48"/>
      <c r="F74" s="372"/>
      <c r="G74" s="416"/>
    </row>
    <row r="75" spans="1:8" ht="9.75" customHeight="1" x14ac:dyDescent="0.25">
      <c r="A75" s="41"/>
      <c r="B75" s="84" t="s">
        <v>181</v>
      </c>
      <c r="C75" s="278" t="s">
        <v>182</v>
      </c>
      <c r="D75" s="278"/>
      <c r="E75" s="48"/>
      <c r="F75" s="372"/>
      <c r="G75" s="416"/>
    </row>
    <row r="76" spans="1:8" ht="10.5" customHeight="1" x14ac:dyDescent="0.25">
      <c r="A76" s="41"/>
      <c r="B76" s="84" t="s">
        <v>183</v>
      </c>
      <c r="C76" s="280" t="s">
        <v>184</v>
      </c>
      <c r="D76" s="280"/>
      <c r="E76" s="48"/>
      <c r="F76" s="372"/>
      <c r="G76" s="416"/>
    </row>
    <row r="77" spans="1:8" ht="19.2" x14ac:dyDescent="0.25">
      <c r="A77" s="41"/>
      <c r="B77" s="84" t="s">
        <v>185</v>
      </c>
      <c r="C77" s="280" t="s">
        <v>186</v>
      </c>
      <c r="D77" s="280"/>
      <c r="E77" s="48"/>
      <c r="F77" s="372"/>
      <c r="G77" s="416"/>
    </row>
    <row r="78" spans="1:8" ht="11.25" customHeight="1" x14ac:dyDescent="0.25">
      <c r="A78" s="41"/>
      <c r="B78" s="84" t="s">
        <v>188</v>
      </c>
      <c r="C78" s="280" t="s">
        <v>252</v>
      </c>
      <c r="D78" s="280"/>
      <c r="E78" s="48"/>
      <c r="F78" s="372"/>
      <c r="G78" s="416"/>
    </row>
    <row r="79" spans="1:8" ht="12.75" customHeight="1" x14ac:dyDescent="0.25">
      <c r="A79" s="41"/>
      <c r="B79" s="84" t="s">
        <v>190</v>
      </c>
      <c r="C79" s="282" t="s">
        <v>253</v>
      </c>
      <c r="D79" s="282"/>
      <c r="E79" s="48"/>
      <c r="F79" s="372"/>
      <c r="G79" s="416"/>
    </row>
    <row r="80" spans="1:8" ht="12" customHeight="1" x14ac:dyDescent="0.25">
      <c r="A80" s="41"/>
      <c r="B80" s="84" t="s">
        <v>192</v>
      </c>
      <c r="C80" s="284" t="s">
        <v>193</v>
      </c>
      <c r="D80" s="284"/>
      <c r="E80" s="48"/>
      <c r="F80" s="372"/>
      <c r="G80" s="416"/>
    </row>
    <row r="81" spans="1:7" ht="10.5" customHeight="1" x14ac:dyDescent="0.25">
      <c r="A81" s="66"/>
      <c r="B81" s="135" t="s">
        <v>194</v>
      </c>
      <c r="C81" s="287" t="s">
        <v>195</v>
      </c>
      <c r="D81" s="287"/>
      <c r="E81" s="70"/>
      <c r="F81" s="373"/>
      <c r="G81" s="416"/>
    </row>
    <row r="82" spans="1:7" ht="18.75" customHeight="1" x14ac:dyDescent="0.25">
      <c r="A82" s="37" t="s">
        <v>19</v>
      </c>
      <c r="B82" s="79"/>
      <c r="C82" s="290" t="s">
        <v>196</v>
      </c>
      <c r="D82" s="291"/>
      <c r="E82" s="368">
        <f>SUM(E83:E85)</f>
        <v>0</v>
      </c>
      <c r="F82" s="368">
        <f>SUM(F83:F85)</f>
        <v>0</v>
      </c>
      <c r="G82" s="416">
        <f>SUM(G83:G85)</f>
        <v>0</v>
      </c>
    </row>
    <row r="83" spans="1:7" ht="14.1" customHeight="1" x14ac:dyDescent="0.25">
      <c r="A83" s="96"/>
      <c r="B83" s="123" t="s">
        <v>21</v>
      </c>
      <c r="C83" s="255" t="s">
        <v>197</v>
      </c>
      <c r="D83" s="255" t="s">
        <v>198</v>
      </c>
      <c r="E83" s="381"/>
      <c r="F83" s="371"/>
      <c r="G83" s="416"/>
    </row>
    <row r="84" spans="1:7" ht="10.95" customHeight="1" x14ac:dyDescent="0.25">
      <c r="A84" s="41"/>
      <c r="B84" s="84" t="s">
        <v>29</v>
      </c>
      <c r="C84" s="193" t="s">
        <v>199</v>
      </c>
      <c r="D84" s="193" t="s">
        <v>200</v>
      </c>
      <c r="E84" s="370"/>
      <c r="F84" s="372"/>
      <c r="G84" s="416"/>
    </row>
    <row r="85" spans="1:7" ht="10.95" customHeight="1" x14ac:dyDescent="0.25">
      <c r="A85" s="41"/>
      <c r="B85" s="84" t="s">
        <v>31</v>
      </c>
      <c r="C85" s="193" t="s">
        <v>201</v>
      </c>
      <c r="D85" s="193" t="s">
        <v>202</v>
      </c>
      <c r="E85" s="370"/>
      <c r="F85" s="372"/>
      <c r="G85" s="416"/>
    </row>
    <row r="86" spans="1:7" ht="14.25" customHeight="1" x14ac:dyDescent="0.25">
      <c r="A86" s="41"/>
      <c r="B86" s="84" t="s">
        <v>34</v>
      </c>
      <c r="C86" s="193" t="s">
        <v>203</v>
      </c>
      <c r="D86" s="193" t="s">
        <v>204</v>
      </c>
      <c r="E86" s="370"/>
      <c r="F86" s="372"/>
      <c r="G86" s="416"/>
    </row>
    <row r="87" spans="1:7" ht="19.2" x14ac:dyDescent="0.25">
      <c r="A87" s="41"/>
      <c r="B87" s="84" t="s">
        <v>205</v>
      </c>
      <c r="C87" s="280" t="s">
        <v>206</v>
      </c>
      <c r="D87" s="280"/>
      <c r="E87" s="370"/>
      <c r="F87" s="372"/>
      <c r="G87" s="416"/>
    </row>
    <row r="88" spans="1:7" x14ac:dyDescent="0.25">
      <c r="A88" s="41"/>
      <c r="B88" s="84" t="s">
        <v>207</v>
      </c>
      <c r="C88" s="280" t="s">
        <v>254</v>
      </c>
      <c r="D88" s="280"/>
      <c r="E88" s="370"/>
      <c r="F88" s="372"/>
      <c r="G88" s="416"/>
    </row>
    <row r="89" spans="1:7" ht="10.35" customHeight="1" x14ac:dyDescent="0.25">
      <c r="A89" s="41"/>
      <c r="B89" s="84" t="s">
        <v>209</v>
      </c>
      <c r="C89" s="280" t="s">
        <v>210</v>
      </c>
      <c r="D89" s="280"/>
      <c r="E89" s="370"/>
      <c r="F89" s="372"/>
      <c r="G89" s="416"/>
    </row>
    <row r="90" spans="1:7" ht="10.95" customHeight="1" x14ac:dyDescent="0.25">
      <c r="A90" s="41"/>
      <c r="B90" s="84" t="s">
        <v>211</v>
      </c>
      <c r="C90" s="280" t="s">
        <v>212</v>
      </c>
      <c r="D90" s="280"/>
      <c r="E90" s="370"/>
      <c r="F90" s="372"/>
      <c r="G90" s="416"/>
    </row>
    <row r="91" spans="1:7" ht="21" customHeight="1" x14ac:dyDescent="0.25">
      <c r="A91" s="41"/>
      <c r="B91" s="84" t="s">
        <v>213</v>
      </c>
      <c r="C91" s="280" t="s">
        <v>214</v>
      </c>
      <c r="D91" s="280"/>
      <c r="E91" s="370"/>
      <c r="F91" s="372"/>
      <c r="G91" s="416"/>
    </row>
    <row r="92" spans="1:7" ht="31.5" customHeight="1" x14ac:dyDescent="0.25">
      <c r="A92" s="41"/>
      <c r="B92" s="84" t="s">
        <v>215</v>
      </c>
      <c r="C92" s="294" t="s">
        <v>216</v>
      </c>
      <c r="D92" s="294"/>
      <c r="E92" s="370"/>
      <c r="F92" s="373"/>
      <c r="G92" s="416"/>
    </row>
    <row r="93" spans="1:7" ht="15.75" customHeight="1" x14ac:dyDescent="0.25">
      <c r="A93" s="24" t="s">
        <v>36</v>
      </c>
      <c r="B93" s="143"/>
      <c r="C93" s="297" t="s">
        <v>217</v>
      </c>
      <c r="D93" s="297"/>
      <c r="E93" s="402">
        <f>+E94+E95</f>
        <v>0</v>
      </c>
      <c r="F93" s="368">
        <f>+F94+F95</f>
        <v>0</v>
      </c>
      <c r="G93" s="416">
        <f>+G94+G95</f>
        <v>0</v>
      </c>
    </row>
    <row r="94" spans="1:7" ht="10.35" customHeight="1" x14ac:dyDescent="0.25">
      <c r="A94" s="56"/>
      <c r="B94" s="81" t="s">
        <v>38</v>
      </c>
      <c r="C94" s="299" t="s">
        <v>218</v>
      </c>
      <c r="D94" s="300" t="s">
        <v>187</v>
      </c>
      <c r="E94" s="374"/>
      <c r="F94" s="371"/>
      <c r="G94" s="416"/>
    </row>
    <row r="95" spans="1:7" ht="10.95" customHeight="1" x14ac:dyDescent="0.25">
      <c r="A95" s="88"/>
      <c r="B95" s="89" t="s">
        <v>41</v>
      </c>
      <c r="C95" s="302" t="s">
        <v>219</v>
      </c>
      <c r="D95" s="303"/>
      <c r="E95" s="388"/>
      <c r="F95" s="403"/>
      <c r="G95" s="416"/>
    </row>
    <row r="96" spans="1:7" ht="12.45" customHeight="1" x14ac:dyDescent="0.25">
      <c r="A96" s="149" t="s">
        <v>62</v>
      </c>
      <c r="B96" s="150"/>
      <c r="C96" s="185" t="s">
        <v>220</v>
      </c>
      <c r="D96" s="307" t="s">
        <v>221</v>
      </c>
      <c r="E96" s="404"/>
      <c r="F96" s="389"/>
      <c r="G96" s="416"/>
    </row>
    <row r="97" spans="1:7" ht="9.9" customHeight="1" x14ac:dyDescent="0.25">
      <c r="A97" s="37" t="s">
        <v>65</v>
      </c>
      <c r="B97" s="153"/>
      <c r="C97" s="154" t="s">
        <v>222</v>
      </c>
      <c r="D97" s="311" t="s">
        <v>223</v>
      </c>
      <c r="E97" s="405"/>
      <c r="F97" s="389"/>
      <c r="G97" s="416"/>
    </row>
    <row r="98" spans="1:7" ht="10.95" customHeight="1" x14ac:dyDescent="0.25">
      <c r="A98" s="37" t="s">
        <v>89</v>
      </c>
      <c r="B98" s="79"/>
      <c r="C98" s="182" t="s">
        <v>224</v>
      </c>
      <c r="D98" s="225"/>
      <c r="E98" s="390">
        <f>+E68+E82+E93+E96+E97</f>
        <v>2170000</v>
      </c>
      <c r="F98" s="406">
        <f>+F68+F82+F93+F96+F97</f>
        <v>2170000</v>
      </c>
      <c r="G98" s="416">
        <f>+G68+G82+G93+G96+G97</f>
        <v>710905</v>
      </c>
    </row>
    <row r="99" spans="1:7" ht="11.4" customHeight="1" x14ac:dyDescent="0.25">
      <c r="A99" s="37" t="s">
        <v>122</v>
      </c>
      <c r="B99" s="79"/>
      <c r="C99" s="182" t="s">
        <v>225</v>
      </c>
      <c r="D99" s="80"/>
      <c r="E99" s="324">
        <f>+E100+E101</f>
        <v>0</v>
      </c>
      <c r="F99" s="407"/>
      <c r="G99" s="416"/>
    </row>
    <row r="100" spans="1:7" ht="11.4" customHeight="1" x14ac:dyDescent="0.25">
      <c r="A100" s="96"/>
      <c r="B100" s="84" t="s">
        <v>226</v>
      </c>
      <c r="C100" s="255" t="s">
        <v>255</v>
      </c>
      <c r="D100" s="107"/>
      <c r="E100" s="381"/>
      <c r="F100" s="400"/>
      <c r="G100" s="416"/>
    </row>
    <row r="101" spans="1:7" ht="11.85" customHeight="1" x14ac:dyDescent="0.25">
      <c r="A101" s="66"/>
      <c r="B101" s="135" t="s">
        <v>127</v>
      </c>
      <c r="C101" s="261" t="s">
        <v>228</v>
      </c>
      <c r="D101" s="111"/>
      <c r="E101" s="376"/>
      <c r="F101" s="401"/>
      <c r="G101" s="416"/>
    </row>
    <row r="102" spans="1:7" ht="13.35" customHeight="1" x14ac:dyDescent="0.25">
      <c r="A102" s="37" t="s">
        <v>130</v>
      </c>
      <c r="B102" s="100"/>
      <c r="C102" s="182" t="s">
        <v>229</v>
      </c>
      <c r="D102" s="346"/>
      <c r="E102" s="383">
        <f>+E98+E99</f>
        <v>2170000</v>
      </c>
      <c r="F102" s="399">
        <f>+F98+F99</f>
        <v>2170000</v>
      </c>
      <c r="G102" s="416">
        <f>+G98+G99</f>
        <v>710905</v>
      </c>
    </row>
    <row r="103" spans="1:7" ht="13.35" customHeight="1" x14ac:dyDescent="0.25">
      <c r="A103" s="157" t="s">
        <v>230</v>
      </c>
      <c r="B103" s="158"/>
      <c r="C103" s="159"/>
      <c r="D103" s="159"/>
      <c r="E103" s="408">
        <v>5</v>
      </c>
      <c r="F103" s="403">
        <v>6</v>
      </c>
      <c r="G103" s="416"/>
    </row>
    <row r="104" spans="1:7" ht="13.95" customHeight="1" x14ac:dyDescent="0.25">
      <c r="A104" s="157" t="s">
        <v>231</v>
      </c>
      <c r="B104" s="158"/>
      <c r="C104" s="159"/>
      <c r="D104" s="159"/>
      <c r="E104" s="315"/>
      <c r="F104" s="389"/>
      <c r="G104" s="416"/>
    </row>
  </sheetData>
  <sheetProtection selectLockedCells="1" selectUnlockedCells="1"/>
  <mergeCells count="5">
    <mergeCell ref="G1:G1048576"/>
    <mergeCell ref="A2:B4"/>
    <mergeCell ref="C2:E3"/>
    <mergeCell ref="A5:B5"/>
    <mergeCell ref="A7:F7"/>
  </mergeCells>
  <pageMargins left="0.78749999999999998" right="0.78749999999999998" top="1.6145833333333333" bottom="0.90555555555555556" header="0.78749999999999998" footer="0.51180555555555551"/>
  <pageSetup paperSize="9" firstPageNumber="0" orientation="portrait" horizontalDpi="300" verticalDpi="300" r:id="rId1"/>
  <headerFooter alignWithMargins="0">
    <oddHeader>&amp;C&amp;"Times New Roman,Félkövér"Dég Község Önkormányzat
 2019. ÉVI KÖLTSÉGVETÉS
ÁLLAMI (ÁLLAMIGAZGATÁSI)  
FELADATAINAK MÉRLEGE&amp;R&amp;"Times New Roman,Normál"&amp;12 &amp;10 2.4. melléklet
a 7/2020. (IV. 30.)
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</vt:i4>
      </vt:variant>
    </vt:vector>
  </HeadingPairs>
  <TitlesOfParts>
    <vt:vector size="5" baseType="lpstr">
      <vt:lpstr>2.1.sz.mell.</vt:lpstr>
      <vt:lpstr>2.2. mell.</vt:lpstr>
      <vt:lpstr>2.3. mell.</vt:lpstr>
      <vt:lpstr>2.4. mell.</vt:lpstr>
      <vt:lpstr>'2.1.sz.mell.'!Nyomtatási_cím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2020-05-04T12:12:08Z</cp:lastPrinted>
  <dcterms:created xsi:type="dcterms:W3CDTF">2020-05-04T12:13:10Z</dcterms:created>
  <dcterms:modified xsi:type="dcterms:W3CDTF">2020-05-08T18:45:17Z</dcterms:modified>
</cp:coreProperties>
</file>