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2sz.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K32" i="1"/>
  <c r="K24" i="1"/>
  <c r="J24" i="1"/>
  <c r="I24" i="1"/>
  <c r="H24" i="1"/>
  <c r="G24" i="1"/>
  <c r="F24" i="1"/>
  <c r="E24" i="1"/>
  <c r="D24" i="1"/>
  <c r="C24" i="1"/>
  <c r="B24" i="1"/>
  <c r="M23" i="1"/>
  <c r="L23" i="1"/>
  <c r="M22" i="1"/>
  <c r="L22" i="1"/>
  <c r="L24" i="1" s="1"/>
  <c r="M24" i="1" s="1"/>
  <c r="M21" i="1"/>
  <c r="M20" i="1"/>
  <c r="M19" i="1"/>
  <c r="M18" i="1"/>
  <c r="K15" i="1"/>
  <c r="J15" i="1"/>
  <c r="I15" i="1"/>
  <c r="H15" i="1"/>
  <c r="G15" i="1"/>
  <c r="F15" i="1"/>
  <c r="E15" i="1"/>
  <c r="D15" i="1"/>
  <c r="C15" i="1"/>
  <c r="B15" i="1"/>
  <c r="M14" i="1"/>
  <c r="L14" i="1"/>
  <c r="M13" i="1"/>
  <c r="L13" i="1"/>
  <c r="M12" i="1"/>
  <c r="L12" i="1"/>
  <c r="M11" i="1"/>
  <c r="L10" i="1"/>
  <c r="M10" i="1" s="1"/>
  <c r="M9" i="1"/>
  <c r="L9" i="1"/>
  <c r="M8" i="1"/>
  <c r="L8" i="1"/>
  <c r="L15" i="1" s="1"/>
  <c r="K6" i="1"/>
  <c r="J6" i="1"/>
  <c r="M15" i="1" l="1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<sst xmlns="http://schemas.openxmlformats.org/spreadsheetml/2006/main" count="56" uniqueCount="48">
  <si>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</si>
  <si>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Tiszavasvári város környezetvédelmi-infrastruktura fejlesztése, lakóterület belvízmentesítése                             TOP-2.1.3-15-SB1-2016-00024</t>
  </si>
  <si>
    <t>5.2. melléklet a 19/2019.(V.30.)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</si>
  <si>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</si>
  <si>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</si>
  <si>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</si>
  <si>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</si>
  <si>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</si>
  <si>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</si>
  <si>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</si>
  <si>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</si>
  <si>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2018. előtt</t>
  </si>
  <si>
    <t>2018. évi</t>
  </si>
  <si>
    <t>2018. után</t>
  </si>
  <si>
    <t>Összesen</t>
  </si>
  <si>
    <t>Telj. %-a 2018.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</si>
  <si>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</si>
  <si>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</si>
  <si>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</si>
  <si>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</si>
  <si>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</si>
  <si>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</si>
  <si>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</si>
  <si>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</si>
  <si>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</si>
  <si>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</si>
  <si>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</si>
  <si>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</si>
  <si>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</si>
  <si>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</si>
  <si>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</si>
  <si>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</si>
  <si>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</si>
  <si>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</si>
  <si>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</si>
  <si>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</si>
  <si>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</si>
  <si>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</si>
  <si>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</si>
  <si>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</si>
  <si>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</si>
  <si>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</si>
  <si>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</si>
  <si>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2018.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</si>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</sst>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0" xfId="1" applyNumberFormat="1" applyFont="1" applyFill="1" applyAlignment="1">
      <alignment horizontal="left" vertical="center" wrapText="1"/>
    </xf>
    <xf numFmtId="164" fontId="2" fillId="0" borderId="0" xfId="1" applyNumberFormat="1" applyFont="1" applyFill="1" applyAlignment="1" applyProtection="1">
      <alignment horizontal="left" vertical="center" wrapText="1"/>
      <protection locked="0"/>
    </xf>
    <xf numFmtId="164" fontId="2" fillId="0" borderId="0" xfId="1" applyNumberForma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 textRotation="180"/>
    </xf>
    <xf numFmtId="0" fontId="2" fillId="0" borderId="0" xfId="1" applyFill="1"/>
    <xf numFmtId="164" fontId="6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 wrapText="1"/>
    </xf>
    <xf numFmtId="49" fontId="11" fillId="0" borderId="9" xfId="1" applyNumberFormat="1" applyFont="1" applyFill="1" applyBorder="1" applyAlignment="1">
      <alignment horizontal="left" vertical="center"/>
    </xf>
    <xf numFmtId="3" fontId="11" fillId="0" borderId="4" xfId="1" applyNumberFormat="1" applyFont="1" applyFill="1" applyBorder="1" applyAlignment="1" applyProtection="1">
      <alignment horizontal="right" vertical="center"/>
      <protection locked="0"/>
    </xf>
    <xf numFmtId="3" fontId="11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0" xfId="1" applyNumberFormat="1" applyFont="1" applyFill="1" applyBorder="1" applyAlignment="1">
      <alignment horizontal="righ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49" fontId="13" fillId="0" borderId="11" xfId="1" quotePrefix="1" applyNumberFormat="1" applyFont="1" applyFill="1" applyBorder="1" applyAlignment="1">
      <alignment horizontal="left" vertical="center" indent="1"/>
    </xf>
    <xf numFmtId="3" fontId="13" fillId="0" borderId="12" xfId="1" applyNumberFormat="1" applyFont="1" applyFill="1" applyBorder="1" applyAlignment="1" applyProtection="1">
      <alignment horizontal="right" vertical="center"/>
      <protection locked="0"/>
    </xf>
    <xf numFmtId="3" fontId="13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1" applyNumberFormat="1" applyFont="1" applyFill="1" applyBorder="1" applyAlignment="1">
      <alignment horizontal="right" vertical="center" wrapText="1"/>
    </xf>
    <xf numFmtId="4" fontId="10" fillId="0" borderId="12" xfId="1" applyNumberFormat="1" applyFont="1" applyFill="1" applyBorder="1" applyAlignment="1">
      <alignment horizontal="right" vertical="center" wrapText="1"/>
    </xf>
    <xf numFmtId="49" fontId="11" fillId="0" borderId="11" xfId="1" applyNumberFormat="1" applyFont="1" applyFill="1" applyBorder="1" applyAlignment="1">
      <alignment horizontal="left" vertical="center"/>
    </xf>
    <xf numFmtId="3" fontId="11" fillId="0" borderId="12" xfId="1" applyNumberFormat="1" applyFont="1" applyFill="1" applyBorder="1" applyAlignment="1" applyProtection="1">
      <alignment horizontal="right" vertical="center"/>
      <protection locked="0"/>
    </xf>
    <xf numFmtId="3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2" applyNumberFormat="1" applyFont="1" applyFill="1" applyBorder="1" applyAlignment="1">
      <alignment horizontal="right" vertical="center" wrapText="1"/>
    </xf>
    <xf numFmtId="49" fontId="11" fillId="0" borderId="13" xfId="1" applyNumberFormat="1" applyFont="1" applyFill="1" applyBorder="1" applyAlignment="1" applyProtection="1">
      <alignment horizontal="left" vertical="center"/>
      <protection locked="0"/>
    </xf>
    <xf numFmtId="3" fontId="11" fillId="0" borderId="14" xfId="1" applyNumberFormat="1" applyFont="1" applyFill="1" applyBorder="1" applyAlignment="1" applyProtection="1">
      <alignment horizontal="right" vertical="center"/>
      <protection locked="0"/>
    </xf>
    <xf numFmtId="3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5" xfId="1" applyNumberFormat="1" applyFont="1" applyFill="1" applyBorder="1" applyAlignment="1">
      <alignment horizontal="right" vertical="center" wrapText="1"/>
    </xf>
    <xf numFmtId="49" fontId="12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3" xfId="1" applyNumberFormat="1" applyFont="1" applyFill="1" applyBorder="1" applyAlignment="1">
      <alignment vertical="center"/>
    </xf>
    <xf numFmtId="4" fontId="14" fillId="0" borderId="3" xfId="1" applyNumberFormat="1" applyFont="1" applyFill="1" applyBorder="1" applyAlignment="1" applyProtection="1">
      <alignment vertical="center" wrapText="1"/>
      <protection locked="0"/>
    </xf>
    <xf numFmtId="49" fontId="12" fillId="0" borderId="17" xfId="1" applyNumberFormat="1" applyFont="1" applyFill="1" applyBorder="1" applyAlignment="1" applyProtection="1">
      <alignment vertical="center"/>
      <protection locked="0"/>
    </xf>
    <xf numFmtId="49" fontId="12" fillId="0" borderId="17" xfId="1" applyNumberFormat="1" applyFont="1" applyFill="1" applyBorder="1" applyAlignment="1" applyProtection="1">
      <alignment horizontal="right" vertical="center"/>
      <protection locked="0"/>
    </xf>
    <xf numFmtId="3" fontId="14" fillId="0" borderId="17" xfId="1" applyNumberFormat="1" applyFont="1" applyFill="1" applyBorder="1" applyAlignment="1" applyProtection="1">
      <alignment horizontal="right" vertical="center" wrapText="1"/>
      <protection locked="0"/>
    </xf>
    <xf numFmtId="4" fontId="14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1" xfId="1" applyNumberFormat="1" applyFont="1" applyFill="1" applyBorder="1" applyAlignment="1" applyProtection="1">
      <alignment vertical="center"/>
      <protection locked="0"/>
    </xf>
    <xf numFmtId="49" fontId="12" fillId="0" borderId="1" xfId="1" applyNumberFormat="1" applyFont="1" applyFill="1" applyBorder="1" applyAlignment="1" applyProtection="1">
      <alignment horizontal="right" vertical="center"/>
      <protection locked="0"/>
    </xf>
    <xf numFmtId="3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8" xfId="1" applyNumberFormat="1" applyFont="1" applyFill="1" applyBorder="1" applyAlignment="1">
      <alignment horizontal="left" vertical="center"/>
    </xf>
    <xf numFmtId="164" fontId="10" fillId="0" borderId="4" xfId="1" applyNumberFormat="1" applyFont="1" applyFill="1" applyBorder="1" applyAlignment="1" applyProtection="1">
      <alignment horizontal="right" vertical="center" wrapText="1"/>
    </xf>
    <xf numFmtId="49" fontId="11" fillId="0" borderId="19" xfId="1" applyNumberFormat="1" applyFont="1" applyFill="1" applyBorder="1" applyAlignment="1">
      <alignment horizontal="left" vertical="center"/>
    </xf>
    <xf numFmtId="164" fontId="12" fillId="0" borderId="12" xfId="1" applyNumberFormat="1" applyFont="1" applyFill="1" applyBorder="1" applyAlignment="1" applyProtection="1">
      <alignment horizontal="right" vertical="center" wrapText="1"/>
    </xf>
    <xf numFmtId="49" fontId="11" fillId="0" borderId="19" xfId="1" applyNumberFormat="1" applyFont="1" applyFill="1" applyBorder="1" applyAlignment="1" applyProtection="1">
      <alignment horizontal="left" vertical="center"/>
      <protection locked="0"/>
    </xf>
    <xf numFmtId="49" fontId="11" fillId="0" borderId="20" xfId="1" applyNumberFormat="1" applyFont="1" applyFill="1" applyBorder="1" applyAlignment="1" applyProtection="1">
      <alignment horizontal="left" vertical="center"/>
      <protection locked="0"/>
    </xf>
    <xf numFmtId="165" fontId="10" fillId="0" borderId="3" xfId="1" applyNumberFormat="1" applyFont="1" applyFill="1" applyBorder="1" applyAlignment="1">
      <alignment horizontal="left" vertical="center" wrapText="1" indent="1"/>
    </xf>
    <xf numFmtId="165" fontId="15" fillId="0" borderId="17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left" vertical="center" wrapText="1"/>
    </xf>
    <xf numFmtId="4" fontId="15" fillId="0" borderId="0" xfId="1" applyNumberFormat="1" applyFont="1" applyFill="1" applyBorder="1" applyAlignment="1">
      <alignment horizontal="left" vertical="center" wrapText="1"/>
    </xf>
    <xf numFmtId="165" fontId="16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ill="1" applyAlignment="1">
      <alignment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164" fontId="17" fillId="0" borderId="2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4" fontId="12" fillId="0" borderId="3" xfId="1" applyNumberFormat="1" applyFont="1" applyFill="1" applyBorder="1" applyAlignment="1">
      <alignment horizontal="center" vertical="center" wrapText="1"/>
    </xf>
    <xf numFmtId="164" fontId="2" fillId="0" borderId="9" xfId="1" applyNumberFormat="1" applyFill="1" applyBorder="1" applyAlignment="1" applyProtection="1">
      <alignment horizontal="left" vertical="center" wrapText="1"/>
      <protection locked="0"/>
    </xf>
    <xf numFmtId="164" fontId="2" fillId="0" borderId="22" xfId="1" applyNumberFormat="1" applyFill="1" applyBorder="1" applyAlignment="1" applyProtection="1">
      <alignment horizontal="left" vertical="center" wrapText="1"/>
      <protection locked="0"/>
    </xf>
    <xf numFmtId="3" fontId="11" fillId="0" borderId="23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1" applyNumberFormat="1" applyFill="1" applyBorder="1" applyAlignment="1" applyProtection="1">
      <alignment horizontal="left" vertical="center" wrapText="1"/>
      <protection locked="0"/>
    </xf>
    <xf numFmtId="164" fontId="2" fillId="0" borderId="25" xfId="1" applyNumberFormat="1" applyFill="1" applyBorder="1" applyAlignment="1" applyProtection="1">
      <alignment horizontal="left" vertical="center" wrapText="1"/>
      <protection locked="0"/>
    </xf>
    <xf numFmtId="3" fontId="11" fillId="0" borderId="15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6" xfId="1" applyNumberFormat="1" applyFont="1" applyFill="1" applyBorder="1" applyAlignment="1">
      <alignment horizontal="left" vertical="center" wrapText="1" indent="2"/>
    </xf>
    <xf numFmtId="164" fontId="17" fillId="0" borderId="21" xfId="1" applyNumberFormat="1" applyFont="1" applyFill="1" applyBorder="1" applyAlignment="1">
      <alignment horizontal="left" vertical="center" wrapText="1" indent="2"/>
    </xf>
    <xf numFmtId="164" fontId="12" fillId="0" borderId="3" xfId="1" applyNumberFormat="1" applyFont="1" applyFill="1" applyBorder="1" applyAlignment="1">
      <alignment horizontal="right" vertical="center" wrapText="1"/>
    </xf>
    <xf numFmtId="4" fontId="12" fillId="0" borderId="3" xfId="1" applyNumberFormat="1" applyFont="1" applyFill="1" applyBorder="1" applyAlignment="1">
      <alignment horizontal="right" vertical="center" wrapText="1"/>
    </xf>
    <xf numFmtId="4" fontId="2" fillId="0" borderId="0" xfId="1" applyNumberFormat="1" applyFill="1"/>
    <xf numFmtId="0" fontId="5" fillId="0" borderId="0" xfId="1" applyFont="1" applyFill="1" applyAlignment="1">
      <alignment textRotation="180"/>
    </xf>
    <xf numFmtId="0" fontId="2" fillId="0" borderId="0" xfId="1" applyFill="1" applyAlignment="1"/>
  </cellXfs>
  <cellStyles count="3">
    <cellStyle name="Normál" xfId="0" builtinId="0"/>
    <cellStyle name="Normál_ZARSZREND14" xfId="1"/>
    <cellStyle name="Százalék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theme="6"/>
  </sheetPr>
  <dimension ref="A1:N48"/>
  <sheetViews>
    <sheetView tabSelected="1" zoomScaleNormal="130" zoomScaleSheetLayoutView="100" workbookViewId="0">
      <selection activeCell="G19" sqref="G19"/>
    </sheetView>
  </sheetViews>
  <sheetFormatPr defaultColWidth="8" defaultRowHeight="12.75" x14ac:dyDescent="0.2"/>
  <cols>
    <col min="1" max="1" width="24.42578125" style="5" customWidth="1"/>
    <col min="2" max="2" width="9.28515625" style="5" bestFit="1" customWidth="1"/>
    <col min="3" max="12" width="8.5703125" style="5" customWidth="1"/>
    <col min="13" max="13" width="8.5703125" style="81" customWidth="1"/>
    <col min="14" max="14" width="3.42578125" style="5" customWidth="1"/>
    <col min="15" max="256" width="8" style="5"/>
    <col min="257" max="257" width="24.42578125" style="5" customWidth="1"/>
    <col min="258" max="258" width="9.28515625" style="5" bestFit="1" customWidth="1"/>
    <col min="259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14" width="9.28515625" style="5" bestFit="1" customWidth="1"/>
    <col min="515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70" width="9.28515625" style="5" bestFit="1" customWidth="1"/>
    <col min="771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26" width="9.28515625" style="5" bestFit="1" customWidth="1"/>
    <col min="1027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82" width="9.28515625" style="5" bestFit="1" customWidth="1"/>
    <col min="1283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38" width="9.28515625" style="5" bestFit="1" customWidth="1"/>
    <col min="1539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794" width="9.28515625" style="5" bestFit="1" customWidth="1"/>
    <col min="1795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50" width="9.28515625" style="5" bestFit="1" customWidth="1"/>
    <col min="2051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06" width="9.28515625" style="5" bestFit="1" customWidth="1"/>
    <col min="2307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62" width="9.28515625" style="5" bestFit="1" customWidth="1"/>
    <col min="2563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18" width="9.28515625" style="5" bestFit="1" customWidth="1"/>
    <col min="2819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74" width="9.28515625" style="5" bestFit="1" customWidth="1"/>
    <col min="3075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30" width="9.28515625" style="5" bestFit="1" customWidth="1"/>
    <col min="3331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86" width="9.28515625" style="5" bestFit="1" customWidth="1"/>
    <col min="3587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42" width="9.28515625" style="5" bestFit="1" customWidth="1"/>
    <col min="3843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098" width="9.28515625" style="5" bestFit="1" customWidth="1"/>
    <col min="4099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54" width="9.28515625" style="5" bestFit="1" customWidth="1"/>
    <col min="4355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10" width="9.28515625" style="5" bestFit="1" customWidth="1"/>
    <col min="4611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66" width="9.28515625" style="5" bestFit="1" customWidth="1"/>
    <col min="4867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22" width="9.28515625" style="5" bestFit="1" customWidth="1"/>
    <col min="5123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78" width="9.28515625" style="5" bestFit="1" customWidth="1"/>
    <col min="5379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34" width="9.28515625" style="5" bestFit="1" customWidth="1"/>
    <col min="5635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890" width="9.28515625" style="5" bestFit="1" customWidth="1"/>
    <col min="5891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46" width="9.28515625" style="5" bestFit="1" customWidth="1"/>
    <col min="6147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02" width="9.28515625" style="5" bestFit="1" customWidth="1"/>
    <col min="6403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58" width="9.28515625" style="5" bestFit="1" customWidth="1"/>
    <col min="6659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14" width="9.28515625" style="5" bestFit="1" customWidth="1"/>
    <col min="6915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70" width="9.28515625" style="5" bestFit="1" customWidth="1"/>
    <col min="7171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26" width="9.28515625" style="5" bestFit="1" customWidth="1"/>
    <col min="7427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82" width="9.28515625" style="5" bestFit="1" customWidth="1"/>
    <col min="7683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38" width="9.28515625" style="5" bestFit="1" customWidth="1"/>
    <col min="7939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194" width="9.28515625" style="5" bestFit="1" customWidth="1"/>
    <col min="8195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50" width="9.28515625" style="5" bestFit="1" customWidth="1"/>
    <col min="8451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06" width="9.28515625" style="5" bestFit="1" customWidth="1"/>
    <col min="8707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62" width="9.28515625" style="5" bestFit="1" customWidth="1"/>
    <col min="8963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18" width="9.28515625" style="5" bestFit="1" customWidth="1"/>
    <col min="9219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74" width="9.28515625" style="5" bestFit="1" customWidth="1"/>
    <col min="9475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30" width="9.28515625" style="5" bestFit="1" customWidth="1"/>
    <col min="9731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86" width="9.28515625" style="5" bestFit="1" customWidth="1"/>
    <col min="9987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42" width="9.28515625" style="5" bestFit="1" customWidth="1"/>
    <col min="10243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498" width="9.28515625" style="5" bestFit="1" customWidth="1"/>
    <col min="10499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54" width="9.28515625" style="5" bestFit="1" customWidth="1"/>
    <col min="10755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10" width="9.28515625" style="5" bestFit="1" customWidth="1"/>
    <col min="11011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66" width="9.28515625" style="5" bestFit="1" customWidth="1"/>
    <col min="11267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22" width="9.28515625" style="5" bestFit="1" customWidth="1"/>
    <col min="11523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78" width="9.28515625" style="5" bestFit="1" customWidth="1"/>
    <col min="11779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34" width="9.28515625" style="5" bestFit="1" customWidth="1"/>
    <col min="12035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290" width="9.28515625" style="5" bestFit="1" customWidth="1"/>
    <col min="12291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46" width="9.28515625" style="5" bestFit="1" customWidth="1"/>
    <col min="12547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02" width="9.28515625" style="5" bestFit="1" customWidth="1"/>
    <col min="12803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58" width="9.28515625" style="5" bestFit="1" customWidth="1"/>
    <col min="13059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14" width="9.28515625" style="5" bestFit="1" customWidth="1"/>
    <col min="13315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70" width="9.28515625" style="5" bestFit="1" customWidth="1"/>
    <col min="13571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26" width="9.28515625" style="5" bestFit="1" customWidth="1"/>
    <col min="13827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82" width="9.28515625" style="5" bestFit="1" customWidth="1"/>
    <col min="14083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38" width="9.28515625" style="5" bestFit="1" customWidth="1"/>
    <col min="14339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594" width="9.28515625" style="5" bestFit="1" customWidth="1"/>
    <col min="14595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50" width="9.28515625" style="5" bestFit="1" customWidth="1"/>
    <col min="14851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06" width="9.28515625" style="5" bestFit="1" customWidth="1"/>
    <col min="15107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62" width="9.28515625" style="5" bestFit="1" customWidth="1"/>
    <col min="15363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18" width="9.28515625" style="5" bestFit="1" customWidth="1"/>
    <col min="15619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74" width="9.28515625" style="5" bestFit="1" customWidth="1"/>
    <col min="15875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30" width="9.28515625" style="5" bestFit="1" customWidth="1"/>
    <col min="16131" max="16141" width="8.5703125" style="5" customWidth="1"/>
    <col min="16142" max="16142" width="3.42578125" style="5" customWidth="1"/>
    <col min="16143" max="16384" width="8" style="5"/>
  </cols>
  <sheetData>
    <row r="1" spans="1:14" ht="39.75" customHeight="1" x14ac:dyDescent="0.2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 x14ac:dyDescent="0.25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 x14ac:dyDescent="0.25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 x14ac:dyDescent="0.25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 x14ac:dyDescent="0.25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2018. előtt</v>
      </c>
      <c r="K6" s="16" t="str">
        <f>+F6</f>
        <v>2018. évi</v>
      </c>
      <c r="L6" s="18" t="s">
        <v>14</v>
      </c>
      <c r="M6" s="19" t="s">
        <v>15</v>
      </c>
      <c r="N6" s="4"/>
    </row>
    <row r="7" spans="1:14" ht="13.5" thickBot="1" x14ac:dyDescent="0.25">
      <c r="A7" s="20" t="s">
        <v>16</v>
      </c>
      <c r="B7" s="18" t="s">
        <v>17</v>
      </c>
      <c r="C7" s="18" t="s">
        <v>18</v>
      </c>
      <c r="D7" s="21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1" t="s">
        <v>24</v>
      </c>
      <c r="J7" s="21" t="s">
        <v>25</v>
      </c>
      <c r="K7" s="21" t="s">
        <v>26</v>
      </c>
      <c r="L7" s="21" t="s">
        <v>27</v>
      </c>
      <c r="M7" s="22" t="s">
        <v>28</v>
      </c>
      <c r="N7" s="4"/>
    </row>
    <row r="8" spans="1:14" x14ac:dyDescent="0.2">
      <c r="A8" s="23" t="s">
        <v>29</v>
      </c>
      <c r="B8" s="24"/>
      <c r="C8" s="25"/>
      <c r="D8" s="25"/>
      <c r="E8" s="26"/>
      <c r="F8" s="25"/>
      <c r="G8" s="25"/>
      <c r="H8" s="25"/>
      <c r="I8" s="25"/>
      <c r="J8" s="25"/>
      <c r="K8" s="25"/>
      <c r="L8" s="27">
        <f t="shared" ref="L8:L14" si="0">+J8+K8</f>
        <v>0</v>
      </c>
      <c r="M8" s="28" t="str">
        <f t="shared" ref="M8:M15" si="1">IF((C8&lt;&gt;0),ROUND((L8/C8)*100,1),"")</f>
        <v/>
      </c>
      <c r="N8" s="4"/>
    </row>
    <row r="9" spans="1:14" x14ac:dyDescent="0.2">
      <c r="A9" s="29" t="s">
        <v>30</v>
      </c>
      <c r="B9" s="30"/>
      <c r="C9" s="31"/>
      <c r="D9" s="31"/>
      <c r="E9" s="31"/>
      <c r="F9" s="31"/>
      <c r="G9" s="31"/>
      <c r="H9" s="31"/>
      <c r="I9" s="31"/>
      <c r="J9" s="31"/>
      <c r="K9" s="31"/>
      <c r="L9" s="32">
        <f t="shared" si="0"/>
        <v>0</v>
      </c>
      <c r="M9" s="33" t="str">
        <f t="shared" si="1"/>
        <v/>
      </c>
      <c r="N9" s="4"/>
    </row>
    <row r="10" spans="1:14" x14ac:dyDescent="0.2">
      <c r="A10" s="34" t="s">
        <v>31</v>
      </c>
      <c r="B10" s="35">
        <v>75588869</v>
      </c>
      <c r="C10" s="36">
        <v>75588869</v>
      </c>
      <c r="D10" s="36">
        <v>71809476</v>
      </c>
      <c r="E10" s="36">
        <v>71809476</v>
      </c>
      <c r="F10" s="36">
        <v>3779393</v>
      </c>
      <c r="G10" s="36">
        <v>0</v>
      </c>
      <c r="H10" s="36">
        <v>0</v>
      </c>
      <c r="I10" s="36">
        <v>3796748</v>
      </c>
      <c r="J10" s="36">
        <v>71809476</v>
      </c>
      <c r="K10" s="36"/>
      <c r="L10" s="32">
        <f>SUM(J10:K10)</f>
        <v>71809476</v>
      </c>
      <c r="M10" s="37">
        <f t="shared" si="1"/>
        <v>95</v>
      </c>
      <c r="N10" s="4"/>
    </row>
    <row r="11" spans="1:14" x14ac:dyDescent="0.2">
      <c r="A11" s="34" t="s">
        <v>32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2"/>
      <c r="M11" s="33" t="str">
        <f t="shared" si="1"/>
        <v/>
      </c>
      <c r="N11" s="4"/>
    </row>
    <row r="12" spans="1:14" x14ac:dyDescent="0.2">
      <c r="A12" s="34" t="s">
        <v>33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2">
        <f t="shared" si="0"/>
        <v>0</v>
      </c>
      <c r="M12" s="33" t="str">
        <f t="shared" si="1"/>
        <v/>
      </c>
      <c r="N12" s="4"/>
    </row>
    <row r="13" spans="1:14" x14ac:dyDescent="0.2">
      <c r="A13" s="34" t="s">
        <v>34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2">
        <f t="shared" si="0"/>
        <v>0</v>
      </c>
      <c r="M13" s="33" t="str">
        <f t="shared" si="1"/>
        <v/>
      </c>
      <c r="N13" s="4"/>
    </row>
    <row r="14" spans="1:14" ht="15" customHeight="1" thickBot="1" x14ac:dyDescent="0.25">
      <c r="A14" s="38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32">
        <f t="shared" si="0"/>
        <v>0</v>
      </c>
      <c r="M14" s="41" t="str">
        <f t="shared" si="1"/>
        <v/>
      </c>
      <c r="N14" s="4"/>
    </row>
    <row r="15" spans="1:14" ht="13.5" thickBot="1" x14ac:dyDescent="0.25">
      <c r="A15" s="42" t="s">
        <v>35</v>
      </c>
      <c r="B15" s="43">
        <f t="shared" ref="B15:L15" si="2">B8+SUM(B10:B14)</f>
        <v>75588869</v>
      </c>
      <c r="C15" s="43">
        <f t="shared" si="2"/>
        <v>75588869</v>
      </c>
      <c r="D15" s="43">
        <f t="shared" si="2"/>
        <v>71809476</v>
      </c>
      <c r="E15" s="43">
        <f t="shared" si="2"/>
        <v>71809476</v>
      </c>
      <c r="F15" s="43">
        <f t="shared" si="2"/>
        <v>3779393</v>
      </c>
      <c r="G15" s="43">
        <f t="shared" si="2"/>
        <v>0</v>
      </c>
      <c r="H15" s="43">
        <f t="shared" si="2"/>
        <v>0</v>
      </c>
      <c r="I15" s="43">
        <f t="shared" si="2"/>
        <v>3796748</v>
      </c>
      <c r="J15" s="43">
        <f t="shared" si="2"/>
        <v>71809476</v>
      </c>
      <c r="K15" s="43">
        <f t="shared" si="2"/>
        <v>0</v>
      </c>
      <c r="L15" s="43">
        <f t="shared" si="2"/>
        <v>71809476</v>
      </c>
      <c r="M15" s="44">
        <f t="shared" si="1"/>
        <v>95</v>
      </c>
      <c r="N15" s="4"/>
    </row>
    <row r="16" spans="1:14" x14ac:dyDescent="0.2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4"/>
    </row>
    <row r="17" spans="1:14" ht="13.5" thickBot="1" x14ac:dyDescent="0.25">
      <c r="A17" s="49" t="s">
        <v>36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4"/>
    </row>
    <row r="18" spans="1:14" x14ac:dyDescent="0.2">
      <c r="A18" s="53" t="s">
        <v>37</v>
      </c>
      <c r="B18" s="24">
        <v>1889633</v>
      </c>
      <c r="C18" s="25">
        <v>1889633</v>
      </c>
      <c r="D18" s="25">
        <v>708612</v>
      </c>
      <c r="E18" s="26">
        <v>708612</v>
      </c>
      <c r="F18" s="25">
        <v>1181021</v>
      </c>
      <c r="G18" s="25">
        <v>1181021</v>
      </c>
      <c r="H18" s="25"/>
      <c r="I18" s="25"/>
      <c r="J18" s="26">
        <v>708612</v>
      </c>
      <c r="K18" s="25">
        <v>1181021</v>
      </c>
      <c r="L18" s="54">
        <v>1889633</v>
      </c>
      <c r="M18" s="28">
        <f t="shared" ref="M18:M24" si="3">IF((C18&lt;&gt;0),ROUND((L18/C18)*100,1),"")</f>
        <v>100</v>
      </c>
      <c r="N18" s="4"/>
    </row>
    <row r="19" spans="1:14" x14ac:dyDescent="0.2">
      <c r="A19" s="55" t="s">
        <v>38</v>
      </c>
      <c r="B19" s="30">
        <v>67274267</v>
      </c>
      <c r="C19" s="36">
        <v>67274267</v>
      </c>
      <c r="D19" s="36"/>
      <c r="E19" s="36">
        <v>26581729</v>
      </c>
      <c r="F19" s="36">
        <v>67274267</v>
      </c>
      <c r="G19" s="36">
        <v>40692538</v>
      </c>
      <c r="H19" s="36"/>
      <c r="I19" s="36"/>
      <c r="J19" s="36">
        <v>26581729</v>
      </c>
      <c r="K19" s="36">
        <v>40670153</v>
      </c>
      <c r="L19" s="56">
        <v>67251882</v>
      </c>
      <c r="M19" s="33">
        <f t="shared" si="3"/>
        <v>100</v>
      </c>
      <c r="N19" s="4"/>
    </row>
    <row r="20" spans="1:14" x14ac:dyDescent="0.2">
      <c r="A20" s="55" t="s">
        <v>39</v>
      </c>
      <c r="B20" s="35">
        <v>6424969</v>
      </c>
      <c r="C20" s="36">
        <v>6424969</v>
      </c>
      <c r="D20" s="36">
        <v>4535272</v>
      </c>
      <c r="E20" s="36">
        <v>3771900</v>
      </c>
      <c r="F20" s="36">
        <v>1889697</v>
      </c>
      <c r="G20" s="36">
        <v>2653069</v>
      </c>
      <c r="H20" s="36"/>
      <c r="I20" s="36"/>
      <c r="J20" s="36">
        <v>3771900</v>
      </c>
      <c r="K20" s="36">
        <v>2653069</v>
      </c>
      <c r="L20" s="56">
        <v>6424969</v>
      </c>
      <c r="M20" s="33">
        <f t="shared" si="3"/>
        <v>100</v>
      </c>
      <c r="N20" s="4"/>
    </row>
    <row r="21" spans="1:14" x14ac:dyDescent="0.2">
      <c r="A21" s="55" t="s">
        <v>40</v>
      </c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56"/>
      <c r="M21" s="33" t="str">
        <f t="shared" si="3"/>
        <v/>
      </c>
      <c r="N21" s="4"/>
    </row>
    <row r="22" spans="1:14" x14ac:dyDescent="0.2">
      <c r="A22" s="57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56">
        <f t="shared" ref="L22:L23" si="4">+J22+K22</f>
        <v>0</v>
      </c>
      <c r="M22" s="33" t="str">
        <f t="shared" si="3"/>
        <v/>
      </c>
      <c r="N22" s="4"/>
    </row>
    <row r="23" spans="1:14" ht="13.5" thickBot="1" x14ac:dyDescent="0.25">
      <c r="A23" s="58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56">
        <f t="shared" si="4"/>
        <v>0</v>
      </c>
      <c r="M23" s="41" t="str">
        <f t="shared" si="3"/>
        <v/>
      </c>
      <c r="N23" s="4"/>
    </row>
    <row r="24" spans="1:14" ht="13.5" thickBot="1" x14ac:dyDescent="0.25">
      <c r="A24" s="59" t="s">
        <v>41</v>
      </c>
      <c r="B24" s="43">
        <f t="shared" ref="B24:L24" si="5">SUM(B18:B23)</f>
        <v>75588869</v>
      </c>
      <c r="C24" s="43">
        <f t="shared" si="5"/>
        <v>75588869</v>
      </c>
      <c r="D24" s="43">
        <f t="shared" si="5"/>
        <v>5243884</v>
      </c>
      <c r="E24" s="43">
        <f t="shared" si="5"/>
        <v>31062241</v>
      </c>
      <c r="F24" s="43">
        <f t="shared" si="5"/>
        <v>70344985</v>
      </c>
      <c r="G24" s="43">
        <f t="shared" si="5"/>
        <v>44526628</v>
      </c>
      <c r="H24" s="43">
        <f t="shared" si="5"/>
        <v>0</v>
      </c>
      <c r="I24" s="43">
        <f t="shared" si="5"/>
        <v>0</v>
      </c>
      <c r="J24" s="43">
        <f t="shared" si="5"/>
        <v>31062241</v>
      </c>
      <c r="K24" s="43">
        <f t="shared" si="5"/>
        <v>44504243</v>
      </c>
      <c r="L24" s="43">
        <f t="shared" si="5"/>
        <v>75566484</v>
      </c>
      <c r="M24" s="44">
        <f t="shared" si="3"/>
        <v>100</v>
      </c>
      <c r="N24" s="4"/>
    </row>
    <row r="25" spans="1:14" x14ac:dyDescent="0.2">
      <c r="A25" s="60" t="s">
        <v>42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4"/>
    </row>
    <row r="26" spans="1:14" ht="5.25" customHeight="1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  <c r="N26" s="4"/>
    </row>
    <row r="27" spans="1:14" ht="15.75" x14ac:dyDescent="0.2">
      <c r="A27" s="63" t="s">
        <v>43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4"/>
    </row>
    <row r="28" spans="1:14" ht="12" customHeight="1" thickBot="1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7" t="s">
        <v>3</v>
      </c>
      <c r="M28" s="7"/>
      <c r="N28" s="4"/>
    </row>
    <row r="29" spans="1:14" ht="21.75" thickBot="1" x14ac:dyDescent="0.25">
      <c r="A29" s="65" t="s">
        <v>44</v>
      </c>
      <c r="B29" s="66"/>
      <c r="C29" s="66"/>
      <c r="D29" s="66"/>
      <c r="E29" s="66"/>
      <c r="F29" s="66"/>
      <c r="G29" s="66"/>
      <c r="H29" s="66"/>
      <c r="I29" s="66"/>
      <c r="J29" s="66"/>
      <c r="K29" s="67" t="s">
        <v>45</v>
      </c>
      <c r="L29" s="67" t="s">
        <v>46</v>
      </c>
      <c r="M29" s="68" t="s">
        <v>6</v>
      </c>
      <c r="N29" s="4"/>
    </row>
    <row r="30" spans="1:14" x14ac:dyDescent="0.2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26"/>
      <c r="L30" s="71"/>
      <c r="M30" s="72"/>
      <c r="N30" s="4"/>
    </row>
    <row r="31" spans="1:14" ht="13.5" thickBot="1" x14ac:dyDescent="0.25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5"/>
      <c r="L31" s="40"/>
      <c r="M31" s="76"/>
      <c r="N31" s="4"/>
    </row>
    <row r="32" spans="1:14" ht="13.5" thickBot="1" x14ac:dyDescent="0.25">
      <c r="A32" s="77" t="s">
        <v>47</v>
      </c>
      <c r="B32" s="78"/>
      <c r="C32" s="78"/>
      <c r="D32" s="78"/>
      <c r="E32" s="78"/>
      <c r="F32" s="78"/>
      <c r="G32" s="78"/>
      <c r="H32" s="78"/>
      <c r="I32" s="78"/>
      <c r="J32" s="78"/>
      <c r="K32" s="79">
        <f>SUM(K30:K31)</f>
        <v>0</v>
      </c>
      <c r="L32" s="79">
        <f>SUM(L30:L31)</f>
        <v>0</v>
      </c>
      <c r="M32" s="80">
        <f>SUM(M30:M31)</f>
        <v>0</v>
      </c>
      <c r="N32" s="4"/>
    </row>
    <row r="33" spans="1:14" x14ac:dyDescent="0.2">
      <c r="N33" s="82"/>
    </row>
    <row r="48" spans="1:14" x14ac:dyDescent="0.2">
      <c r="A48" s="8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5.2sz.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2019-05-30T16:21:46Z</dcterms:created>
  <dcterms:modified xsi:type="dcterms:W3CDTF">2019-05-30T16:21:46Z</dcterms:modified>
</cp:coreProperties>
</file>