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1"/>
  </bookViews>
  <sheets>
    <sheet name="ÖSSZEFÜGGÉSEK" sheetId="1" r:id="rId1"/>
    <sheet name="1 sz. tábla " sheetId="2" r:id="rId2"/>
    <sheet name="1.1 tábla " sheetId="3" r:id="rId3"/>
    <sheet name="1,2 tábla" sheetId="4" r:id="rId4"/>
    <sheet name="1.3 tábla " sheetId="5" r:id="rId5"/>
    <sheet name="2.1.sz.mell   " sheetId="6" r:id="rId6"/>
    <sheet name="2.2.sz.mell   " sheetId="7" r:id="rId7"/>
    <sheet name="2.1.1 sz. tábla " sheetId="8" r:id="rId8"/>
    <sheet name="2.2.1. sz. tábla " sheetId="9" r:id="rId9"/>
    <sheet name="2.1.2. sz tábla " sheetId="10" r:id="rId10"/>
    <sheet name="2.2.2. sz. tábla " sheetId="11" r:id="rId11"/>
    <sheet name="2.1.3 sz. tábla " sheetId="12" r:id="rId12"/>
    <sheet name="2.2.3. sz. tábla " sheetId="13" r:id="rId13"/>
    <sheet name="ELLENŐRZÉS-1.sz.2.a.sz.2.b.sz." sheetId="14" r:id="rId14"/>
    <sheet name="3.sz.mell.  " sheetId="15" r:id="rId15"/>
    <sheet name="4.sz.mell." sheetId="16" r:id="rId16"/>
    <sheet name="5.sz.mell." sheetId="17" r:id="rId17"/>
    <sheet name="6.sz.mell." sheetId="18" r:id="rId18"/>
    <sheet name="7.sz.mell." sheetId="19" r:id="rId19"/>
    <sheet name="8. sz. mell. " sheetId="20" r:id="rId20"/>
    <sheet name="9.1. sz. mell  " sheetId="21" r:id="rId21"/>
    <sheet name="9.1.1. sz. mell  " sheetId="22" r:id="rId22"/>
    <sheet name="9.1.2. sz. mell  " sheetId="23" r:id="rId23"/>
    <sheet name="9.1.3. sz. mell   " sheetId="24" r:id="rId24"/>
    <sheet name="9.2. sz. mell " sheetId="25" r:id="rId25"/>
    <sheet name="9.2.1. sz. mell" sheetId="26" r:id="rId26"/>
    <sheet name="9.2.2. sz.  mell" sheetId="27" r:id="rId27"/>
    <sheet name="9.2.3. sz. mell" sheetId="28" r:id="rId28"/>
    <sheet name="9.3. sz. mell " sheetId="29" r:id="rId29"/>
    <sheet name="9.3.1. sz. mell " sheetId="30" r:id="rId30"/>
    <sheet name="9.3.2. sz. mell" sheetId="31" r:id="rId31"/>
    <sheet name="9.3.3. sz. mell" sheetId="32" r:id="rId32"/>
    <sheet name="9.4. sz. mell " sheetId="33" r:id="rId33"/>
    <sheet name="9.4.1. sz. mell " sheetId="34" r:id="rId34"/>
    <sheet name="9.4.2. sz. mell " sheetId="35" r:id="rId35"/>
    <sheet name="9.4.3. sz. mell " sheetId="36" r:id="rId36"/>
    <sheet name="1. sz tájékoztató t" sheetId="37" r:id="rId37"/>
    <sheet name="2. sz tájékoztató t." sheetId="38" r:id="rId38"/>
    <sheet name="3.sz tájékoztató t." sheetId="39" r:id="rId39"/>
    <sheet name="4.sz tájékoztató t." sheetId="40" r:id="rId40"/>
    <sheet name="Munka1" sheetId="41" r:id="rId41"/>
  </sheets>
  <externalReferences>
    <externalReference r:id="rId44"/>
  </externalReferences>
  <definedNames>
    <definedName name="_xlfn.IFERROR" hidden="1">#NAME?</definedName>
    <definedName name="_xlnm.Print_Titles" localSheetId="20">'9.1. sz. mell  '!$1:$6</definedName>
    <definedName name="_xlnm.Print_Titles" localSheetId="21">'9.1.1. sz. mell  '!$1:$6</definedName>
    <definedName name="_xlnm.Print_Titles" localSheetId="22">'9.1.2. sz. mell  '!$1:$6</definedName>
    <definedName name="_xlnm.Print_Titles" localSheetId="23">'9.1.3. sz. mell   '!$1:$6</definedName>
    <definedName name="_xlnm.Print_Titles" localSheetId="24">'9.2. sz. mell '!$1:$6</definedName>
    <definedName name="_xlnm.Print_Titles" localSheetId="25">'9.2.1. sz. mell'!$1:$4</definedName>
    <definedName name="_xlnm.Print_Titles" localSheetId="26">'9.2.2. sz.  mell'!$1:$6</definedName>
    <definedName name="_xlnm.Print_Titles" localSheetId="27">'9.2.3. sz. mell'!$1:$6</definedName>
    <definedName name="_xlnm.Print_Titles" localSheetId="28">'9.3. sz. mell '!$1:$6</definedName>
    <definedName name="_xlnm.Print_Titles" localSheetId="29">'9.3.1. sz. mell '!$1:$6</definedName>
    <definedName name="_xlnm.Print_Titles" localSheetId="30">'9.3.2. sz. mell'!$1:$6</definedName>
    <definedName name="_xlnm.Print_Titles" localSheetId="31">'9.3.3. sz. mell'!$1:$6</definedName>
    <definedName name="_xlnm.Print_Titles" localSheetId="32">'9.4. sz. mell '!$1:$6</definedName>
    <definedName name="_xlnm.Print_Titles" localSheetId="33">'9.4.1. sz. mell '!$1:$6</definedName>
    <definedName name="_xlnm.Print_Titles" localSheetId="34">'9.4.2. sz. mell '!$1:$6</definedName>
    <definedName name="_xlnm.Print_Titles" localSheetId="35">'9.4.3. sz. mell '!$1:$6</definedName>
    <definedName name="_xlnm.Print_Area" localSheetId="1">'1 sz. tábla '!$A$1:$E$150</definedName>
    <definedName name="_xlnm.Print_Area" localSheetId="3">'1,2 tábla'!$A$1:$D$150</definedName>
    <definedName name="_xlnm.Print_Area" localSheetId="2">'1.1 tábla '!$A$1:$D$150</definedName>
    <definedName name="_xlnm.Print_Area" localSheetId="4">'1.3 tábla '!$A$1:$D$150</definedName>
  </definedNames>
  <calcPr fullCalcOnLoad="1"/>
</workbook>
</file>

<file path=xl/sharedStrings.xml><?xml version="1.0" encoding="utf-8"?>
<sst xmlns="http://schemas.openxmlformats.org/spreadsheetml/2006/main" count="4552" uniqueCount="594">
  <si>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</si>
  <si>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</si>
  <si>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</si>
  <si>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</si>
  <si>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</si>
  <si>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</si>
  <si>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</si>
  <si>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</si>
  <si>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</si>
  <si>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</si>
  <si>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</si>
  <si>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</si>
  <si>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</si>
  <si>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</si>
  <si>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</si>
  <si>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</si>
  <si>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</si>
  <si>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</si>
  <si>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</si>
  <si>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</si>
  <si>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</si>
  <si>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</si>
  <si>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</si>
  <si>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</si>
  <si>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</si>
  <si>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</si>
  <si>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</si>
  <si>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</si>
  <si>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</si>
  <si>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</si>
  <si>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</si>
  <si>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</si>
  <si>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</si>
  <si>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</si>
  <si>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</si>
  <si>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</si>
  <si>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</si>
  <si>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</si>
  <si>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</si>
  <si>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</si>
  <si>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</si>
  <si>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</si>
  <si>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</si>
  <si>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</si>
  <si>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</si>
  <si>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</si>
  <si>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</si>
  <si>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</si>
  <si>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</si>
  <si>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</si>
  <si>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</si>
  <si>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</si>
  <si>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</si>
  <si>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</si>
  <si>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</si>
  <si>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</si>
  <si>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</si>
  <si>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</si>
  <si>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</si>
  <si>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</si>
  <si>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</si>
  <si>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</si>
  <si>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</si>
  <si>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</si>
  <si>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</si>
  <si>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</si>
  <si>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</si>
  <si>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</si>
  <si>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</si>
  <si>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</si>
  <si>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</si>
  <si>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</si>
  <si>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</si>
  <si>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</si>
  <si>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</si>
  <si>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</si>
  <si>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</si>
  <si>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</si>
  <si>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</si>
  <si>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</si>
  <si>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</si>
  <si>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</si>
  <si>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</si>
  <si>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</si>
  <si>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</si>
  <si>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</si>
  <si>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</si>
  <si>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</si>
  <si>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</si>
  <si>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</si>
  <si>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</si>
  <si>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</si>
  <si>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</si>
  <si>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</si>
  <si>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</si>
  <si>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</si>
  <si>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</si>
  <si>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</si>
  <si>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</si>
  <si>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</si>
  <si>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</si>
  <si>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</si>
  <si>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</si>
  <si>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</si>
  <si>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</si>
  <si>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</si>
  <si>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</si>
  <si>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</si>
  <si>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</si>
  <si>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</si>
  <si>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</si>
  <si>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</si>
  <si>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</si>
  <si>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</si>
  <si>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</si>
  <si>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</si>
  <si>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</si>
  <si>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</si>
  <si>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</si>
  <si>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</si>
  <si>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</si>
  <si>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</si>
  <si>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</si>
  <si>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</si>
  <si>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</si>
  <si>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</si>
  <si>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</si>
  <si>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</si>
  <si>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</si>
  <si>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</si>
  <si>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</si>
  <si>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</si>
  <si>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</si>
  <si>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</si>
  <si>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</si>
  <si>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</si>
  <si>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</si>
  <si>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</si>
  <si>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</si>
  <si>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</si>
  <si>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</si>
  <si>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</si>
  <si>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</si>
  <si>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</si>
  <si>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</si>
  <si>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</si>
  <si>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</si>
  <si>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</si>
  <si>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</si>
  <si>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</si>
  <si>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</si>
  <si>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</si>
  <si>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</si>
  <si>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</si>
  <si>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</si>
  <si>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</si>
  <si>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</si>
  <si>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</si>
  <si>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</si>
  <si>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</si>
  <si>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</si>
  <si>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</si>
  <si>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</si>
  <si>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</si>
  <si>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</si>
  <si>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</si>
  <si>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</si>
  <si>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</si>
  <si>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</si>
  <si>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</si>
  <si>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</si>
  <si>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</si>
  <si>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</si>
  <si>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</si>
  <si>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</si>
  <si>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</si>
  <si>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</si>
  <si>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</si>
  <si>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</si>
  <si>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</si>
  <si>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</si>
  <si>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</si>
  <si>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</si>
  <si>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</si>
  <si>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</si>
  <si>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</si>
  <si>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</si>
  <si>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</si>
  <si>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</si>
  <si>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</si>
  <si>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</si>
  <si>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</si>
  <si>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</si>
  <si>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</si>
  <si>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</si>
  <si>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</si>
  <si>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</si>
  <si>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</si>
  <si>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</si>
  <si>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</si>
  <si>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</si>
  <si>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</si>
  <si>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</si>
  <si>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</si>
  <si>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</si>
  <si>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</si>
  <si>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</si>
  <si>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</si>
  <si>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</si>
  <si>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</si>
  <si>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</si>
  <si>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</si>
  <si>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</si>
  <si>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</si>
  <si>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</si>
  <si>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</si>
  <si>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</si>
  <si>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</si>
  <si>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</si>
  <si>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</si>
  <si>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</si>
  <si>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</si>
  <si>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</si>
  <si>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</si>
  <si>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</si>
  <si>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</si>
  <si>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</si>
  <si>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</si>
  <si>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</si>
  <si>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</si>
  <si>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</si>
  <si>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</si>
  <si>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</si>
  <si>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</si>
  <si>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</si>
  <si>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</si>
  <si>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</si>
  <si>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</si>
  <si>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</si>
  <si>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</si>
  <si>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</si>
  <si>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</si>
  <si>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</si>
  <si>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</si>
  <si>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</si>
  <si>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</si>
  <si>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</si>
  <si>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</si>
  <si>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</si>
  <si>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</si>
  <si>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</si>
  <si>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</si>
  <si>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</si>
  <si>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</si>
  <si>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</si>
  <si>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</si>
  <si>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</si>
  <si>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</si>
  <si>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</si>
  <si>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</si>
  <si>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</si>
  <si>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</si>
  <si>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</si>
  <si>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</si>
  <si>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</si>
  <si>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</si>
  <si>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</si>
  <si>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</si>
  <si>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</si>
  <si>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</si>
  <si>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</si>
  <si>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</si>
  <si>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</si>
  <si>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</si>
  <si>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</si>
  <si>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</si>
  <si>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</si>
  <si>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</si>
  <si>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</si>
  <si>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</si>
  <si>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</si>
  <si>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</si>
  <si>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</si>
  <si>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</si>
  <si>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</si>
  <si>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</si>
  <si>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</si>
  <si>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</si>
  <si>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</si>
  <si>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</si>
  <si>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</si>
  <si>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</si>
  <si>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</si>
  <si>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</si>
  <si>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</si>
  <si>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</si>
  <si>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</si>
  <si>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</si>
  <si>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</si>
  <si>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</si>
  <si>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</si>
  <si>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</si>
  <si>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</si>
  <si>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</si>
  <si>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</si>
  <si>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</si>
  <si>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</si>
  <si>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</si>
  <si>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</si>
  <si>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</si>
  <si>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</si>
  <si>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</si>
  <si>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</si>
  <si>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</si>
  <si>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</si>
  <si>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</si>
  <si>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</si>
  <si>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</si>
  <si>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</si>
  <si>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</si>
  <si>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</si>
  <si>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</si>
  <si>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</si>
  <si>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</si>
  <si>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</si>
  <si>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</si>
  <si>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</si>
  <si>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</si>
  <si>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</si>
  <si>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</si>
  <si>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</si>
  <si>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</si>
  <si>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</si>
  <si>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</si>
  <si>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</si>
  <si>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</si>
  <si>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</si>
  <si>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</si>
  <si>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</si>
  <si>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</si>
  <si>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</si>
  <si>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</si>
  <si>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</si>
  <si>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</si>
  <si>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</si>
  <si>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</si>
  <si>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</si>
  <si>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</si>
  <si>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</si>
  <si>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</si>
  <si>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</si>
  <si>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</si>
  <si>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</si>
  <si>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</si>
  <si>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</si>
  <si>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</si>
  <si>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</si>
  <si>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</si>
  <si>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</si>
  <si>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</si>
  <si>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</si>
  <si>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</si>
  <si>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</si>
  <si>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</si>
  <si>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</si>
  <si>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</si>
  <si>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</si>
  <si>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</si>
  <si>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</si>
  <si>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</si>
  <si>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</si>
  <si>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</si>
  <si>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</si>
  <si>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</si>
  <si>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</si>
  <si>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</si>
  <si>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</si>
  <si>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</si>
  <si>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</si>
  <si>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</si>
  <si>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</si>
  <si>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</si>
  <si>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</si>
  <si>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</si>
  <si>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</si>
  <si>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</si>
  <si>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</si>
  <si>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</si>
  <si>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</si>
  <si>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</si>
  <si>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</si>
  <si>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</si>
  <si>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</si>
  <si>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</si>
  <si>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</si>
  <si>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</si>
  <si>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</si>
  <si>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</si>
  <si>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</si>
  <si>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</si>
  <si>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</si>
  <si>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</si>
  <si>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</si>
  <si>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</si>
  <si>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</si>
  <si>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</si>
  <si>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</si>
  <si>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</si>
  <si>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</si>
  <si>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</si>
  <si>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</si>
  <si>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</si>
  <si>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</si>
  <si>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</si>
  <si>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</si>
  <si>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</si>
  <si>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</si>
  <si>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</si>
  <si>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</si>
  <si>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</si>
  <si>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</si>
  <si>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</si>
  <si>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</si>
  <si>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</si>
  <si>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</si>
  <si>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</si>
  <si>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</si>
  <si>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</si>
  <si>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</si>
  <si>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</si>
  <si>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</si>
  <si>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</si>
  <si>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</si>
  <si>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</si>
  <si>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</si>
  <si>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</si>
  <si>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</si>
  <si>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</si>
  <si>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</si>
  <si>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</si>
  <si>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</si>
  <si>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</si>
  <si>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</si>
  <si>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</si>
  <si>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</si>
  <si>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</si>
  <si>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</si>
  <si>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</si>
  <si>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</si>
  <si>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</si>
  <si>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</si>
  <si>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</si>
  <si>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</si>
  <si>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</si>
  <si>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</si>
  <si>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</si>
  <si>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</si>
  <si>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</si>
  <si>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</si>
  <si>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</si>
  <si>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</si>
  <si>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</si>
  <si>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</si>
  <si>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</si>
  <si>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</si>
  <si>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</si>
  <si>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</si>
  <si>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</si>
  <si>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</si>
  <si>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</si>
  <si>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</si>
  <si>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</si>
  <si>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</si>
  <si>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</si>
  <si>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</si>
  <si>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</si>
  <si>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</si>
  <si>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</si>
  <si>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</si>
  <si>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</si>
  <si>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</si>
  <si>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</si>
  <si>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</si>
  <si>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</si>
  <si>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</si>
  <si>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</si>
  <si>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</si>
  <si>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</si>
  <si>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</si>
  <si>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</si>
  <si>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</si>
  <si>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</si>
  <si>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</si>
  <si>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1.1 sz. táblázat</t>
  </si>
  <si>
    <t>I. Működési célú államigazgatási bevételek és kiadások mérlege
(Önkormányzati szinten)</t>
  </si>
  <si>
    <t>II. Felhalmozási célú államigazgatási bevételek és kiadások mérlege
(Önkormányzati szinten)</t>
  </si>
  <si>
    <t>Működési célú önként vállalt feladatok bevételeinek és kiadásainak mérlege (önkormányzati szinten)</t>
  </si>
  <si>
    <t xml:space="preserve">II. Felhalmozási célú önként vállalt feladatok bevételeinek és kiadásainak mérlege  (önkormányzati szinten)
</t>
  </si>
  <si>
    <t xml:space="preserve">II. Felhalmozási célú kötelező feladatok bevételeinek és kiadásainak mérlege  (önkormányzati szinten)
</t>
  </si>
  <si>
    <t xml:space="preserve">I. Működési célú kötelező feladatok bevételeinek és kiadásainak mérlege (önkormányzati szinten)
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</si>
  <si>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</si>
  <si>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</si>
  <si>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</si>
  <si>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</si>
  <si>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</si>
  <si>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</si>
  <si>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</si>
  <si>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</si>
  <si>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</si>
  <si>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</si>
  <si>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</si>
  <si>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</si>
  <si>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</si>
  <si>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</si>
  <si>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</si>
  <si>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>Önkormányzati hivatal működésének tám.</t>
  </si>
  <si>
    <t>Település üzemeltetéshez kapcs. Feladatel.</t>
  </si>
  <si>
    <t>ebből: Zöldterület-gazd.fel.</t>
  </si>
  <si>
    <t>ebből: közvilágítás</t>
  </si>
  <si>
    <t>ebből: köztemető fenntartással kapcs. Fel</t>
  </si>
  <si>
    <t>ebből: közutak fenntartásával kapcs. Fel.</t>
  </si>
  <si>
    <t>8 hóra</t>
  </si>
  <si>
    <t>Óvodaped.munkáját segítők</t>
  </si>
  <si>
    <t>Gyermek nevelése napi 8 ó nem éri el</t>
  </si>
  <si>
    <t>Gyermek nevelése napi 8 órát meghaladja</t>
  </si>
  <si>
    <t>Teljes idejű nevelésre szerv. Csoport.</t>
  </si>
  <si>
    <t>4 hóra</t>
  </si>
  <si>
    <t>Óvodapedagógus pótlólagos összeg</t>
  </si>
  <si>
    <t>Hozzájár.pénzbeli szoc.ell.</t>
  </si>
  <si>
    <t>ÖSSZESEN</t>
  </si>
  <si>
    <t>9.2.1. melléklet a 3/2014. (II.20.) önkormányzati rendelethez</t>
  </si>
  <si>
    <t>Eredeti ei.</t>
  </si>
  <si>
    <t>Módosított ei.</t>
  </si>
  <si>
    <t xml:space="preserve">Módosított </t>
  </si>
  <si>
    <t>Eredeti ei</t>
  </si>
  <si>
    <t>Módosított</t>
  </si>
  <si>
    <t>Egyéb önkormányzati feladatok támogatásai</t>
  </si>
  <si>
    <t xml:space="preserve">Működési célú garancia- és kezváll megtérülések </t>
  </si>
  <si>
    <t>ebből: Értékesítési és forgalmi adó</t>
  </si>
  <si>
    <t>ebből: Vagyoni típusú adók</t>
  </si>
  <si>
    <t>Működési bevétel</t>
  </si>
  <si>
    <t>Nagymányok Város Önkormányzat 2015. évi adósságot keletkeztető fejlesztési céljai</t>
  </si>
  <si>
    <t>2015</t>
  </si>
  <si>
    <t>Felhasználás
2014, XII.31-ig</t>
  </si>
  <si>
    <t>2015. évi előirányzat</t>
  </si>
  <si>
    <t xml:space="preserve">
2015. év utáni szükséglet
</t>
  </si>
  <si>
    <t>Ivóvíz kút fúrás</t>
  </si>
  <si>
    <t>Felhasználás 2014. dec. 31-ig</t>
  </si>
  <si>
    <t>2015. év utáni szükséglet
(6=2 - 4 - 5)</t>
  </si>
  <si>
    <t>2016 után</t>
  </si>
  <si>
    <t>2016. után</t>
  </si>
  <si>
    <t>Önkormányzaton kívüli EU-s projektekhez történő hozzájárulás 2015.  évi előirányzat</t>
  </si>
  <si>
    <t>2015 előtti kifizetés</t>
  </si>
  <si>
    <t>2015.évi likvidítási terv</t>
  </si>
  <si>
    <t>A 2015. évi általános működés és ágazati feladatok támogatásának alakulása jogcímenként</t>
  </si>
  <si>
    <t>Gyermekétkeztetés elismert dolgozók bértámogatása</t>
  </si>
  <si>
    <t>Gyermekétkeztetés üzemeltetési támgotás</t>
  </si>
  <si>
    <t>Egyéb önkormányzati feladat támogatása beszámítás után</t>
  </si>
  <si>
    <t>1.4</t>
  </si>
  <si>
    <t>Települési önk. Nyilvános könyvtári és közm. Fel.tám</t>
  </si>
  <si>
    <t>1.6</t>
  </si>
  <si>
    <t>1.7</t>
  </si>
  <si>
    <t>Köznevelési feladat támogatás összesen</t>
  </si>
  <si>
    <t>Óvodapedagógus támogatás- 8 hóra</t>
  </si>
  <si>
    <t>Óvodaped.munkáját segítők-8 hóra</t>
  </si>
  <si>
    <t>Óvodapedagógus bértámogatás 4 hóra</t>
  </si>
  <si>
    <t>2015. évi támogatás</t>
  </si>
  <si>
    <t>2015 évi előirányzat</t>
  </si>
  <si>
    <t xml:space="preserve">2.1. melléklet a 2/2015. (II.25.) önkormányzati rendelethez     </t>
  </si>
  <si>
    <t xml:space="preserve">2.2. melléklet a 2/2015. (II.25.) önkormányzati rendelethez     </t>
  </si>
  <si>
    <t xml:space="preserve">2.1.1 melléklet a 2/2015. (II.25.) önkormányzati rendelethez     </t>
  </si>
  <si>
    <t xml:space="preserve">2.2.1 melléklet a 2/2015. (II.25.) önkormányzati rendelethez     </t>
  </si>
  <si>
    <t xml:space="preserve">2.1.2. melléklet a 2/2015. (II.25.) önkormányzati rendelethez     </t>
  </si>
  <si>
    <t xml:space="preserve">2.2.2. melléklet a 2/2015. (II.25.) önkormányzati rendelethez     </t>
  </si>
  <si>
    <t xml:space="preserve">2.1.3. melléklet a 2/2015. (II.25.) önkormányzati rendelethez     </t>
  </si>
  <si>
    <t xml:space="preserve">2.2.3. melléklet a 2/2015. (II.25.) önkormányzati rendelethez     </t>
  </si>
  <si>
    <t>9.1.3 melléklet a 2/2015. (II.25.)  önkormányzati rendelethez</t>
  </si>
  <si>
    <t>9.2. melléklet a 2/2015. (II.25.) önkormányzati rendelethez</t>
  </si>
  <si>
    <t>9.2.1. melléklet a 2/2015. (II.25.)  önkormányzati rendelethez</t>
  </si>
  <si>
    <t>9.2.2. melléklet a 2/2015. (II.25.) önkormányzati rendelethez</t>
  </si>
  <si>
    <t>9.2.3. melléklet a 2/2015. (II.25.) önkormányzati rendelethez</t>
  </si>
  <si>
    <t>9.3. melléklet a 2/2015. (II.25.) önkormányzati rendelethez</t>
  </si>
  <si>
    <t>9.3.1.  melléklet a 2/2015. (II.25.) önkormányzati rendelethez</t>
  </si>
  <si>
    <t>9.3.2. melléklet a 2/2015. (II.25.) önkormányzati rendelethez</t>
  </si>
  <si>
    <t>9.4. melléklet a 2/2015. (II.25.) önkormányzati rendelethez</t>
  </si>
  <si>
    <t>9.4.1. melléklet a 2/2015. (II.25.) önkormányzati rendelethez</t>
  </si>
  <si>
    <t>9.4.2. melléklet a 2/2015.(II.25.) önkormányzati rendelethez</t>
  </si>
  <si>
    <t>9.4.3. melléklet a 2/2015.(II.25.) önkormányzati rendelethez</t>
  </si>
  <si>
    <t>Teljesítés</t>
  </si>
  <si>
    <t>Felhalmozási célú önkormányzati támogatások ÁH-n belülről</t>
  </si>
  <si>
    <t>Központi, irányítószervi kiadások</t>
  </si>
  <si>
    <t>Módosított előirányztat</t>
  </si>
  <si>
    <t>Módosított előirányzat</t>
  </si>
  <si>
    <t>9.3. 2. melléklet a 2/2015. (II.25.)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</si>
</sst>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7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15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58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right" vertical="center"/>
      <protection/>
    </xf>
    <xf numFmtId="49" fontId="6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Alignment="1" applyProtection="1">
      <alignment horizontal="right" vertical="top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 quotePrefix="1">
      <alignment horizontal="right" vertical="center" indent="1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right" vertical="center" indent="1"/>
      <protection/>
    </xf>
    <xf numFmtId="0" fontId="20" fillId="0" borderId="0" xfId="0" applyFont="1" applyFill="1" applyAlignment="1" applyProtection="1">
      <alignment horizontal="right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right" vertical="center" wrapText="1" inden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164" fontId="5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left" vertical="center" wrapText="1" indent="1"/>
      <protection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6" xfId="58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left" wrapText="1" inden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left" wrapText="1" inden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left" wrapText="1" indent="1"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center" wrapText="1"/>
      <protection/>
    </xf>
    <xf numFmtId="0" fontId="23" fillId="0" borderId="19" xfId="0" applyFont="1" applyBorder="1" applyAlignment="1" applyProtection="1">
      <alignment wrapText="1"/>
      <protection/>
    </xf>
    <xf numFmtId="0" fontId="23" fillId="0" borderId="26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164" fontId="5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164" fontId="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6" xfId="58" applyFont="1" applyFill="1" applyBorder="1" applyAlignment="1" applyProtection="1">
      <alignment horizontal="center" vertical="center" wrapText="1"/>
      <protection/>
    </xf>
    <xf numFmtId="0" fontId="5" fillId="0" borderId="38" xfId="58" applyFont="1" applyFill="1" applyBorder="1" applyAlignment="1" applyProtection="1">
      <alignment vertical="center" wrapText="1"/>
      <protection/>
    </xf>
    <xf numFmtId="164" fontId="5" fillId="0" borderId="39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47" xfId="58" applyNumberFormat="1" applyFont="1" applyFill="1" applyBorder="1" applyAlignment="1" applyProtection="1">
      <alignment horizontal="center" vertical="center" wrapTex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164" fontId="2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0" fontId="2" fillId="0" borderId="48" xfId="58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13" xfId="58" applyFont="1" applyFill="1" applyBorder="1" applyAlignment="1" applyProtection="1">
      <alignment horizontal="left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49" fontId="2" fillId="0" borderId="29" xfId="58" applyNumberFormat="1" applyFont="1" applyFill="1" applyBorder="1" applyAlignment="1" applyProtection="1">
      <alignment horizontal="center" vertical="center" wrapText="1"/>
      <protection/>
    </xf>
    <xf numFmtId="0" fontId="2" fillId="0" borderId="19" xfId="58" applyFont="1" applyFill="1" applyBorder="1" applyAlignment="1" applyProtection="1">
      <alignment horizontal="left" vertical="center" wrapText="1" indent="6"/>
      <protection/>
    </xf>
    <xf numFmtId="49" fontId="2" fillId="0" borderId="49" xfId="58" applyNumberFormat="1" applyFont="1" applyFill="1" applyBorder="1" applyAlignment="1" applyProtection="1">
      <alignment horizontal="center" vertical="center" wrapText="1"/>
      <protection/>
    </xf>
    <xf numFmtId="0" fontId="2" fillId="0" borderId="32" xfId="58" applyFont="1" applyFill="1" applyBorder="1" applyAlignment="1" applyProtection="1">
      <alignment horizontal="left" vertical="center" wrapText="1" indent="6"/>
      <protection/>
    </xf>
    <xf numFmtId="164" fontId="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58" applyFont="1" applyFill="1" applyBorder="1" applyAlignment="1" applyProtection="1">
      <alignment vertical="center" wrapText="1"/>
      <protection/>
    </xf>
    <xf numFmtId="0" fontId="2" fillId="0" borderId="19" xfId="58" applyFont="1" applyFill="1" applyBorder="1" applyAlignment="1" applyProtection="1">
      <alignment horizontal="left" vertical="center" wrapText="1" indent="1"/>
      <protection/>
    </xf>
    <xf numFmtId="164" fontId="2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0" applyFont="1" applyBorder="1" applyAlignment="1" applyProtection="1">
      <alignment horizontal="left" vertical="center" wrapText="1" indent="1"/>
      <protection/>
    </xf>
    <xf numFmtId="0" fontId="23" fillId="0" borderId="13" xfId="0" applyFont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6"/>
      <protection/>
    </xf>
    <xf numFmtId="164" fontId="2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58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164" fontId="11" fillId="0" borderId="11" xfId="0" applyNumberFormat="1" applyFont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58" applyFont="1" applyFill="1" applyProtection="1">
      <alignment/>
      <protection/>
    </xf>
    <xf numFmtId="0" fontId="26" fillId="0" borderId="53" xfId="0" applyFont="1" applyFill="1" applyBorder="1" applyAlignment="1" applyProtection="1">
      <alignment horizontal="right" vertical="center"/>
      <protection/>
    </xf>
    <xf numFmtId="0" fontId="18" fillId="0" borderId="15" xfId="58" applyFont="1" applyFill="1" applyBorder="1" applyAlignment="1" applyProtection="1">
      <alignment horizontal="center" vertical="center" wrapText="1"/>
      <protection/>
    </xf>
    <xf numFmtId="0" fontId="18" fillId="0" borderId="16" xfId="58" applyFont="1" applyFill="1" applyBorder="1" applyAlignment="1" applyProtection="1">
      <alignment horizontal="center" vertical="center" wrapText="1"/>
      <protection/>
    </xf>
    <xf numFmtId="0" fontId="18" fillId="0" borderId="11" xfId="58" applyFont="1" applyFill="1" applyBorder="1" applyAlignment="1" applyProtection="1">
      <alignment horizontal="center" vertical="center" wrapText="1"/>
      <protection/>
    </xf>
    <xf numFmtId="0" fontId="18" fillId="0" borderId="46" xfId="58" applyFont="1" applyFill="1" applyBorder="1" applyAlignment="1" applyProtection="1">
      <alignment horizontal="center" vertical="center" wrapText="1"/>
      <protection/>
    </xf>
    <xf numFmtId="0" fontId="18" fillId="0" borderId="38" xfId="58" applyFont="1" applyFill="1" applyBorder="1" applyAlignment="1" applyProtection="1">
      <alignment horizontal="center" vertical="center" wrapText="1"/>
      <protection/>
    </xf>
    <xf numFmtId="0" fontId="18" fillId="0" borderId="39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Protection="1">
      <alignment/>
      <protection/>
    </xf>
    <xf numFmtId="0" fontId="18" fillId="0" borderId="15" xfId="58" applyFont="1" applyFill="1" applyBorder="1" applyAlignment="1" applyProtection="1">
      <alignment horizontal="left" vertical="center" wrapText="1" indent="1"/>
      <protection/>
    </xf>
    <xf numFmtId="0" fontId="18" fillId="0" borderId="16" xfId="58" applyFont="1" applyFill="1" applyBorder="1" applyAlignment="1" applyProtection="1">
      <alignment horizontal="left" vertical="center" wrapText="1" inden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49" fontId="25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0" applyFont="1" applyBorder="1" applyAlignment="1" applyProtection="1">
      <alignment horizontal="left" wrapText="1" indent="1"/>
      <protection/>
    </xf>
    <xf numFmtId="164" fontId="25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3" xfId="0" applyFont="1" applyBorder="1" applyAlignment="1" applyProtection="1">
      <alignment horizontal="left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wrapText="1" indent="1"/>
      <protection/>
    </xf>
    <xf numFmtId="0" fontId="28" fillId="0" borderId="16" xfId="0" applyFont="1" applyBorder="1" applyAlignment="1" applyProtection="1">
      <alignment horizontal="left" vertical="center" wrapText="1" indent="1"/>
      <protection/>
    </xf>
    <xf numFmtId="164" fontId="25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5" xfId="0" applyFont="1" applyBorder="1" applyAlignment="1" applyProtection="1">
      <alignment wrapText="1"/>
      <protection/>
    </xf>
    <xf numFmtId="0" fontId="27" fillId="0" borderId="19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10" xfId="0" applyFont="1" applyBorder="1" applyAlignment="1" applyProtection="1">
      <alignment wrapText="1"/>
      <protection/>
    </xf>
    <xf numFmtId="0" fontId="27" fillId="0" borderId="12" xfId="0" applyFont="1" applyBorder="1" applyAlignment="1" applyProtection="1">
      <alignment wrapTex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6" xfId="0" applyFont="1" applyBorder="1" applyAlignment="1" applyProtection="1">
      <alignment wrapText="1"/>
      <protection/>
    </xf>
    <xf numFmtId="0" fontId="28" fillId="0" borderId="43" xfId="0" applyFont="1" applyBorder="1" applyAlignment="1" applyProtection="1">
      <alignment wrapText="1"/>
      <protection/>
    </xf>
    <xf numFmtId="0" fontId="28" fillId="0" borderId="44" xfId="0" applyFont="1" applyBorder="1" applyAlignment="1" applyProtection="1">
      <alignment wrapText="1"/>
      <protection/>
    </xf>
    <xf numFmtId="0" fontId="18" fillId="0" borderId="0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Border="1" applyAlignment="1" applyProtection="1">
      <alignment vertical="center" wrapText="1"/>
      <protection/>
    </xf>
    <xf numFmtId="164" fontId="18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53" xfId="0" applyFont="1" applyFill="1" applyBorder="1" applyAlignment="1" applyProtection="1">
      <alignment horizontal="right"/>
      <protection/>
    </xf>
    <xf numFmtId="0" fontId="25" fillId="0" borderId="0" xfId="58" applyFont="1" applyFill="1" applyAlignment="1" applyProtection="1">
      <alignment/>
      <protection/>
    </xf>
    <xf numFmtId="0" fontId="18" fillId="0" borderId="46" xfId="58" applyFont="1" applyFill="1" applyBorder="1" applyAlignment="1" applyProtection="1">
      <alignment horizontal="left" vertical="center" wrapText="1" indent="1"/>
      <protection/>
    </xf>
    <xf numFmtId="0" fontId="18" fillId="0" borderId="38" xfId="58" applyFont="1" applyFill="1" applyBorder="1" applyAlignment="1" applyProtection="1">
      <alignment vertical="center" wrapText="1"/>
      <protection/>
    </xf>
    <xf numFmtId="164" fontId="18" fillId="0" borderId="39" xfId="58" applyNumberFormat="1" applyFont="1" applyFill="1" applyBorder="1" applyAlignment="1" applyProtection="1">
      <alignment horizontal="right" vertical="center" wrapText="1" indent="1"/>
      <protection/>
    </xf>
    <xf numFmtId="49" fontId="25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31" xfId="58" applyFont="1" applyFill="1" applyBorder="1" applyAlignment="1" applyProtection="1">
      <alignment horizontal="left" vertical="center" wrapText="1" indent="1"/>
      <protection/>
    </xf>
    <xf numFmtId="164" fontId="2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8" applyFont="1" applyFill="1" applyBorder="1" applyAlignment="1" applyProtection="1">
      <alignment horizontal="left" vertical="center" wrapText="1" indent="1"/>
      <protection/>
    </xf>
    <xf numFmtId="0" fontId="25" fillId="0" borderId="48" xfId="58" applyFont="1" applyFill="1" applyBorder="1" applyAlignment="1" applyProtection="1">
      <alignment horizontal="left" vertical="center" wrapText="1" indent="1"/>
      <protection/>
    </xf>
    <xf numFmtId="0" fontId="25" fillId="0" borderId="0" xfId="58" applyFont="1" applyFill="1" applyBorder="1" applyAlignment="1" applyProtection="1">
      <alignment horizontal="left" vertical="center" wrapText="1" indent="1"/>
      <protection/>
    </xf>
    <xf numFmtId="0" fontId="25" fillId="0" borderId="13" xfId="58" applyFont="1" applyFill="1" applyBorder="1" applyAlignment="1" applyProtection="1">
      <alignment horizontal="left" vertical="center" wrapText="1" indent="6"/>
      <protection/>
    </xf>
    <xf numFmtId="49" fontId="25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58" applyFont="1" applyFill="1" applyBorder="1" applyAlignment="1" applyProtection="1">
      <alignment horizontal="left" vertical="center" wrapText="1" indent="6"/>
      <protection/>
    </xf>
    <xf numFmtId="49" fontId="25" fillId="0" borderId="49" xfId="58" applyNumberFormat="1" applyFont="1" applyFill="1" applyBorder="1" applyAlignment="1" applyProtection="1">
      <alignment horizontal="left" vertical="center" wrapText="1" indent="1"/>
      <protection/>
    </xf>
    <xf numFmtId="0" fontId="25" fillId="0" borderId="32" xfId="58" applyFont="1" applyFill="1" applyBorder="1" applyAlignment="1" applyProtection="1">
      <alignment horizontal="left" vertical="center" wrapText="1" indent="6"/>
      <protection/>
    </xf>
    <xf numFmtId="164" fontId="25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58" applyFont="1" applyFill="1" applyBorder="1" applyAlignment="1" applyProtection="1">
      <alignment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 indent="1"/>
      <protection/>
    </xf>
    <xf numFmtId="164" fontId="2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0" applyFont="1" applyBorder="1" applyAlignment="1" applyProtection="1">
      <alignment horizontal="left" vertical="center" wrapText="1" indent="1"/>
      <protection/>
    </xf>
    <xf numFmtId="0" fontId="27" fillId="0" borderId="13" xfId="0" applyFont="1" applyBorder="1" applyAlignment="1" applyProtection="1">
      <alignment horizontal="left" vertical="center" wrapText="1" indent="1"/>
      <protection/>
    </xf>
    <xf numFmtId="0" fontId="25" fillId="0" borderId="17" xfId="58" applyFont="1" applyFill="1" applyBorder="1" applyAlignment="1" applyProtection="1">
      <alignment horizontal="left" vertical="center" wrapText="1" indent="6"/>
      <protection/>
    </xf>
    <xf numFmtId="164" fontId="2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58" applyFont="1" applyFill="1" applyBorder="1" applyAlignment="1" applyProtection="1">
      <alignment horizontal="left" vertical="center" wrapText="1" indent="1"/>
      <protection/>
    </xf>
    <xf numFmtId="0" fontId="25" fillId="0" borderId="17" xfId="58" applyFont="1" applyFill="1" applyBorder="1" applyAlignment="1" applyProtection="1">
      <alignment horizontal="left" vertical="center" wrapText="1" indent="1"/>
      <protection/>
    </xf>
    <xf numFmtId="0" fontId="25" fillId="0" borderId="20" xfId="58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Border="1" applyAlignment="1" applyProtection="1">
      <alignment horizontal="right" vertical="center" wrapText="1" indent="1"/>
      <protection/>
    </xf>
    <xf numFmtId="164" fontId="28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58" applyFont="1" applyFill="1" applyProtection="1">
      <alignment/>
      <protection/>
    </xf>
    <xf numFmtId="0" fontId="18" fillId="0" borderId="0" xfId="58" applyFont="1" applyFill="1" applyProtection="1">
      <alignment/>
      <protection/>
    </xf>
    <xf numFmtId="0" fontId="28" fillId="0" borderId="43" xfId="0" applyFont="1" applyBorder="1" applyAlignment="1" applyProtection="1">
      <alignment horizontal="left" vertical="center" wrapText="1" indent="1"/>
      <protection/>
    </xf>
    <xf numFmtId="0" fontId="28" fillId="0" borderId="44" xfId="0" applyFont="1" applyBorder="1" applyAlignment="1" applyProtection="1">
      <alignment horizontal="left" vertical="center" wrapText="1" indent="1"/>
      <protection/>
    </xf>
    <xf numFmtId="0" fontId="25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>
      <alignment/>
      <protection/>
    </xf>
    <xf numFmtId="164" fontId="5" fillId="0" borderId="0" xfId="58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2" fillId="0" borderId="16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horizontal="center" vertical="center"/>
      <protection/>
    </xf>
    <xf numFmtId="0" fontId="2" fillId="0" borderId="17" xfId="58" applyFont="1" applyFill="1" applyBorder="1" applyProtection="1">
      <alignment/>
      <protection locked="0"/>
    </xf>
    <xf numFmtId="166" fontId="2" fillId="0" borderId="17" xfId="40" applyNumberFormat="1" applyFont="1" applyFill="1" applyBorder="1" applyAlignment="1" applyProtection="1">
      <alignment/>
      <protection locked="0"/>
    </xf>
    <xf numFmtId="166" fontId="2" fillId="0" borderId="21" xfId="40" applyNumberFormat="1" applyFont="1" applyFill="1" applyBorder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3" xfId="58" applyFont="1" applyFill="1" applyBorder="1" applyProtection="1">
      <alignment/>
      <protection locked="0"/>
    </xf>
    <xf numFmtId="166" fontId="2" fillId="0" borderId="13" xfId="40" applyNumberFormat="1" applyFont="1" applyFill="1" applyBorder="1" applyAlignment="1" applyProtection="1">
      <alignment/>
      <protection locked="0"/>
    </xf>
    <xf numFmtId="166" fontId="2" fillId="0" borderId="14" xfId="40" applyNumberFormat="1" applyFont="1" applyFill="1" applyBorder="1" applyAlignment="1">
      <alignment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9" xfId="58" applyFont="1" applyFill="1" applyBorder="1" applyProtection="1">
      <alignment/>
      <protection locked="0"/>
    </xf>
    <xf numFmtId="166" fontId="2" fillId="0" borderId="19" xfId="40" applyNumberFormat="1" applyFont="1" applyFill="1" applyBorder="1" applyAlignment="1" applyProtection="1">
      <alignment/>
      <protection locked="0"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ont="1" applyFill="1" applyBorder="1">
      <alignment/>
      <protection/>
    </xf>
    <xf numFmtId="166" fontId="5" fillId="0" borderId="16" xfId="58" applyNumberFormat="1" applyFont="1" applyFill="1" applyBorder="1">
      <alignment/>
      <protection/>
    </xf>
    <xf numFmtId="166" fontId="5" fillId="0" borderId="11" xfId="58" applyNumberFormat="1" applyFont="1" applyFill="1" applyBorder="1">
      <alignment/>
      <protection/>
    </xf>
    <xf numFmtId="0" fontId="5" fillId="0" borderId="0" xfId="58" applyFont="1" applyFill="1">
      <alignment/>
      <protection/>
    </xf>
    <xf numFmtId="0" fontId="5" fillId="0" borderId="47" xfId="58" applyFont="1" applyFill="1" applyBorder="1" applyAlignment="1" applyProtection="1">
      <alignment horizontal="center" vertical="center" wrapText="1"/>
      <protection/>
    </xf>
    <xf numFmtId="0" fontId="5" fillId="0" borderId="31" xfId="58" applyFont="1" applyFill="1" applyBorder="1" applyAlignment="1" applyProtection="1">
      <alignment horizontal="center" vertical="center" wrapText="1"/>
      <protection/>
    </xf>
    <xf numFmtId="0" fontId="5" fillId="0" borderId="33" xfId="58" applyFont="1" applyFill="1" applyBorder="1" applyAlignment="1" applyProtection="1">
      <alignment horizontal="center" vertical="center" wrapText="1"/>
      <protection/>
    </xf>
    <xf numFmtId="0" fontId="2" fillId="0" borderId="15" xfId="58" applyFont="1" applyFill="1" applyBorder="1" applyAlignment="1" applyProtection="1">
      <alignment horizontal="center" vertical="center"/>
      <protection/>
    </xf>
    <xf numFmtId="0" fontId="2" fillId="0" borderId="16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47" xfId="58" applyFont="1" applyFill="1" applyBorder="1" applyAlignment="1" applyProtection="1">
      <alignment horizontal="center" vertical="center"/>
      <protection/>
    </xf>
    <xf numFmtId="0" fontId="2" fillId="0" borderId="17" xfId="58" applyFont="1" applyFill="1" applyBorder="1" applyProtection="1">
      <alignment/>
      <protection/>
    </xf>
    <xf numFmtId="166" fontId="2" fillId="0" borderId="56" xfId="40" applyNumberFormat="1" applyFont="1" applyFill="1" applyBorder="1" applyAlignment="1" applyProtection="1">
      <alignment/>
      <protection locked="0"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justify" wrapText="1"/>
    </xf>
    <xf numFmtId="166" fontId="2" fillId="0" borderId="51" xfId="40" applyNumberFormat="1" applyFont="1" applyFill="1" applyBorder="1" applyAlignment="1" applyProtection="1">
      <alignment/>
      <protection locked="0"/>
    </xf>
    <xf numFmtId="0" fontId="23" fillId="0" borderId="13" xfId="0" applyFont="1" applyBorder="1" applyAlignment="1">
      <alignment wrapText="1"/>
    </xf>
    <xf numFmtId="0" fontId="2" fillId="0" borderId="12" xfId="58" applyFont="1" applyFill="1" applyBorder="1" applyAlignment="1" applyProtection="1">
      <alignment horizontal="center" vertical="center"/>
      <protection/>
    </xf>
    <xf numFmtId="166" fontId="2" fillId="0" borderId="42" xfId="40" applyNumberFormat="1" applyFont="1" applyFill="1" applyBorder="1" applyAlignment="1" applyProtection="1">
      <alignment/>
      <protection locked="0"/>
    </xf>
    <xf numFmtId="0" fontId="23" fillId="0" borderId="32" xfId="0" applyFont="1" applyBorder="1" applyAlignment="1">
      <alignment wrapText="1"/>
    </xf>
    <xf numFmtId="166" fontId="5" fillId="0" borderId="11" xfId="40" applyNumberFormat="1" applyFont="1" applyFill="1" applyBorder="1" applyAlignment="1" applyProtection="1">
      <alignment/>
      <protection/>
    </xf>
    <xf numFmtId="0" fontId="5" fillId="0" borderId="47" xfId="58" applyFont="1" applyFill="1" applyBorder="1" applyAlignment="1" applyProtection="1">
      <alignment horizontal="center" vertical="center" wrapText="1"/>
      <protection/>
    </xf>
    <xf numFmtId="0" fontId="5" fillId="0" borderId="31" xfId="58" applyFont="1" applyFill="1" applyBorder="1" applyAlignment="1" applyProtection="1">
      <alignment horizontal="center" vertical="center" wrapText="1"/>
      <protection/>
    </xf>
    <xf numFmtId="0" fontId="5" fillId="0" borderId="33" xfId="58" applyFont="1" applyFill="1" applyBorder="1" applyAlignment="1" applyProtection="1">
      <alignment horizontal="center" vertical="center" wrapText="1"/>
      <protection/>
    </xf>
    <xf numFmtId="0" fontId="2" fillId="0" borderId="15" xfId="58" applyFont="1" applyFill="1" applyBorder="1" applyAlignment="1" applyProtection="1">
      <alignment horizontal="center" vertical="center"/>
      <protection/>
    </xf>
    <xf numFmtId="0" fontId="2" fillId="0" borderId="16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47" xfId="58" applyFont="1" applyFill="1" applyBorder="1" applyAlignment="1" applyProtection="1">
      <alignment horizontal="center" vertical="center"/>
      <protection/>
    </xf>
    <xf numFmtId="0" fontId="2" fillId="0" borderId="31" xfId="58" applyFont="1" applyFill="1" applyBorder="1" applyProtection="1">
      <alignment/>
      <protection locked="0"/>
    </xf>
    <xf numFmtId="166" fontId="2" fillId="0" borderId="33" xfId="40" applyNumberFormat="1" applyFont="1" applyFill="1" applyBorder="1" applyAlignment="1" applyProtection="1">
      <alignment/>
      <protection locked="0"/>
    </xf>
    <xf numFmtId="0" fontId="2" fillId="0" borderId="10" xfId="58" applyFont="1" applyFill="1" applyBorder="1" applyAlignment="1" applyProtection="1">
      <alignment horizontal="center" vertical="center"/>
      <protection/>
    </xf>
    <xf numFmtId="166" fontId="2" fillId="0" borderId="14" xfId="40" applyNumberFormat="1" applyFont="1" applyFill="1" applyBorder="1" applyAlignment="1" applyProtection="1">
      <alignment/>
      <protection locked="0"/>
    </xf>
    <xf numFmtId="0" fontId="2" fillId="0" borderId="12" xfId="58" applyFont="1" applyFill="1" applyBorder="1" applyAlignment="1" applyProtection="1">
      <alignment horizontal="center" vertical="center"/>
      <protection/>
    </xf>
    <xf numFmtId="166" fontId="2" fillId="0" borderId="22" xfId="40" applyNumberFormat="1" applyFont="1" applyFill="1" applyBorder="1" applyAlignment="1" applyProtection="1">
      <alignment/>
      <protection locked="0"/>
    </xf>
    <xf numFmtId="0" fontId="5" fillId="0" borderId="15" xfId="58" applyFont="1" applyFill="1" applyBorder="1" applyAlignment="1" applyProtection="1">
      <alignment horizontal="center" vertical="center"/>
      <protection/>
    </xf>
    <xf numFmtId="0" fontId="5" fillId="0" borderId="16" xfId="58" applyFont="1" applyFill="1" applyBorder="1" applyAlignment="1" applyProtection="1">
      <alignment horizontal="left" vertical="center" wrapText="1"/>
      <protection/>
    </xf>
    <xf numFmtId="166" fontId="5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 applyProtection="1">
      <alignment horizontal="right" wrapText="1"/>
      <protection/>
    </xf>
    <xf numFmtId="164" fontId="5" fillId="0" borderId="43" xfId="0" applyNumberFormat="1" applyFont="1" applyFill="1" applyBorder="1" applyAlignment="1" applyProtection="1">
      <alignment horizontal="center" vertical="center" wrapText="1"/>
      <protection/>
    </xf>
    <xf numFmtId="164" fontId="5" fillId="0" borderId="44" xfId="0" applyNumberFormat="1" applyFont="1" applyFill="1" applyBorder="1" applyAlignment="1" applyProtection="1">
      <alignment horizontal="center" vertical="center" wrapText="1"/>
      <protection/>
    </xf>
    <xf numFmtId="164" fontId="5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left" vertical="center" wrapText="1"/>
      <protection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5" fillId="33" borderId="16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/>
    </xf>
    <xf numFmtId="49" fontId="29" fillId="0" borderId="10" xfId="0" applyNumberFormat="1" applyFont="1" applyFill="1" applyBorder="1" applyAlignment="1" applyProtection="1" quotePrefix="1">
      <alignment horizontal="left" vertical="center" indent="1"/>
      <protection/>
    </xf>
    <xf numFmtId="3" fontId="29" fillId="0" borderId="13" xfId="0" applyNumberFormat="1" applyFont="1" applyFill="1" applyBorder="1" applyAlignment="1" applyProtection="1">
      <alignment vertical="center"/>
      <protection locked="0"/>
    </xf>
    <xf numFmtId="3" fontId="29" fillId="0" borderId="14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23" fillId="0" borderId="0" xfId="0" applyFont="1" applyAlignment="1" applyProtection="1">
      <alignment horizontal="right" vertical="top"/>
      <protection/>
    </xf>
    <xf numFmtId="49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164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0" fontId="2" fillId="0" borderId="44" xfId="58" applyFont="1" applyFill="1" applyBorder="1" applyAlignment="1" applyProtection="1" quotePrefix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4" xfId="58" applyFont="1" applyFill="1" applyBorder="1" applyAlignment="1" applyProtection="1">
      <alignment horizontal="left" vertical="center" wrapText="1" indent="1"/>
      <protection/>
    </xf>
    <xf numFmtId="164" fontId="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30" fillId="0" borderId="52" xfId="0" applyFont="1" applyBorder="1" applyAlignment="1" applyProtection="1">
      <alignment horizontal="left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58" xfId="0" applyNumberFormat="1" applyFont="1" applyFill="1" applyBorder="1" applyAlignment="1" applyProtection="1">
      <alignment horizontal="center" vertical="center"/>
      <protection/>
    </xf>
    <xf numFmtId="164" fontId="5" fillId="0" borderId="5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59" xfId="0" applyNumberFormat="1" applyFont="1" applyFill="1" applyBorder="1" applyAlignment="1" applyProtection="1">
      <alignment horizontal="center" vertical="center" wrapText="1"/>
      <protection/>
    </xf>
    <xf numFmtId="164" fontId="5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vertical="center" wrapText="1"/>
      <protection/>
    </xf>
    <xf numFmtId="164" fontId="2" fillId="0" borderId="15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60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2" fillId="0" borderId="60" xfId="0" applyNumberFormat="1" applyFont="1" applyFill="1" applyBorder="1" applyAlignment="1" applyProtection="1">
      <alignment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54" xfId="0" applyNumberFormat="1" applyFont="1" applyFill="1" applyBorder="1" applyAlignment="1" applyProtection="1">
      <alignment vertical="center" wrapText="1"/>
      <protection/>
    </xf>
    <xf numFmtId="164" fontId="2" fillId="33" borderId="59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left" vertical="center" wrapText="1" indent="1"/>
      <protection/>
    </xf>
    <xf numFmtId="164" fontId="2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 applyProtection="1">
      <alignment horizontal="left" vertical="center" wrapText="1" indent="1"/>
      <protection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8" xfId="0" applyFont="1" applyFill="1" applyBorder="1" applyAlignment="1" applyProtection="1">
      <alignment horizontal="left" vertical="center" wrapText="1" indent="8"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vertical="center" wrapText="1"/>
      <protection/>
    </xf>
    <xf numFmtId="164" fontId="5" fillId="0" borderId="44" xfId="0" applyNumberFormat="1" applyFont="1" applyFill="1" applyBorder="1" applyAlignment="1" applyProtection="1">
      <alignment vertical="center" wrapText="1"/>
      <protection/>
    </xf>
    <xf numFmtId="164" fontId="5" fillId="0" borderId="57" xfId="0" applyNumberFormat="1" applyFont="1" applyFill="1" applyBorder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20" fillId="0" borderId="0" xfId="0" applyFont="1" applyFill="1" applyAlignment="1">
      <alignment horizontal="right"/>
    </xf>
    <xf numFmtId="0" fontId="5" fillId="0" borderId="46" xfId="59" applyFont="1" applyFill="1" applyBorder="1" applyAlignment="1" applyProtection="1">
      <alignment horizontal="center" vertical="center" wrapText="1"/>
      <protection/>
    </xf>
    <xf numFmtId="0" fontId="5" fillId="0" borderId="38" xfId="59" applyFont="1" applyFill="1" applyBorder="1" applyAlignment="1" applyProtection="1">
      <alignment horizontal="center" vertical="center"/>
      <protection/>
    </xf>
    <xf numFmtId="0" fontId="5" fillId="0" borderId="39" xfId="59" applyFont="1" applyFill="1" applyBorder="1" applyAlignment="1" applyProtection="1">
      <alignment horizontal="center" vertical="center"/>
      <protection/>
    </xf>
    <xf numFmtId="0" fontId="2" fillId="0" borderId="15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29" xfId="59" applyFont="1" applyFill="1" applyBorder="1" applyAlignment="1" applyProtection="1">
      <alignment horizontal="left" vertical="center" indent="1"/>
      <protection/>
    </xf>
    <xf numFmtId="0" fontId="2" fillId="0" borderId="20" xfId="59" applyFont="1" applyFill="1" applyBorder="1" applyAlignment="1" applyProtection="1">
      <alignment horizontal="left" vertical="center" wrapText="1" indent="1"/>
      <protection/>
    </xf>
    <xf numFmtId="164" fontId="2" fillId="0" borderId="20" xfId="59" applyNumberFormat="1" applyFont="1" applyFill="1" applyBorder="1" applyAlignment="1" applyProtection="1">
      <alignment vertical="center"/>
      <protection locked="0"/>
    </xf>
    <xf numFmtId="164" fontId="2" fillId="0" borderId="23" xfId="59" applyNumberFormat="1" applyFont="1" applyFill="1" applyBorder="1" applyAlignment="1" applyProtection="1">
      <alignment vertical="center"/>
      <protection/>
    </xf>
    <xf numFmtId="0" fontId="2" fillId="0" borderId="10" xfId="59" applyFont="1" applyFill="1" applyBorder="1" applyAlignment="1" applyProtection="1">
      <alignment horizontal="left" vertical="center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4" fontId="2" fillId="0" borderId="13" xfId="59" applyNumberFormat="1" applyFont="1" applyFill="1" applyBorder="1" applyAlignment="1" applyProtection="1">
      <alignment vertical="center"/>
      <protection locked="0"/>
    </xf>
    <xf numFmtId="164" fontId="2" fillId="0" borderId="14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0" fontId="2" fillId="0" borderId="17" xfId="59" applyFont="1" applyFill="1" applyBorder="1" applyAlignment="1" applyProtection="1">
      <alignment horizontal="left" vertical="center" wrapText="1" indent="1"/>
      <protection/>
    </xf>
    <xf numFmtId="164" fontId="2" fillId="0" borderId="17" xfId="59" applyNumberFormat="1" applyFont="1" applyFill="1" applyBorder="1" applyAlignment="1" applyProtection="1">
      <alignment vertical="center"/>
      <protection locked="0"/>
    </xf>
    <xf numFmtId="164" fontId="2" fillId="0" borderId="21" xfId="59" applyNumberFormat="1" applyFont="1" applyFill="1" applyBorder="1" applyAlignment="1" applyProtection="1">
      <alignment vertical="center"/>
      <protection/>
    </xf>
    <xf numFmtId="0" fontId="2" fillId="0" borderId="13" xfId="59" applyFont="1" applyFill="1" applyBorder="1" applyAlignment="1" applyProtection="1">
      <alignment horizontal="left" vertical="center" indent="1"/>
      <protection/>
    </xf>
    <xf numFmtId="0" fontId="5" fillId="0" borderId="16" xfId="59" applyFont="1" applyFill="1" applyBorder="1" applyAlignment="1" applyProtection="1">
      <alignment horizontal="left" vertical="center" indent="1"/>
      <protection/>
    </xf>
    <xf numFmtId="164" fontId="5" fillId="0" borderId="16" xfId="59" applyNumberFormat="1" applyFont="1" applyFill="1" applyBorder="1" applyAlignment="1" applyProtection="1">
      <alignment vertical="center"/>
      <protection/>
    </xf>
    <xf numFmtId="164" fontId="5" fillId="0" borderId="11" xfId="59" applyNumberFormat="1" applyFont="1" applyFill="1" applyBorder="1" applyAlignment="1" applyProtection="1">
      <alignment vertical="center"/>
      <protection/>
    </xf>
    <xf numFmtId="0" fontId="2" fillId="0" borderId="26" xfId="59" applyFont="1" applyFill="1" applyBorder="1" applyAlignment="1" applyProtection="1">
      <alignment horizontal="left" vertical="center" indent="1"/>
      <protection/>
    </xf>
    <xf numFmtId="0" fontId="2" fillId="0" borderId="17" xfId="59" applyFont="1" applyFill="1" applyBorder="1" applyAlignment="1" applyProtection="1">
      <alignment horizontal="left" vertical="center" indent="1"/>
      <protection/>
    </xf>
    <xf numFmtId="0" fontId="5" fillId="0" borderId="15" xfId="59" applyFont="1" applyFill="1" applyBorder="1" applyAlignment="1" applyProtection="1">
      <alignment horizontal="left" vertical="center" indent="1"/>
      <protection/>
    </xf>
    <xf numFmtId="0" fontId="5" fillId="0" borderId="16" xfId="59" applyFont="1" applyFill="1" applyBorder="1" applyAlignment="1" applyProtection="1">
      <alignment horizontal="left" indent="1"/>
      <protection/>
    </xf>
    <xf numFmtId="164" fontId="5" fillId="0" borderId="16" xfId="59" applyNumberFormat="1" applyFont="1" applyFill="1" applyBorder="1" applyProtection="1">
      <alignment/>
      <protection/>
    </xf>
    <xf numFmtId="164" fontId="5" fillId="0" borderId="11" xfId="59" applyNumberFormat="1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vertical="center"/>
      <protection/>
    </xf>
    <xf numFmtId="0" fontId="74" fillId="0" borderId="18" xfId="0" applyFont="1" applyBorder="1" applyAlignment="1">
      <alignment/>
    </xf>
    <xf numFmtId="0" fontId="75" fillId="0" borderId="18" xfId="0" applyFont="1" applyBorder="1" applyAlignment="1">
      <alignment/>
    </xf>
    <xf numFmtId="0" fontId="76" fillId="0" borderId="18" xfId="0" applyFont="1" applyBorder="1" applyAlignment="1">
      <alignment/>
    </xf>
    <xf numFmtId="0" fontId="0" fillId="0" borderId="18" xfId="0" applyBorder="1" applyAlignment="1">
      <alignment/>
    </xf>
    <xf numFmtId="0" fontId="76" fillId="0" borderId="13" xfId="0" applyFont="1" applyBorder="1" applyAlignment="1">
      <alignment/>
    </xf>
    <xf numFmtId="0" fontId="0" fillId="0" borderId="13" xfId="0" applyBorder="1" applyAlignment="1">
      <alignment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11" xfId="58" applyNumberFormat="1" applyFont="1" applyFill="1" applyBorder="1" applyAlignment="1" applyProtection="1">
      <alignment horizontal="right" vertical="center" indent="1"/>
      <protection/>
    </xf>
    <xf numFmtId="164" fontId="25" fillId="33" borderId="14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22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17" xfId="0" applyFont="1" applyBorder="1" applyAlignment="1" applyProtection="1">
      <alignment horizontal="left" indent="1" shrinkToFit="1"/>
      <protection/>
    </xf>
    <xf numFmtId="0" fontId="27" fillId="0" borderId="13" xfId="0" applyFont="1" applyBorder="1" applyAlignment="1" applyProtection="1">
      <alignment horizontal="left" indent="1" shrinkToFit="1"/>
      <protection/>
    </xf>
    <xf numFmtId="0" fontId="25" fillId="0" borderId="13" xfId="58" applyFont="1" applyFill="1" applyBorder="1" applyAlignment="1" applyProtection="1">
      <alignment horizontal="left" indent="6" shrinkToFit="1"/>
      <protection/>
    </xf>
    <xf numFmtId="0" fontId="25" fillId="0" borderId="17" xfId="58" applyFont="1" applyFill="1" applyBorder="1" applyAlignment="1" applyProtection="1">
      <alignment horizontal="left" vertical="center" indent="1" shrinkToFit="1"/>
      <protection/>
    </xf>
    <xf numFmtId="0" fontId="25" fillId="0" borderId="20" xfId="58" applyFont="1" applyFill="1" applyBorder="1" applyAlignment="1" applyProtection="1">
      <alignment horizontal="left" vertical="center" indent="1" shrinkToFit="1"/>
      <protection/>
    </xf>
    <xf numFmtId="0" fontId="18" fillId="0" borderId="16" xfId="58" applyFont="1" applyFill="1" applyBorder="1" applyAlignment="1" applyProtection="1">
      <alignment horizontal="left" vertical="center" shrinkToFit="1"/>
      <protection/>
    </xf>
    <xf numFmtId="0" fontId="27" fillId="0" borderId="17" xfId="0" applyFont="1" applyBorder="1" applyAlignment="1" applyProtection="1">
      <alignment horizontal="left" shrinkToFit="1"/>
      <protection/>
    </xf>
    <xf numFmtId="0" fontId="27" fillId="0" borderId="13" xfId="0" applyFont="1" applyBorder="1" applyAlignment="1" applyProtection="1">
      <alignment horizontal="left" shrinkToFit="1"/>
      <protection/>
    </xf>
    <xf numFmtId="0" fontId="27" fillId="0" borderId="19" xfId="0" applyFont="1" applyBorder="1" applyAlignment="1" applyProtection="1">
      <alignment horizontal="left" shrinkToFit="1"/>
      <protection/>
    </xf>
    <xf numFmtId="0" fontId="28" fillId="0" borderId="16" xfId="0" applyFont="1" applyBorder="1" applyAlignment="1" applyProtection="1">
      <alignment horizontal="left" vertical="center" shrinkToFit="1"/>
      <protection/>
    </xf>
    <xf numFmtId="0" fontId="27" fillId="0" borderId="19" xfId="0" applyFont="1" applyBorder="1" applyAlignment="1" applyProtection="1">
      <alignment shrinkToFit="1"/>
      <protection/>
    </xf>
    <xf numFmtId="0" fontId="28" fillId="0" borderId="16" xfId="0" applyFont="1" applyBorder="1" applyAlignment="1" applyProtection="1">
      <alignment shrinkToFit="1"/>
      <protection/>
    </xf>
    <xf numFmtId="0" fontId="28" fillId="0" borderId="44" xfId="0" applyFont="1" applyBorder="1" applyAlignment="1" applyProtection="1">
      <alignment shrinkToFit="1"/>
      <protection/>
    </xf>
    <xf numFmtId="0" fontId="18" fillId="0" borderId="38" xfId="58" applyFont="1" applyFill="1" applyBorder="1" applyAlignment="1" applyProtection="1">
      <alignment vertical="center" shrinkToFit="1"/>
      <protection/>
    </xf>
    <xf numFmtId="0" fontId="25" fillId="0" borderId="31" xfId="58" applyFont="1" applyFill="1" applyBorder="1" applyAlignment="1" applyProtection="1">
      <alignment horizontal="left" vertical="center" shrinkToFit="1"/>
      <protection/>
    </xf>
    <xf numFmtId="0" fontId="25" fillId="0" borderId="13" xfId="58" applyFont="1" applyFill="1" applyBorder="1" applyAlignment="1" applyProtection="1">
      <alignment horizontal="left" vertical="center" shrinkToFit="1"/>
      <protection/>
    </xf>
    <xf numFmtId="0" fontId="25" fillId="0" borderId="48" xfId="58" applyFont="1" applyFill="1" applyBorder="1" applyAlignment="1" applyProtection="1">
      <alignment horizontal="left" vertical="center" shrinkToFit="1"/>
      <protection/>
    </xf>
    <xf numFmtId="0" fontId="25" fillId="0" borderId="0" xfId="58" applyFont="1" applyFill="1" applyBorder="1" applyAlignment="1" applyProtection="1">
      <alignment horizontal="left" vertical="center" shrinkToFit="1"/>
      <protection/>
    </xf>
    <xf numFmtId="0" fontId="25" fillId="0" borderId="13" xfId="58" applyFont="1" applyFill="1" applyBorder="1" applyAlignment="1" applyProtection="1">
      <alignment horizontal="left" shrinkToFit="1"/>
      <protection/>
    </xf>
    <xf numFmtId="0" fontId="25" fillId="0" borderId="19" xfId="58" applyFont="1" applyFill="1" applyBorder="1" applyAlignment="1" applyProtection="1">
      <alignment horizontal="left" vertical="center" shrinkToFit="1"/>
      <protection/>
    </xf>
    <xf numFmtId="0" fontId="25" fillId="0" borderId="32" xfId="58" applyFont="1" applyFill="1" applyBorder="1" applyAlignment="1" applyProtection="1">
      <alignment horizontal="left" vertical="center" shrinkToFit="1"/>
      <protection/>
    </xf>
    <xf numFmtId="0" fontId="18" fillId="0" borderId="16" xfId="58" applyFont="1" applyFill="1" applyBorder="1" applyAlignment="1" applyProtection="1">
      <alignment vertical="center" shrinkToFit="1"/>
      <protection/>
    </xf>
    <xf numFmtId="0" fontId="27" fillId="0" borderId="19" xfId="0" applyFont="1" applyBorder="1" applyAlignment="1" applyProtection="1">
      <alignment horizontal="left" vertical="center" shrinkToFit="1"/>
      <protection/>
    </xf>
    <xf numFmtId="0" fontId="27" fillId="0" borderId="13" xfId="0" applyFont="1" applyBorder="1" applyAlignment="1" applyProtection="1">
      <alignment horizontal="left" vertical="center" shrinkToFit="1"/>
      <protection/>
    </xf>
    <xf numFmtId="0" fontId="25" fillId="0" borderId="17" xfId="58" applyFont="1" applyFill="1" applyBorder="1" applyAlignment="1" applyProtection="1">
      <alignment horizontal="left" vertical="center" shrinkToFit="1"/>
      <protection/>
    </xf>
    <xf numFmtId="0" fontId="18" fillId="0" borderId="16" xfId="58" applyFont="1" applyFill="1" applyBorder="1" applyAlignment="1" applyProtection="1">
      <alignment horizontal="left" vertical="center" shrinkToFit="1"/>
      <protection/>
    </xf>
    <xf numFmtId="0" fontId="25" fillId="0" borderId="20" xfId="58" applyFont="1" applyFill="1" applyBorder="1" applyAlignment="1" applyProtection="1">
      <alignment horizontal="left" vertical="center" shrinkToFit="1"/>
      <protection/>
    </xf>
    <xf numFmtId="0" fontId="28" fillId="0" borderId="44" xfId="0" applyFont="1" applyBorder="1" applyAlignment="1" applyProtection="1">
      <alignment horizontal="left" vertical="center" shrinkToFit="1"/>
      <protection/>
    </xf>
    <xf numFmtId="164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8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64" fontId="5" fillId="0" borderId="15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9" xfId="0" applyNumberFormat="1" applyFont="1" applyFill="1" applyBorder="1" applyAlignment="1" applyProtection="1">
      <alignment horizontal="left" vertical="center" indent="1" shrinkToFit="1"/>
      <protection/>
    </xf>
    <xf numFmtId="164" fontId="5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shrinkToFit="1"/>
      <protection/>
    </xf>
    <xf numFmtId="16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0" xfId="0" applyNumberFormat="1" applyFont="1" applyFill="1" applyBorder="1" applyAlignment="1" applyProtection="1">
      <alignment horizontal="left" vertical="center" shrinkToFit="1"/>
      <protection/>
    </xf>
    <xf numFmtId="164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55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9" xfId="0" applyNumberFormat="1" applyFont="1" applyFill="1" applyBorder="1" applyAlignment="1" applyProtection="1">
      <alignment horizontal="left" vertical="center" shrinkToFit="1"/>
      <protection/>
    </xf>
    <xf numFmtId="164" fontId="5" fillId="0" borderId="15" xfId="0" applyNumberFormat="1" applyFont="1" applyFill="1" applyBorder="1" applyAlignment="1" applyProtection="1">
      <alignment horizontal="left" vertical="center" shrinkToFit="1"/>
      <protection/>
    </xf>
    <xf numFmtId="164" fontId="5" fillId="0" borderId="16" xfId="0" applyNumberFormat="1" applyFont="1" applyFill="1" applyBorder="1" applyAlignment="1" applyProtection="1">
      <alignment horizontal="right" vertical="center" shrinkToFit="1"/>
      <protection/>
    </xf>
    <xf numFmtId="164" fontId="29" fillId="0" borderId="29" xfId="0" applyNumberFormat="1" applyFont="1" applyFill="1" applyBorder="1" applyAlignment="1" applyProtection="1">
      <alignment horizontal="left" vertical="center" shrinkToFit="1"/>
      <protection/>
    </xf>
    <xf numFmtId="164" fontId="29" fillId="0" borderId="17" xfId="0" applyNumberFormat="1" applyFont="1" applyFill="1" applyBorder="1" applyAlignment="1" applyProtection="1">
      <alignment horizontal="right" vertical="center" shrinkToFit="1"/>
      <protection/>
    </xf>
    <xf numFmtId="164" fontId="2" fillId="0" borderId="13" xfId="0" applyNumberFormat="1" applyFont="1" applyFill="1" applyBorder="1" applyAlignment="1" applyProtection="1">
      <alignment horizontal="left" vertical="center" shrinkToFit="1"/>
      <protection/>
    </xf>
    <xf numFmtId="164" fontId="29" fillId="0" borderId="13" xfId="0" applyNumberFormat="1" applyFont="1" applyFill="1" applyBorder="1" applyAlignment="1" applyProtection="1">
      <alignment horizontal="left" vertical="center" shrinkToFit="1"/>
      <protection/>
    </xf>
    <xf numFmtId="164" fontId="29" fillId="0" borderId="13" xfId="0" applyNumberFormat="1" applyFont="1" applyFill="1" applyBorder="1" applyAlignment="1" applyProtection="1">
      <alignment horizontal="right" vertical="center" shrinkToFit="1"/>
      <protection/>
    </xf>
    <xf numFmtId="164" fontId="2" fillId="0" borderId="26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shrinkToFit="1"/>
      <protection/>
    </xf>
    <xf numFmtId="164" fontId="5" fillId="0" borderId="30" xfId="0" applyNumberFormat="1" applyFont="1" applyFill="1" applyBorder="1" applyAlignment="1" applyProtection="1">
      <alignment horizontal="right" vertical="center" shrinkToFit="1"/>
      <protection/>
    </xf>
    <xf numFmtId="164" fontId="2" fillId="0" borderId="28" xfId="0" applyNumberFormat="1" applyFont="1" applyFill="1" applyBorder="1" applyAlignment="1" applyProtection="1">
      <alignment horizontal="left" vertical="center" shrinkToFit="1"/>
      <protection/>
    </xf>
    <xf numFmtId="164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64" fontId="29" fillId="0" borderId="20" xfId="0" applyNumberFormat="1" applyFont="1" applyFill="1" applyBorder="1" applyAlignment="1" applyProtection="1">
      <alignment horizontal="right" vertical="center" shrinkToFit="1"/>
      <protection/>
    </xf>
    <xf numFmtId="164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164" fontId="5" fillId="0" borderId="3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62" xfId="0" applyFont="1" applyFill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 wrapText="1" inden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left" vertical="center" shrinkToFit="1"/>
      <protection/>
    </xf>
    <xf numFmtId="0" fontId="23" fillId="0" borderId="17" xfId="0" applyFont="1" applyBorder="1" applyAlignment="1" applyProtection="1">
      <alignment horizontal="left" shrinkToFit="1"/>
      <protection/>
    </xf>
    <xf numFmtId="0" fontId="23" fillId="0" borderId="13" xfId="0" applyFont="1" applyBorder="1" applyAlignment="1" applyProtection="1">
      <alignment horizontal="left" shrinkToFit="1"/>
      <protection/>
    </xf>
    <xf numFmtId="0" fontId="23" fillId="0" borderId="19" xfId="0" applyFont="1" applyBorder="1" applyAlignment="1" applyProtection="1">
      <alignment horizontal="left" shrinkToFit="1"/>
      <protection/>
    </xf>
    <xf numFmtId="0" fontId="11" fillId="0" borderId="16" xfId="0" applyFont="1" applyBorder="1" applyAlignment="1" applyProtection="1">
      <alignment horizontal="left" vertical="center" shrinkToFit="1"/>
      <protection/>
    </xf>
    <xf numFmtId="0" fontId="23" fillId="0" borderId="19" xfId="0" applyFont="1" applyBorder="1" applyAlignment="1" applyProtection="1">
      <alignment shrinkToFit="1"/>
      <protection/>
    </xf>
    <xf numFmtId="0" fontId="11" fillId="0" borderId="16" xfId="0" applyFont="1" applyBorder="1" applyAlignment="1" applyProtection="1">
      <alignment shrinkToFit="1"/>
      <protection/>
    </xf>
    <xf numFmtId="0" fontId="11" fillId="0" borderId="44" xfId="0" applyFont="1" applyBorder="1" applyAlignment="1" applyProtection="1">
      <alignment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38" xfId="58" applyFont="1" applyFill="1" applyBorder="1" applyAlignment="1" applyProtection="1">
      <alignment vertical="center" shrinkToFit="1"/>
      <protection/>
    </xf>
    <xf numFmtId="0" fontId="2" fillId="0" borderId="31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vertical="center" shrinkToFit="1"/>
      <protection/>
    </xf>
    <xf numFmtId="0" fontId="2" fillId="0" borderId="48" xfId="58" applyFont="1" applyFill="1" applyBorder="1" applyAlignment="1" applyProtection="1">
      <alignment horizontal="left" vertical="center" shrinkToFit="1"/>
      <protection/>
    </xf>
    <xf numFmtId="0" fontId="2" fillId="0" borderId="0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shrinkToFit="1"/>
      <protection/>
    </xf>
    <xf numFmtId="0" fontId="2" fillId="0" borderId="19" xfId="58" applyFont="1" applyFill="1" applyBorder="1" applyAlignment="1" applyProtection="1">
      <alignment horizontal="left" vertical="center" shrinkToFit="1"/>
      <protection/>
    </xf>
    <xf numFmtId="0" fontId="2" fillId="0" borderId="32" xfId="58" applyFont="1" applyFill="1" applyBorder="1" applyAlignment="1" applyProtection="1">
      <alignment horizontal="left" vertical="center" shrinkToFit="1"/>
      <protection/>
    </xf>
    <xf numFmtId="0" fontId="5" fillId="0" borderId="16" xfId="58" applyFont="1" applyFill="1" applyBorder="1" applyAlignment="1" applyProtection="1">
      <alignment vertical="center" shrinkToFit="1"/>
      <protection/>
    </xf>
    <xf numFmtId="0" fontId="23" fillId="0" borderId="19" xfId="0" applyFont="1" applyBorder="1" applyAlignment="1" applyProtection="1">
      <alignment horizontal="left" vertical="center" shrinkToFit="1"/>
      <protection/>
    </xf>
    <xf numFmtId="0" fontId="23" fillId="0" borderId="13" xfId="0" applyFont="1" applyBorder="1" applyAlignment="1" applyProtection="1">
      <alignment horizontal="left" vertical="center" shrinkToFit="1"/>
      <protection/>
    </xf>
    <xf numFmtId="0" fontId="2" fillId="0" borderId="17" xfId="58" applyFont="1" applyFill="1" applyBorder="1" applyAlignment="1" applyProtection="1">
      <alignment horizontal="left" vertical="center" shrinkToFit="1"/>
      <protection/>
    </xf>
    <xf numFmtId="0" fontId="5" fillId="0" borderId="16" xfId="58" applyFont="1" applyFill="1" applyBorder="1" applyAlignment="1" applyProtection="1">
      <alignment horizontal="left" vertical="center" shrinkToFit="1"/>
      <protection/>
    </xf>
    <xf numFmtId="0" fontId="2" fillId="0" borderId="20" xfId="58" applyFont="1" applyFill="1" applyBorder="1" applyAlignment="1" applyProtection="1">
      <alignment horizontal="left" vertical="center" shrinkToFit="1"/>
      <protection/>
    </xf>
    <xf numFmtId="0" fontId="11" fillId="0" borderId="44" xfId="0" applyFont="1" applyBorder="1" applyAlignment="1" applyProtection="1">
      <alignment horizontal="left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2" fillId="0" borderId="17" xfId="58" applyFont="1" applyFill="1" applyBorder="1" applyAlignment="1" applyProtection="1">
      <alignment horizontal="left" vertical="center" shrinkToFit="1"/>
      <protection/>
    </xf>
    <xf numFmtId="0" fontId="2" fillId="0" borderId="13" xfId="58" applyFont="1" applyFill="1" applyBorder="1" applyAlignment="1" applyProtection="1">
      <alignment horizontal="left" vertical="center" shrinkToFit="1"/>
      <protection/>
    </xf>
    <xf numFmtId="0" fontId="2" fillId="0" borderId="44" xfId="58" applyFont="1" applyFill="1" applyBorder="1" applyAlignment="1" applyProtection="1" quotePrefix="1">
      <alignment horizontal="left" vertical="center" shrinkToFit="1"/>
      <protection/>
    </xf>
    <xf numFmtId="0" fontId="2" fillId="0" borderId="44" xfId="58" applyFont="1" applyFill="1" applyBorder="1" applyAlignment="1" applyProtection="1">
      <alignment horizontal="left" vertical="center" shrinkToFit="1"/>
      <protection/>
    </xf>
    <xf numFmtId="0" fontId="30" fillId="0" borderId="52" xfId="0" applyFont="1" applyBorder="1" applyAlignment="1" applyProtection="1">
      <alignment horizontal="left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64" fontId="2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8" applyFont="1" applyFill="1" applyBorder="1" applyProtection="1">
      <alignment/>
      <protection/>
    </xf>
    <xf numFmtId="0" fontId="25" fillId="0" borderId="0" xfId="58" applyFont="1" applyFill="1" applyBorder="1" applyProtection="1">
      <alignment/>
      <protection/>
    </xf>
    <xf numFmtId="164" fontId="18" fillId="0" borderId="0" xfId="58" applyNumberFormat="1" applyFont="1" applyFill="1" applyBorder="1" applyAlignment="1" applyProtection="1">
      <alignment horizontal="right" vertical="center" indent="1"/>
      <protection/>
    </xf>
    <xf numFmtId="164" fontId="18" fillId="0" borderId="15" xfId="58" applyNumberFormat="1" applyFont="1" applyFill="1" applyBorder="1" applyAlignment="1" applyProtection="1">
      <alignment horizontal="right" vertical="center" indent="1"/>
      <protection/>
    </xf>
    <xf numFmtId="164" fontId="2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18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64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75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vertical="center"/>
      <protection/>
    </xf>
    <xf numFmtId="0" fontId="31" fillId="0" borderId="13" xfId="0" applyFont="1" applyBorder="1" applyAlignment="1" applyProtection="1">
      <alignment horizontal="left" indent="1" shrinkToFit="1"/>
      <protection/>
    </xf>
    <xf numFmtId="164" fontId="31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/>
    </xf>
    <xf numFmtId="164" fontId="74" fillId="0" borderId="13" xfId="0" applyNumberFormat="1" applyFont="1" applyBorder="1" applyAlignment="1">
      <alignment/>
    </xf>
    <xf numFmtId="164" fontId="18" fillId="0" borderId="0" xfId="58" applyNumberFormat="1" applyFont="1" applyFill="1" applyBorder="1" applyAlignment="1" applyProtection="1">
      <alignment horizontal="center" vertical="center"/>
      <protection/>
    </xf>
    <xf numFmtId="164" fontId="26" fillId="0" borderId="53" xfId="58" applyNumberFormat="1" applyFont="1" applyFill="1" applyBorder="1" applyAlignment="1" applyProtection="1">
      <alignment horizontal="left" vertical="center"/>
      <protection/>
    </xf>
    <xf numFmtId="164" fontId="26" fillId="0" borderId="53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 applyProtection="1">
      <alignment horizontal="center"/>
      <protection/>
    </xf>
    <xf numFmtId="164" fontId="29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66" xfId="0" applyNumberFormat="1" applyFont="1" applyFill="1" applyBorder="1" applyAlignment="1" applyProtection="1">
      <alignment horizontal="center" vertical="center" wrapText="1"/>
      <protection/>
    </xf>
    <xf numFmtId="164" fontId="24" fillId="0" borderId="67" xfId="0" applyNumberFormat="1" applyFont="1" applyFill="1" applyBorder="1" applyAlignment="1" applyProtection="1">
      <alignment horizontal="center" vertical="center" wrapText="1"/>
      <protection/>
    </xf>
    <xf numFmtId="164" fontId="5" fillId="0" borderId="68" xfId="0" applyNumberFormat="1" applyFont="1" applyFill="1" applyBorder="1" applyAlignment="1" applyProtection="1">
      <alignment horizontal="center" vertical="center" wrapText="1"/>
      <protection/>
    </xf>
    <xf numFmtId="164" fontId="5" fillId="0" borderId="6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horizontal="center" vertical="center" wrapText="1"/>
      <protection/>
    </xf>
    <xf numFmtId="0" fontId="5" fillId="0" borderId="47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left"/>
      <protection/>
    </xf>
    <xf numFmtId="0" fontId="5" fillId="0" borderId="16" xfId="58" applyFont="1" applyFill="1" applyBorder="1" applyAlignment="1" applyProtection="1">
      <alignment horizontal="left"/>
      <protection/>
    </xf>
    <xf numFmtId="0" fontId="2" fillId="0" borderId="67" xfId="58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 horizontal="left" indent="1"/>
      <protection locked="0"/>
    </xf>
    <xf numFmtId="0" fontId="2" fillId="0" borderId="73" xfId="0" applyFont="1" applyFill="1" applyBorder="1" applyAlignment="1" applyProtection="1">
      <alignment horizontal="left" indent="1"/>
      <protection locked="0"/>
    </xf>
    <xf numFmtId="0" fontId="2" fillId="0" borderId="40" xfId="0" applyFont="1" applyFill="1" applyBorder="1" applyAlignment="1" applyProtection="1">
      <alignment horizontal="left" indent="1"/>
      <protection locked="0"/>
    </xf>
    <xf numFmtId="0" fontId="2" fillId="0" borderId="41" xfId="0" applyFont="1" applyFill="1" applyBorder="1" applyAlignment="1" applyProtection="1">
      <alignment horizontal="left" indent="1"/>
      <protection locked="0"/>
    </xf>
    <xf numFmtId="0" fontId="2" fillId="0" borderId="7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5" fillId="0" borderId="37" xfId="0" applyFont="1" applyFill="1" applyBorder="1" applyAlignment="1" applyProtection="1">
      <alignment horizontal="left" indent="1"/>
      <protection/>
    </xf>
    <xf numFmtId="0" fontId="5" fillId="0" borderId="45" xfId="0" applyFont="1" applyFill="1" applyBorder="1" applyAlignment="1" applyProtection="1">
      <alignment horizontal="left" indent="1"/>
      <protection/>
    </xf>
    <xf numFmtId="0" fontId="5" fillId="0" borderId="52" xfId="0" applyFont="1" applyFill="1" applyBorder="1" applyAlignment="1" applyProtection="1">
      <alignment horizontal="left" indent="1"/>
      <protection/>
    </xf>
    <xf numFmtId="0" fontId="2" fillId="0" borderId="31" xfId="0" applyFont="1" applyFill="1" applyBorder="1" applyAlignment="1" applyProtection="1">
      <alignment horizontal="right" indent="1"/>
      <protection locked="0"/>
    </xf>
    <xf numFmtId="0" fontId="2" fillId="0" borderId="33" xfId="0" applyFont="1" applyFill="1" applyBorder="1" applyAlignment="1" applyProtection="1">
      <alignment horizontal="right" indent="1"/>
      <protection locked="0"/>
    </xf>
    <xf numFmtId="0" fontId="2" fillId="0" borderId="19" xfId="0" applyFont="1" applyFill="1" applyBorder="1" applyAlignment="1" applyProtection="1">
      <alignment horizontal="right" indent="1"/>
      <protection locked="0"/>
    </xf>
    <xf numFmtId="0" fontId="2" fillId="0" borderId="22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right" indent="1"/>
      <protection/>
    </xf>
    <xf numFmtId="0" fontId="5" fillId="0" borderId="11" xfId="0" applyFont="1" applyFill="1" applyBorder="1" applyAlignment="1" applyProtection="1">
      <alignment horizontal="right" indent="1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65" xfId="0" applyNumberFormat="1" applyFont="1" applyFill="1" applyBorder="1" applyAlignment="1" applyProtection="1">
      <alignment horizontal="center" vertical="center"/>
      <protection/>
    </xf>
    <xf numFmtId="164" fontId="5" fillId="0" borderId="66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72" xfId="0" applyNumberFormat="1" applyFont="1" applyFill="1" applyBorder="1" applyAlignment="1" applyProtection="1">
      <alignment horizontal="center" vertical="center"/>
      <protection/>
    </xf>
    <xf numFmtId="164" fontId="5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20" fillId="0" borderId="59" xfId="59" applyFont="1" applyFill="1" applyBorder="1" applyAlignment="1" applyProtection="1">
      <alignment horizontal="left" vertical="center" indent="1"/>
      <protection/>
    </xf>
    <xf numFmtId="0" fontId="20" fillId="0" borderId="45" xfId="59" applyFont="1" applyFill="1" applyBorder="1" applyAlignment="1" applyProtection="1">
      <alignment horizontal="left" vertical="center" indent="1"/>
      <protection/>
    </xf>
    <xf numFmtId="0" fontId="20" fillId="0" borderId="30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16" xfId="0" applyNumberFormat="1" applyFont="1" applyFill="1" applyBorder="1" applyAlignment="1" applyProtection="1">
      <alignment horizontal="right" vertical="center" wrapText="1"/>
      <protection/>
    </xf>
    <xf numFmtId="164" fontId="29" fillId="0" borderId="20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0" xfId="0" applyNumberFormat="1" applyFont="1" applyFill="1" applyBorder="1" applyAlignment="1" applyProtection="1">
      <alignment horizontal="right" vertical="center" wrapText="1"/>
      <protection/>
    </xf>
    <xf numFmtId="0" fontId="27" fillId="0" borderId="17" xfId="0" applyFont="1" applyBorder="1" applyAlignment="1" applyProtection="1">
      <alignment horizontal="left" wrapText="1"/>
      <protection/>
    </xf>
    <xf numFmtId="0" fontId="27" fillId="0" borderId="13" xfId="0" applyFont="1" applyBorder="1" applyAlignment="1" applyProtection="1">
      <alignment horizontal="left" wrapText="1"/>
      <protection/>
    </xf>
    <xf numFmtId="0" fontId="27" fillId="0" borderId="19" xfId="0" applyFont="1" applyBorder="1" applyAlignment="1" applyProtection="1">
      <alignment horizontal="left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wrapText="1"/>
      <protection/>
    </xf>
    <xf numFmtId="0" fontId="23" fillId="0" borderId="13" xfId="0" applyFont="1" applyBorder="1" applyAlignment="1" applyProtection="1">
      <alignment horizontal="left" wrapText="1"/>
      <protection/>
    </xf>
    <xf numFmtId="0" fontId="23" fillId="0" borderId="19" xfId="0" applyFont="1" applyBorder="1" applyAlignment="1" applyProtection="1">
      <alignment horizontal="left" wrapText="1"/>
      <protection/>
    </xf>
    <xf numFmtId="0" fontId="5" fillId="0" borderId="37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>
      <alignment horizontal="center" vertical="center" wrapText="1"/>
    </xf>
    <xf numFmtId="0" fontId="2" fillId="0" borderId="31" xfId="58" applyFont="1" applyFill="1" applyBorder="1" applyAlignment="1" applyProtection="1">
      <alignment horizontal="left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/>
      <protection/>
    </xf>
    <xf numFmtId="0" fontId="2" fillId="0" borderId="48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 applyProtection="1">
      <alignment horizontal="left" vertical="center" wrapText="1"/>
      <protection/>
    </xf>
    <xf numFmtId="0" fontId="2" fillId="0" borderId="13" xfId="58" applyFont="1" applyFill="1" applyBorder="1" applyAlignment="1" applyProtection="1">
      <alignment horizontal="left" wrapText="1"/>
      <protection/>
    </xf>
    <xf numFmtId="0" fontId="2" fillId="0" borderId="19" xfId="58" applyFont="1" applyFill="1" applyBorder="1" applyAlignment="1" applyProtection="1">
      <alignment horizontal="left" vertical="center" wrapText="1"/>
      <protection/>
    </xf>
    <xf numFmtId="0" fontId="2" fillId="0" borderId="32" xfId="58" applyFont="1" applyFill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" fillId="0" borderId="17" xfId="58" applyFont="1" applyFill="1" applyBorder="1" applyAlignment="1" applyProtection="1">
      <alignment horizontal="left" vertical="center" wrapText="1"/>
      <protection/>
    </xf>
    <xf numFmtId="0" fontId="5" fillId="0" borderId="16" xfId="58" applyFont="1" applyFill="1" applyBorder="1" applyAlignment="1" applyProtection="1">
      <alignment horizontal="left" vertical="center" wrapText="1"/>
      <protection/>
    </xf>
    <xf numFmtId="0" fontId="2" fillId="0" borderId="20" xfId="58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58" applyFont="1" applyFill="1" applyBorder="1" applyAlignment="1" applyProtection="1">
      <alignment horizontal="left"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/>
      <protection/>
    </xf>
    <xf numFmtId="0" fontId="2" fillId="0" borderId="44" xfId="58" applyFont="1" applyFill="1" applyBorder="1" applyAlignment="1" applyProtection="1" quotePrefix="1">
      <alignment horizontal="left" vertical="center" wrapText="1"/>
      <protection/>
    </xf>
    <xf numFmtId="0" fontId="2" fillId="0" borderId="44" xfId="58" applyFont="1" applyFill="1" applyBorder="1" applyAlignment="1" applyProtection="1">
      <alignment horizontal="left" vertical="center" wrapText="1"/>
      <protection/>
    </xf>
    <xf numFmtId="0" fontId="30" fillId="0" borderId="52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k&#246;lts&#233;gvet&#233;si%20rend.%20m&#243;d.%201\M&#243;dos&#237;tott%20ei.%202015.06.3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 sz. tábla "/>
      <sheetName val="2.1.sz.mell   "/>
      <sheetName val="2.2.sz.mell   "/>
      <sheetName val="3. sz.mell."/>
      <sheetName val="4. sz. mell."/>
      <sheetName val="5. sz. mell. "/>
      <sheetName val="9.1. sz. mell "/>
      <sheetName val="9.2. sz. mell "/>
      <sheetName val="9.3. sz. mell "/>
      <sheetName val="9.4. sz. mell 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154</v>
      </c>
    </row>
    <row r="4" spans="1:2" ht="12.75">
      <c r="A4" s="31"/>
      <c r="B4" s="31"/>
    </row>
    <row r="5" spans="1:2" s="36" customFormat="1" ht="15.75">
      <c r="A5" s="15" t="s">
        <v>433</v>
      </c>
      <c r="B5" s="35"/>
    </row>
    <row r="6" spans="1:2" ht="12.75">
      <c r="A6" s="31"/>
      <c r="B6" s="31"/>
    </row>
    <row r="7" spans="1:2" ht="12.75">
      <c r="A7" s="31" t="s">
        <v>435</v>
      </c>
      <c r="B7" s="31" t="s">
        <v>436</v>
      </c>
    </row>
    <row r="8" spans="1:2" ht="12.75">
      <c r="A8" s="31" t="s">
        <v>437</v>
      </c>
      <c r="B8" s="31" t="s">
        <v>438</v>
      </c>
    </row>
    <row r="9" spans="1:2" ht="12.75">
      <c r="A9" s="31" t="s">
        <v>439</v>
      </c>
      <c r="B9" s="31" t="s">
        <v>440</v>
      </c>
    </row>
    <row r="10" spans="1:2" ht="12.75">
      <c r="A10" s="31"/>
      <c r="B10" s="31"/>
    </row>
    <row r="11" spans="1:2" ht="12.75">
      <c r="A11" s="31"/>
      <c r="B11" s="31"/>
    </row>
    <row r="12" spans="1:2" s="36" customFormat="1" ht="15.75">
      <c r="A12" s="15" t="s">
        <v>434</v>
      </c>
      <c r="B12" s="35"/>
    </row>
    <row r="13" spans="1:2" ht="12.75">
      <c r="A13" s="31"/>
      <c r="B13" s="31"/>
    </row>
    <row r="14" spans="1:2" ht="12.75">
      <c r="A14" s="31" t="s">
        <v>444</v>
      </c>
      <c r="B14" s="31" t="s">
        <v>443</v>
      </c>
    </row>
    <row r="15" spans="1:2" ht="12.75">
      <c r="A15" s="31" t="s">
        <v>247</v>
      </c>
      <c r="B15" s="31" t="s">
        <v>442</v>
      </c>
    </row>
    <row r="16" spans="1:2" ht="12.75">
      <c r="A16" s="31" t="s">
        <v>445</v>
      </c>
      <c r="B16" s="31" t="s">
        <v>441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0">
      <selection activeCell="G9" sqref="G9"/>
    </sheetView>
  </sheetViews>
  <sheetFormatPr defaultColWidth="9.00390625" defaultRowHeight="12.75"/>
  <cols>
    <col min="1" max="1" width="6.875" style="8" customWidth="1"/>
    <col min="2" max="2" width="38.125" style="38" customWidth="1"/>
    <col min="3" max="4" width="16.375" style="8" customWidth="1"/>
    <col min="5" max="5" width="29.37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ht="39.75" customHeight="1">
      <c r="B1" s="688" t="s">
        <v>496</v>
      </c>
      <c r="C1" s="688"/>
      <c r="D1" s="688"/>
      <c r="E1" s="688"/>
      <c r="F1" s="688"/>
      <c r="G1" s="536"/>
      <c r="H1" s="689" t="s">
        <v>572</v>
      </c>
    </row>
    <row r="2" spans="6:8" ht="14.25" thickBot="1">
      <c r="F2" s="62" t="s">
        <v>65</v>
      </c>
      <c r="G2" s="62"/>
      <c r="H2" s="689"/>
    </row>
    <row r="3" spans="1:8" ht="18" customHeight="1" thickBot="1">
      <c r="A3" s="690" t="s">
        <v>74</v>
      </c>
      <c r="B3" s="63" t="s">
        <v>57</v>
      </c>
      <c r="C3" s="64"/>
      <c r="D3" s="602"/>
      <c r="E3" s="63" t="s">
        <v>59</v>
      </c>
      <c r="F3" s="65"/>
      <c r="G3" s="603"/>
      <c r="H3" s="689"/>
    </row>
    <row r="4" spans="1:8" s="66" customFormat="1" ht="35.25" customHeight="1" thickBot="1">
      <c r="A4" s="691"/>
      <c r="B4" s="39" t="s">
        <v>66</v>
      </c>
      <c r="C4" s="40" t="s">
        <v>534</v>
      </c>
      <c r="D4" s="40" t="s">
        <v>535</v>
      </c>
      <c r="E4" s="39" t="s">
        <v>66</v>
      </c>
      <c r="F4" s="7" t="s">
        <v>534</v>
      </c>
      <c r="G4" s="7" t="s">
        <v>535</v>
      </c>
      <c r="H4" s="689"/>
    </row>
    <row r="5" spans="1:8" s="71" customFormat="1" ht="12" customHeight="1" thickBot="1">
      <c r="A5" s="67">
        <v>1</v>
      </c>
      <c r="B5" s="68">
        <v>2</v>
      </c>
      <c r="C5" s="69" t="s">
        <v>20</v>
      </c>
      <c r="D5" s="69" t="s">
        <v>20</v>
      </c>
      <c r="E5" s="68" t="s">
        <v>21</v>
      </c>
      <c r="F5" s="70" t="s">
        <v>22</v>
      </c>
      <c r="G5" s="70" t="s">
        <v>22</v>
      </c>
      <c r="H5" s="689"/>
    </row>
    <row r="6" spans="1:8" ht="12.75" customHeight="1">
      <c r="A6" s="72" t="s">
        <v>18</v>
      </c>
      <c r="B6" s="73" t="s">
        <v>407</v>
      </c>
      <c r="C6" s="51">
        <v>0</v>
      </c>
      <c r="D6" s="51">
        <v>0</v>
      </c>
      <c r="E6" s="73" t="s">
        <v>67</v>
      </c>
      <c r="F6" s="57">
        <v>0</v>
      </c>
      <c r="G6" s="57">
        <v>0</v>
      </c>
      <c r="H6" s="689"/>
    </row>
    <row r="7" spans="1:8" ht="12.75" customHeight="1">
      <c r="A7" s="74" t="s">
        <v>19</v>
      </c>
      <c r="B7" s="75" t="s">
        <v>408</v>
      </c>
      <c r="C7" s="52">
        <v>0</v>
      </c>
      <c r="D7" s="52">
        <v>0</v>
      </c>
      <c r="E7" s="75" t="s">
        <v>186</v>
      </c>
      <c r="F7" s="58">
        <v>0</v>
      </c>
      <c r="G7" s="58">
        <v>0</v>
      </c>
      <c r="H7" s="689"/>
    </row>
    <row r="8" spans="1:8" ht="12.75" customHeight="1">
      <c r="A8" s="74" t="s">
        <v>20</v>
      </c>
      <c r="B8" s="75" t="s">
        <v>449</v>
      </c>
      <c r="C8" s="52">
        <v>0</v>
      </c>
      <c r="D8" s="52">
        <v>0</v>
      </c>
      <c r="E8" s="75" t="s">
        <v>225</v>
      </c>
      <c r="F8" s="58">
        <v>1900</v>
      </c>
      <c r="G8" s="58">
        <v>1900</v>
      </c>
      <c r="H8" s="689"/>
    </row>
    <row r="9" spans="1:8" ht="12.75" customHeight="1">
      <c r="A9" s="74" t="s">
        <v>21</v>
      </c>
      <c r="B9" s="75" t="s">
        <v>177</v>
      </c>
      <c r="C9" s="52">
        <v>0</v>
      </c>
      <c r="D9" s="52">
        <v>0</v>
      </c>
      <c r="E9" s="75" t="s">
        <v>187</v>
      </c>
      <c r="F9" s="58">
        <v>0</v>
      </c>
      <c r="G9" s="58">
        <v>0</v>
      </c>
      <c r="H9" s="689"/>
    </row>
    <row r="10" spans="1:8" ht="12.75" customHeight="1">
      <c r="A10" s="74" t="s">
        <v>22</v>
      </c>
      <c r="B10" s="76" t="s">
        <v>409</v>
      </c>
      <c r="C10" s="52">
        <v>0</v>
      </c>
      <c r="D10" s="52">
        <v>0</v>
      </c>
      <c r="E10" s="75" t="s">
        <v>188</v>
      </c>
      <c r="F10" s="58"/>
      <c r="G10" s="58"/>
      <c r="H10" s="689"/>
    </row>
    <row r="11" spans="1:8" ht="12.75" customHeight="1">
      <c r="A11" s="74" t="s">
        <v>23</v>
      </c>
      <c r="B11" s="75" t="s">
        <v>410</v>
      </c>
      <c r="C11" s="53">
        <v>0</v>
      </c>
      <c r="D11" s="53">
        <v>0</v>
      </c>
      <c r="E11" s="75" t="s">
        <v>49</v>
      </c>
      <c r="F11" s="58">
        <v>0</v>
      </c>
      <c r="G11" s="58">
        <v>0</v>
      </c>
      <c r="H11" s="689"/>
    </row>
    <row r="12" spans="1:8" ht="12.75" customHeight="1">
      <c r="A12" s="74" t="s">
        <v>24</v>
      </c>
      <c r="B12" s="75" t="s">
        <v>291</v>
      </c>
      <c r="C12" s="52">
        <v>0</v>
      </c>
      <c r="D12" s="52">
        <v>0</v>
      </c>
      <c r="E12" s="5"/>
      <c r="F12" s="58"/>
      <c r="G12" s="58"/>
      <c r="H12" s="689"/>
    </row>
    <row r="13" spans="1:8" ht="12.75" customHeight="1">
      <c r="A13" s="74" t="s">
        <v>25</v>
      </c>
      <c r="B13" s="5"/>
      <c r="C13" s="52"/>
      <c r="D13" s="52"/>
      <c r="E13" s="5"/>
      <c r="F13" s="58"/>
      <c r="G13" s="58"/>
      <c r="H13" s="689"/>
    </row>
    <row r="14" spans="1:8" ht="12.75" customHeight="1">
      <c r="A14" s="74" t="s">
        <v>26</v>
      </c>
      <c r="B14" s="97"/>
      <c r="C14" s="53"/>
      <c r="D14" s="53"/>
      <c r="E14" s="5"/>
      <c r="F14" s="58"/>
      <c r="G14" s="58"/>
      <c r="H14" s="689"/>
    </row>
    <row r="15" spans="1:8" ht="12.75" customHeight="1">
      <c r="A15" s="74" t="s">
        <v>27</v>
      </c>
      <c r="B15" s="5"/>
      <c r="C15" s="52"/>
      <c r="D15" s="52"/>
      <c r="E15" s="5"/>
      <c r="F15" s="58"/>
      <c r="G15" s="58"/>
      <c r="H15" s="689"/>
    </row>
    <row r="16" spans="1:8" ht="12.75" customHeight="1">
      <c r="A16" s="74" t="s">
        <v>28</v>
      </c>
      <c r="B16" s="5"/>
      <c r="C16" s="52"/>
      <c r="D16" s="52"/>
      <c r="E16" s="5"/>
      <c r="F16" s="58"/>
      <c r="G16" s="58"/>
      <c r="H16" s="689"/>
    </row>
    <row r="17" spans="1:8" ht="12.75" customHeight="1" thickBot="1">
      <c r="A17" s="74" t="s">
        <v>29</v>
      </c>
      <c r="B17" s="9"/>
      <c r="C17" s="54"/>
      <c r="D17" s="54"/>
      <c r="E17" s="5"/>
      <c r="F17" s="59"/>
      <c r="G17" s="59"/>
      <c r="H17" s="689"/>
    </row>
    <row r="18" spans="1:8" ht="15.75" customHeight="1" thickBot="1">
      <c r="A18" s="77" t="s">
        <v>30</v>
      </c>
      <c r="B18" s="26" t="s">
        <v>450</v>
      </c>
      <c r="C18" s="55">
        <f>+C6+C7+C9+C10+C12+C13+C14+C15+C16+C17</f>
        <v>0</v>
      </c>
      <c r="D18" s="55">
        <f>+D6+D7+D9+D10+D12+D13+D14+D15+D16+D17</f>
        <v>0</v>
      </c>
      <c r="E18" s="26" t="s">
        <v>418</v>
      </c>
      <c r="F18" s="60">
        <f>SUM(F6:F17)</f>
        <v>1900</v>
      </c>
      <c r="G18" s="60">
        <f>SUM(G6:G17)</f>
        <v>1900</v>
      </c>
      <c r="H18" s="689"/>
    </row>
    <row r="19" spans="1:8" ht="12.75" customHeight="1">
      <c r="A19" s="604" t="s">
        <v>31</v>
      </c>
      <c r="B19" s="78" t="s">
        <v>413</v>
      </c>
      <c r="C19" s="105">
        <v>0</v>
      </c>
      <c r="D19" s="105">
        <v>0</v>
      </c>
      <c r="E19" s="79" t="s">
        <v>194</v>
      </c>
      <c r="F19" s="61"/>
      <c r="G19" s="61"/>
      <c r="H19" s="689"/>
    </row>
    <row r="20" spans="1:8" ht="12.75" customHeight="1">
      <c r="A20" s="605" t="s">
        <v>32</v>
      </c>
      <c r="B20" s="79" t="s">
        <v>217</v>
      </c>
      <c r="C20" s="11">
        <v>1900</v>
      </c>
      <c r="D20" s="11">
        <v>1900</v>
      </c>
      <c r="E20" s="79" t="s">
        <v>417</v>
      </c>
      <c r="F20" s="12"/>
      <c r="G20" s="12"/>
      <c r="H20" s="689"/>
    </row>
    <row r="21" spans="1:8" ht="12.75" customHeight="1">
      <c r="A21" s="605" t="s">
        <v>33</v>
      </c>
      <c r="B21" s="79" t="s">
        <v>218</v>
      </c>
      <c r="C21" s="11"/>
      <c r="D21" s="11"/>
      <c r="E21" s="79" t="s">
        <v>159</v>
      </c>
      <c r="F21" s="12"/>
      <c r="G21" s="12"/>
      <c r="H21" s="689"/>
    </row>
    <row r="22" spans="1:8" ht="12.75" customHeight="1">
      <c r="A22" s="605" t="s">
        <v>34</v>
      </c>
      <c r="B22" s="79" t="s">
        <v>223</v>
      </c>
      <c r="C22" s="11"/>
      <c r="D22" s="11"/>
      <c r="E22" s="79" t="s">
        <v>160</v>
      </c>
      <c r="F22" s="12"/>
      <c r="G22" s="12"/>
      <c r="H22" s="689"/>
    </row>
    <row r="23" spans="1:8" ht="12.75" customHeight="1">
      <c r="A23" s="605" t="s">
        <v>35</v>
      </c>
      <c r="B23" s="79" t="s">
        <v>224</v>
      </c>
      <c r="C23" s="11"/>
      <c r="D23" s="11"/>
      <c r="E23" s="78" t="s">
        <v>226</v>
      </c>
      <c r="F23" s="12"/>
      <c r="G23" s="12"/>
      <c r="H23" s="689"/>
    </row>
    <row r="24" spans="1:8" ht="12.75" customHeight="1">
      <c r="A24" s="605" t="s">
        <v>36</v>
      </c>
      <c r="B24" s="79" t="s">
        <v>414</v>
      </c>
      <c r="C24" s="80">
        <f>+C25+C26</f>
        <v>0</v>
      </c>
      <c r="D24" s="80">
        <f>+D25+D26</f>
        <v>0</v>
      </c>
      <c r="E24" s="79" t="s">
        <v>195</v>
      </c>
      <c r="F24" s="12"/>
      <c r="G24" s="12"/>
      <c r="H24" s="689"/>
    </row>
    <row r="25" spans="1:8" ht="12.75" customHeight="1">
      <c r="A25" s="604" t="s">
        <v>37</v>
      </c>
      <c r="B25" s="78" t="s">
        <v>411</v>
      </c>
      <c r="C25" s="56"/>
      <c r="D25" s="56"/>
      <c r="E25" s="73" t="s">
        <v>196</v>
      </c>
      <c r="F25" s="61"/>
      <c r="G25" s="61"/>
      <c r="H25" s="689"/>
    </row>
    <row r="26" spans="1:8" ht="12.75" customHeight="1" thickBot="1">
      <c r="A26" s="605" t="s">
        <v>38</v>
      </c>
      <c r="B26" s="79" t="s">
        <v>412</v>
      </c>
      <c r="C26" s="11"/>
      <c r="D26" s="11"/>
      <c r="E26" s="5"/>
      <c r="F26" s="12"/>
      <c r="G26" s="12"/>
      <c r="H26" s="689"/>
    </row>
    <row r="27" spans="1:8" ht="32.25" thickBot="1">
      <c r="A27" s="77" t="s">
        <v>39</v>
      </c>
      <c r="B27" s="26" t="s">
        <v>415</v>
      </c>
      <c r="C27" s="55">
        <f>+C19+C24</f>
        <v>0</v>
      </c>
      <c r="D27" s="55">
        <f>+D19+D24</f>
        <v>0</v>
      </c>
      <c r="E27" s="26" t="s">
        <v>419</v>
      </c>
      <c r="F27" s="60">
        <f>SUM(F19:F26)</f>
        <v>0</v>
      </c>
      <c r="G27" s="60">
        <f>SUM(G19:G26)</f>
        <v>0</v>
      </c>
      <c r="H27" s="689"/>
    </row>
    <row r="28" spans="1:8" ht="26.25" thickBot="1">
      <c r="A28" s="77" t="s">
        <v>40</v>
      </c>
      <c r="B28" s="81" t="s">
        <v>416</v>
      </c>
      <c r="C28" s="82">
        <f>+C18+C27</f>
        <v>0</v>
      </c>
      <c r="D28" s="82">
        <f>+D18+D27</f>
        <v>0</v>
      </c>
      <c r="E28" s="81" t="s">
        <v>420</v>
      </c>
      <c r="F28" s="82">
        <f>+F18+F27</f>
        <v>1900</v>
      </c>
      <c r="G28" s="82">
        <f>+G18+G27</f>
        <v>1900</v>
      </c>
      <c r="H28" s="689"/>
    </row>
    <row r="29" spans="1:8" ht="13.5" thickBot="1">
      <c r="A29" s="77" t="s">
        <v>41</v>
      </c>
      <c r="B29" s="81" t="s">
        <v>172</v>
      </c>
      <c r="C29" s="82">
        <f>IF(C18-F18&lt;0,F18-C18,"-")</f>
        <v>1900</v>
      </c>
      <c r="D29" s="82" t="str">
        <f>IF(D18-H18&lt;0,H18-D18,"-")</f>
        <v>-</v>
      </c>
      <c r="E29" s="81" t="s">
        <v>173</v>
      </c>
      <c r="F29" s="82" t="str">
        <f>IF(C18-F18&gt;0,C18-F18,"-")</f>
        <v>-</v>
      </c>
      <c r="G29" s="82" t="str">
        <f>IF(D18-G18&gt;0,D18-G18,"-")</f>
        <v>-</v>
      </c>
      <c r="H29" s="689"/>
    </row>
    <row r="30" spans="1:8" ht="13.5" thickBot="1">
      <c r="A30" s="77" t="s">
        <v>42</v>
      </c>
      <c r="B30" s="81" t="s">
        <v>227</v>
      </c>
      <c r="C30" s="82">
        <f>IF(C18+C19-F28&lt;0,F28-(C18+C19),"-")</f>
        <v>1900</v>
      </c>
      <c r="D30" s="82" t="str">
        <f>IF(D18+D19-H28&lt;0,H28-(D18+D19),"-")</f>
        <v>-</v>
      </c>
      <c r="E30" s="81" t="s">
        <v>228</v>
      </c>
      <c r="F30" s="82" t="str">
        <f>IF(C18+C19-F28&gt;0,C18+C19-F28,"-")</f>
        <v>-</v>
      </c>
      <c r="G30" s="82" t="str">
        <f>IF(D18+D19-G28&gt;0,D18+D19-G28,"-")</f>
        <v>-</v>
      </c>
      <c r="H30" s="689"/>
    </row>
    <row r="31" spans="2:5" ht="18.75">
      <c r="B31" s="684"/>
      <c r="C31" s="684"/>
      <c r="D31" s="684"/>
      <c r="E31" s="684"/>
    </row>
  </sheetData>
  <sheetProtection/>
  <mergeCells count="4">
    <mergeCell ref="B1:F1"/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7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B13">
      <selection activeCell="H1" sqref="H1:H33"/>
    </sheetView>
  </sheetViews>
  <sheetFormatPr defaultColWidth="9.00390625" defaultRowHeight="12.75"/>
  <cols>
    <col min="1" max="1" width="6.875" style="8" customWidth="1"/>
    <col min="2" max="2" width="36.625" style="38" customWidth="1"/>
    <col min="3" max="4" width="16.375" style="8" customWidth="1"/>
    <col min="5" max="5" width="33.0039062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1.5">
      <c r="B1" s="270" t="s">
        <v>497</v>
      </c>
      <c r="C1" s="271"/>
      <c r="D1" s="271"/>
      <c r="E1" s="271"/>
      <c r="F1" s="271"/>
      <c r="G1" s="271"/>
      <c r="H1" s="681" t="s">
        <v>573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6.5" thickBot="1">
      <c r="A3" s="685" t="s">
        <v>74</v>
      </c>
      <c r="B3" s="274" t="s">
        <v>57</v>
      </c>
      <c r="C3" s="275"/>
      <c r="D3" s="568"/>
      <c r="E3" s="578" t="s">
        <v>59</v>
      </c>
      <c r="F3" s="579"/>
      <c r="G3" s="569"/>
      <c r="H3" s="681"/>
    </row>
    <row r="4" spans="1:8" s="195" customFormat="1" ht="16.5" thickBot="1">
      <c r="A4" s="686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>
        <v>3</v>
      </c>
      <c r="D5" s="278">
        <v>3</v>
      </c>
      <c r="E5" s="277">
        <v>4</v>
      </c>
      <c r="F5" s="279">
        <v>5</v>
      </c>
      <c r="G5" s="279">
        <v>5</v>
      </c>
      <c r="H5" s="681"/>
    </row>
    <row r="6" spans="1:8" s="269" customFormat="1" ht="15.75">
      <c r="A6" s="281" t="s">
        <v>18</v>
      </c>
      <c r="B6" s="580" t="s">
        <v>421</v>
      </c>
      <c r="C6" s="581"/>
      <c r="D6" s="581"/>
      <c r="E6" s="580" t="s">
        <v>219</v>
      </c>
      <c r="F6" s="283">
        <v>0</v>
      </c>
      <c r="G6" s="283">
        <v>0</v>
      </c>
      <c r="H6" s="681"/>
    </row>
    <row r="7" spans="1:8" s="269" customFormat="1" ht="15.75">
      <c r="A7" s="284" t="s">
        <v>19</v>
      </c>
      <c r="B7" s="582" t="s">
        <v>422</v>
      </c>
      <c r="C7" s="583"/>
      <c r="D7" s="583"/>
      <c r="E7" s="582" t="s">
        <v>427</v>
      </c>
      <c r="F7" s="286"/>
      <c r="G7" s="286"/>
      <c r="H7" s="681"/>
    </row>
    <row r="8" spans="1:8" s="269" customFormat="1" ht="15.75">
      <c r="A8" s="284" t="s">
        <v>20</v>
      </c>
      <c r="B8" s="582" t="s">
        <v>11</v>
      </c>
      <c r="C8" s="583"/>
      <c r="D8" s="583"/>
      <c r="E8" s="582" t="s">
        <v>190</v>
      </c>
      <c r="F8" s="286"/>
      <c r="G8" s="286"/>
      <c r="H8" s="681"/>
    </row>
    <row r="9" spans="1:8" s="269" customFormat="1" ht="15.75">
      <c r="A9" s="284" t="s">
        <v>21</v>
      </c>
      <c r="B9" s="582" t="s">
        <v>423</v>
      </c>
      <c r="C9" s="583"/>
      <c r="D9" s="583"/>
      <c r="E9" s="582" t="s">
        <v>428</v>
      </c>
      <c r="F9" s="286"/>
      <c r="G9" s="286"/>
      <c r="H9" s="681"/>
    </row>
    <row r="10" spans="1:8" s="269" customFormat="1" ht="15.75">
      <c r="A10" s="284" t="s">
        <v>22</v>
      </c>
      <c r="B10" s="582" t="s">
        <v>424</v>
      </c>
      <c r="C10" s="583"/>
      <c r="D10" s="583"/>
      <c r="E10" s="582" t="s">
        <v>222</v>
      </c>
      <c r="F10" s="286"/>
      <c r="G10" s="286"/>
      <c r="H10" s="681"/>
    </row>
    <row r="11" spans="1:8" s="269" customFormat="1" ht="15.75">
      <c r="A11" s="284" t="s">
        <v>23</v>
      </c>
      <c r="B11" s="582" t="s">
        <v>425</v>
      </c>
      <c r="C11" s="584"/>
      <c r="D11" s="584"/>
      <c r="E11" s="585"/>
      <c r="F11" s="286"/>
      <c r="G11" s="286"/>
      <c r="H11" s="681"/>
    </row>
    <row r="12" spans="1:8" s="269" customFormat="1" ht="15.75">
      <c r="A12" s="284" t="s">
        <v>24</v>
      </c>
      <c r="B12" s="585"/>
      <c r="C12" s="583"/>
      <c r="D12" s="583"/>
      <c r="E12" s="585"/>
      <c r="F12" s="286"/>
      <c r="G12" s="286"/>
      <c r="H12" s="681"/>
    </row>
    <row r="13" spans="1:8" s="269" customFormat="1" ht="15.75">
      <c r="A13" s="284" t="s">
        <v>25</v>
      </c>
      <c r="B13" s="585"/>
      <c r="C13" s="583"/>
      <c r="D13" s="583"/>
      <c r="E13" s="585"/>
      <c r="F13" s="286"/>
      <c r="G13" s="286"/>
      <c r="H13" s="681"/>
    </row>
    <row r="14" spans="1:8" s="269" customFormat="1" ht="15.75">
      <c r="A14" s="284" t="s">
        <v>26</v>
      </c>
      <c r="B14" s="585"/>
      <c r="C14" s="584"/>
      <c r="D14" s="584"/>
      <c r="E14" s="585"/>
      <c r="F14" s="286"/>
      <c r="G14" s="286"/>
      <c r="H14" s="681"/>
    </row>
    <row r="15" spans="1:8" s="269" customFormat="1" ht="15.75">
      <c r="A15" s="284" t="s">
        <v>27</v>
      </c>
      <c r="B15" s="585"/>
      <c r="C15" s="584"/>
      <c r="D15" s="584"/>
      <c r="E15" s="585"/>
      <c r="F15" s="286"/>
      <c r="G15" s="286"/>
      <c r="H15" s="681"/>
    </row>
    <row r="16" spans="1:8" s="269" customFormat="1" ht="16.5" thickBot="1">
      <c r="A16" s="296" t="s">
        <v>28</v>
      </c>
      <c r="B16" s="586"/>
      <c r="C16" s="587"/>
      <c r="D16" s="587"/>
      <c r="E16" s="588" t="s">
        <v>49</v>
      </c>
      <c r="F16" s="298"/>
      <c r="G16" s="298"/>
      <c r="H16" s="681"/>
    </row>
    <row r="17" spans="1:8" s="269" customFormat="1" ht="16.5" thickBot="1">
      <c r="A17" s="292" t="s">
        <v>29</v>
      </c>
      <c r="B17" s="589" t="s">
        <v>451</v>
      </c>
      <c r="C17" s="590">
        <f>+C6+C8+C9+C11+C12+C13+C14+C15+C16</f>
        <v>0</v>
      </c>
      <c r="D17" s="590">
        <f>+D6+D8+D9+D11+D12+D13+D14+D15+D16</f>
        <v>0</v>
      </c>
      <c r="E17" s="589" t="s">
        <v>452</v>
      </c>
      <c r="F17" s="295">
        <f>+F6+F8+F10+F11+F12+F13+F14+F15+F16</f>
        <v>0</v>
      </c>
      <c r="G17" s="295">
        <f>+G6+G8+G10+G11+G12+G13+G14+G15+G16</f>
        <v>0</v>
      </c>
      <c r="H17" s="681"/>
    </row>
    <row r="18" spans="1:8" s="269" customFormat="1" ht="15.75">
      <c r="A18" s="281" t="s">
        <v>30</v>
      </c>
      <c r="B18" s="591" t="s">
        <v>240</v>
      </c>
      <c r="C18" s="592">
        <v>0</v>
      </c>
      <c r="D18" s="592">
        <v>0</v>
      </c>
      <c r="E18" s="582" t="s">
        <v>194</v>
      </c>
      <c r="F18" s="283"/>
      <c r="G18" s="283"/>
      <c r="H18" s="681"/>
    </row>
    <row r="19" spans="1:8" s="269" customFormat="1" ht="15.75">
      <c r="A19" s="284" t="s">
        <v>31</v>
      </c>
      <c r="B19" s="582" t="s">
        <v>229</v>
      </c>
      <c r="C19" s="583">
        <v>0</v>
      </c>
      <c r="D19" s="583">
        <v>0</v>
      </c>
      <c r="E19" s="582" t="s">
        <v>197</v>
      </c>
      <c r="F19" s="286"/>
      <c r="G19" s="286"/>
      <c r="H19" s="681"/>
    </row>
    <row r="20" spans="1:8" s="269" customFormat="1" ht="15.75">
      <c r="A20" s="281" t="s">
        <v>32</v>
      </c>
      <c r="B20" s="582" t="s">
        <v>230</v>
      </c>
      <c r="C20" s="583"/>
      <c r="D20" s="583"/>
      <c r="E20" s="582" t="s">
        <v>159</v>
      </c>
      <c r="F20" s="286"/>
      <c r="G20" s="286"/>
      <c r="H20" s="681"/>
    </row>
    <row r="21" spans="1:8" s="269" customFormat="1" ht="15.75">
      <c r="A21" s="284" t="s">
        <v>33</v>
      </c>
      <c r="B21" s="582" t="s">
        <v>231</v>
      </c>
      <c r="C21" s="583"/>
      <c r="D21" s="583"/>
      <c r="E21" s="582" t="s">
        <v>160</v>
      </c>
      <c r="F21" s="286"/>
      <c r="G21" s="286"/>
      <c r="H21" s="681"/>
    </row>
    <row r="22" spans="1:8" s="269" customFormat="1" ht="15.75">
      <c r="A22" s="281" t="s">
        <v>34</v>
      </c>
      <c r="B22" s="582" t="s">
        <v>232</v>
      </c>
      <c r="C22" s="583"/>
      <c r="D22" s="583"/>
      <c r="E22" s="588" t="s">
        <v>226</v>
      </c>
      <c r="F22" s="286"/>
      <c r="G22" s="286"/>
      <c r="H22" s="681"/>
    </row>
    <row r="23" spans="1:8" s="269" customFormat="1" ht="15.75">
      <c r="A23" s="284" t="s">
        <v>35</v>
      </c>
      <c r="B23" s="593" t="s">
        <v>233</v>
      </c>
      <c r="C23" s="583"/>
      <c r="D23" s="583"/>
      <c r="E23" s="582" t="s">
        <v>198</v>
      </c>
      <c r="F23" s="286"/>
      <c r="G23" s="286"/>
      <c r="H23" s="681"/>
    </row>
    <row r="24" spans="1:8" s="269" customFormat="1" ht="15.75">
      <c r="A24" s="281" t="s">
        <v>36</v>
      </c>
      <c r="B24" s="594" t="s">
        <v>234</v>
      </c>
      <c r="C24" s="595">
        <f>+C25+C26+C27+C28+C29</f>
        <v>0</v>
      </c>
      <c r="D24" s="595">
        <f>+D25+D26+D27+D28+D29</f>
        <v>0</v>
      </c>
      <c r="E24" s="580" t="s">
        <v>196</v>
      </c>
      <c r="F24" s="286"/>
      <c r="G24" s="286"/>
      <c r="H24" s="681"/>
    </row>
    <row r="25" spans="1:8" s="269" customFormat="1" ht="15.75">
      <c r="A25" s="284" t="s">
        <v>37</v>
      </c>
      <c r="B25" s="593" t="s">
        <v>235</v>
      </c>
      <c r="C25" s="583"/>
      <c r="D25" s="583"/>
      <c r="E25" s="580" t="s">
        <v>429</v>
      </c>
      <c r="F25" s="286"/>
      <c r="G25" s="286"/>
      <c r="H25" s="681"/>
    </row>
    <row r="26" spans="1:8" s="269" customFormat="1" ht="15.75">
      <c r="A26" s="281" t="s">
        <v>38</v>
      </c>
      <c r="B26" s="593" t="s">
        <v>236</v>
      </c>
      <c r="C26" s="583"/>
      <c r="D26" s="583"/>
      <c r="E26" s="596"/>
      <c r="F26" s="286"/>
      <c r="G26" s="286"/>
      <c r="H26" s="681"/>
    </row>
    <row r="27" spans="1:8" s="269" customFormat="1" ht="15.75">
      <c r="A27" s="284" t="s">
        <v>39</v>
      </c>
      <c r="B27" s="582" t="s">
        <v>237</v>
      </c>
      <c r="C27" s="583"/>
      <c r="D27" s="583"/>
      <c r="E27" s="596"/>
      <c r="F27" s="286"/>
      <c r="G27" s="286"/>
      <c r="H27" s="681"/>
    </row>
    <row r="28" spans="1:8" s="269" customFormat="1" ht="15.75">
      <c r="A28" s="281" t="s">
        <v>40</v>
      </c>
      <c r="B28" s="580" t="s">
        <v>238</v>
      </c>
      <c r="C28" s="583"/>
      <c r="D28" s="583"/>
      <c r="E28" s="585"/>
      <c r="F28" s="286"/>
      <c r="G28" s="286"/>
      <c r="H28" s="681"/>
    </row>
    <row r="29" spans="1:8" s="269" customFormat="1" ht="16.5" thickBot="1">
      <c r="A29" s="284" t="s">
        <v>41</v>
      </c>
      <c r="B29" s="597" t="s">
        <v>239</v>
      </c>
      <c r="C29" s="583"/>
      <c r="D29" s="583"/>
      <c r="E29" s="596"/>
      <c r="F29" s="286"/>
      <c r="G29" s="286"/>
      <c r="H29" s="681"/>
    </row>
    <row r="30" spans="1:8" s="269" customFormat="1" ht="16.5" thickBot="1">
      <c r="A30" s="292" t="s">
        <v>42</v>
      </c>
      <c r="B30" s="589" t="s">
        <v>426</v>
      </c>
      <c r="C30" s="590">
        <f>+C18+C24</f>
        <v>0</v>
      </c>
      <c r="D30" s="590">
        <f>+D18+D24</f>
        <v>0</v>
      </c>
      <c r="E30" s="589" t="s">
        <v>430</v>
      </c>
      <c r="F30" s="295">
        <f>SUM(F18:F29)</f>
        <v>0</v>
      </c>
      <c r="G30" s="295">
        <f>SUM(G18:G29)</f>
        <v>0</v>
      </c>
      <c r="H30" s="681"/>
    </row>
    <row r="31" spans="1:8" s="269" customFormat="1" ht="16.5" thickBot="1">
      <c r="A31" s="292" t="s">
        <v>43</v>
      </c>
      <c r="B31" s="589" t="s">
        <v>431</v>
      </c>
      <c r="C31" s="598">
        <f>+C17+C30</f>
        <v>0</v>
      </c>
      <c r="D31" s="598">
        <f>+D17+D30</f>
        <v>0</v>
      </c>
      <c r="E31" s="589" t="s">
        <v>432</v>
      </c>
      <c r="F31" s="301">
        <f>+F17+F30</f>
        <v>0</v>
      </c>
      <c r="G31" s="301">
        <f>+G17+G30</f>
        <v>0</v>
      </c>
      <c r="H31" s="681"/>
    </row>
    <row r="32" spans="1:8" s="269" customFormat="1" ht="16.5" thickBot="1">
      <c r="A32" s="292" t="s">
        <v>44</v>
      </c>
      <c r="B32" s="589" t="s">
        <v>172</v>
      </c>
      <c r="C32" s="598" t="str">
        <f>IF(C17-F17&lt;0,F17-C17,"-")</f>
        <v>-</v>
      </c>
      <c r="D32" s="598" t="str">
        <f>IF(D17-H17&lt;0,H17-D17,"-")</f>
        <v>-</v>
      </c>
      <c r="E32" s="589" t="s">
        <v>173</v>
      </c>
      <c r="F32" s="301" t="str">
        <f>IF(C17-F17&gt;0,C17-F17,"-")</f>
        <v>-</v>
      </c>
      <c r="G32" s="301" t="str">
        <f>IF(D17-G17&gt;0,D17-G17,"-")</f>
        <v>-</v>
      </c>
      <c r="H32" s="681"/>
    </row>
    <row r="33" spans="1:8" s="269" customFormat="1" ht="16.5" thickBot="1">
      <c r="A33" s="292" t="s">
        <v>45</v>
      </c>
      <c r="B33" s="293" t="s">
        <v>227</v>
      </c>
      <c r="C33" s="301" t="str">
        <f>IF(C17+C18-F31&lt;0,F31-(C17+C18),"-")</f>
        <v>-</v>
      </c>
      <c r="D33" s="301" t="str">
        <f>IF(D17+D18-H31&lt;0,H31-(D17+D18),"-")</f>
        <v>-</v>
      </c>
      <c r="E33" s="293" t="s">
        <v>228</v>
      </c>
      <c r="F33" s="301" t="str">
        <f>IF(C17+C18-F31&gt;0,C17+C18-F31,"-")</f>
        <v>-</v>
      </c>
      <c r="G33" s="301" t="str">
        <f>IF(D17+D18-G31&gt;0,D17+D18-G31,"-")</f>
        <v>-</v>
      </c>
      <c r="H33" s="681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H1" sqref="H1:H30"/>
    </sheetView>
  </sheetViews>
  <sheetFormatPr defaultColWidth="9.00390625" defaultRowHeight="12.75"/>
  <cols>
    <col min="1" max="1" width="6.875" style="8" customWidth="1"/>
    <col min="2" max="2" width="28.125" style="38" customWidth="1"/>
    <col min="3" max="4" width="16.375" style="8" customWidth="1"/>
    <col min="5" max="5" width="34.62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1.5">
      <c r="B1" s="270" t="s">
        <v>494</v>
      </c>
      <c r="C1" s="271"/>
      <c r="D1" s="271"/>
      <c r="E1" s="271"/>
      <c r="F1" s="271"/>
      <c r="G1" s="271"/>
      <c r="H1" s="681" t="s">
        <v>574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6.5" thickBot="1">
      <c r="A3" s="682" t="s">
        <v>74</v>
      </c>
      <c r="B3" s="274" t="s">
        <v>57</v>
      </c>
      <c r="C3" s="275"/>
      <c r="D3" s="568"/>
      <c r="E3" s="274" t="s">
        <v>59</v>
      </c>
      <c r="F3" s="276"/>
      <c r="G3" s="569"/>
      <c r="H3" s="681"/>
    </row>
    <row r="4" spans="1:8" s="195" customFormat="1" ht="16.5" thickBot="1">
      <c r="A4" s="683"/>
      <c r="B4" s="277" t="s">
        <v>66</v>
      </c>
      <c r="C4" s="278" t="s">
        <v>534</v>
      </c>
      <c r="D4" s="278" t="s">
        <v>535</v>
      </c>
      <c r="E4" s="277" t="s">
        <v>66</v>
      </c>
      <c r="F4" s="279" t="s">
        <v>534</v>
      </c>
      <c r="G4" s="279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 t="s">
        <v>20</v>
      </c>
      <c r="D5" s="278">
        <v>4</v>
      </c>
      <c r="E5" s="277">
        <v>6</v>
      </c>
      <c r="F5" s="279">
        <v>7</v>
      </c>
      <c r="G5" s="279">
        <v>8</v>
      </c>
      <c r="H5" s="681"/>
    </row>
    <row r="6" spans="1:8" s="269" customFormat="1" ht="15.75">
      <c r="A6" s="281" t="s">
        <v>18</v>
      </c>
      <c r="B6" s="580" t="s">
        <v>407</v>
      </c>
      <c r="C6" s="581">
        <v>0</v>
      </c>
      <c r="D6" s="581">
        <v>0</v>
      </c>
      <c r="E6" s="580" t="s">
        <v>67</v>
      </c>
      <c r="F6" s="283">
        <v>0</v>
      </c>
      <c r="G6" s="283">
        <v>0</v>
      </c>
      <c r="H6" s="681"/>
    </row>
    <row r="7" spans="1:8" s="269" customFormat="1" ht="15.75">
      <c r="A7" s="284" t="s">
        <v>19</v>
      </c>
      <c r="B7" s="582" t="s">
        <v>408</v>
      </c>
      <c r="C7" s="583">
        <v>0</v>
      </c>
      <c r="D7" s="583">
        <v>0</v>
      </c>
      <c r="E7" s="582" t="s">
        <v>186</v>
      </c>
      <c r="F7" s="286">
        <v>0</v>
      </c>
      <c r="G7" s="286">
        <v>0</v>
      </c>
      <c r="H7" s="681"/>
    </row>
    <row r="8" spans="1:8" s="269" customFormat="1" ht="15.75">
      <c r="A8" s="284" t="s">
        <v>20</v>
      </c>
      <c r="B8" s="582" t="s">
        <v>449</v>
      </c>
      <c r="C8" s="583">
        <v>0</v>
      </c>
      <c r="D8" s="583">
        <v>0</v>
      </c>
      <c r="E8" s="582" t="s">
        <v>225</v>
      </c>
      <c r="F8" s="286">
        <v>0</v>
      </c>
      <c r="G8" s="286">
        <v>0</v>
      </c>
      <c r="H8" s="681"/>
    </row>
    <row r="9" spans="1:8" s="269" customFormat="1" ht="15.75">
      <c r="A9" s="284" t="s">
        <v>21</v>
      </c>
      <c r="B9" s="582" t="s">
        <v>177</v>
      </c>
      <c r="C9" s="583">
        <v>0</v>
      </c>
      <c r="D9" s="583">
        <v>0</v>
      </c>
      <c r="E9" s="582" t="s">
        <v>187</v>
      </c>
      <c r="F9" s="286">
        <v>0</v>
      </c>
      <c r="G9" s="286">
        <v>0</v>
      </c>
      <c r="H9" s="681"/>
    </row>
    <row r="10" spans="1:8" s="269" customFormat="1" ht="15.75">
      <c r="A10" s="284" t="s">
        <v>22</v>
      </c>
      <c r="B10" s="599" t="s">
        <v>409</v>
      </c>
      <c r="C10" s="583">
        <v>0</v>
      </c>
      <c r="D10" s="583">
        <v>0</v>
      </c>
      <c r="E10" s="582" t="s">
        <v>188</v>
      </c>
      <c r="F10" s="286">
        <v>0</v>
      </c>
      <c r="G10" s="286">
        <v>0</v>
      </c>
      <c r="H10" s="681"/>
    </row>
    <row r="11" spans="1:8" s="269" customFormat="1" ht="15.75">
      <c r="A11" s="284" t="s">
        <v>23</v>
      </c>
      <c r="B11" s="582" t="s">
        <v>410</v>
      </c>
      <c r="C11" s="584">
        <v>0</v>
      </c>
      <c r="D11" s="584">
        <v>0</v>
      </c>
      <c r="E11" s="582" t="s">
        <v>49</v>
      </c>
      <c r="F11" s="286">
        <v>0</v>
      </c>
      <c r="G11" s="286">
        <v>0</v>
      </c>
      <c r="H11" s="681"/>
    </row>
    <row r="12" spans="1:8" s="269" customFormat="1" ht="15.75">
      <c r="A12" s="284" t="s">
        <v>24</v>
      </c>
      <c r="B12" s="582" t="s">
        <v>291</v>
      </c>
      <c r="C12" s="583">
        <v>0</v>
      </c>
      <c r="D12" s="583">
        <v>0</v>
      </c>
      <c r="E12" s="585"/>
      <c r="F12" s="286">
        <v>0</v>
      </c>
      <c r="G12" s="286">
        <v>0</v>
      </c>
      <c r="H12" s="681"/>
    </row>
    <row r="13" spans="1:8" s="269" customFormat="1" ht="15.75">
      <c r="A13" s="284" t="s">
        <v>25</v>
      </c>
      <c r="B13" s="585"/>
      <c r="C13" s="583"/>
      <c r="D13" s="583"/>
      <c r="E13" s="585"/>
      <c r="F13" s="286"/>
      <c r="G13" s="286"/>
      <c r="H13" s="681"/>
    </row>
    <row r="14" spans="1:8" s="269" customFormat="1" ht="15.75">
      <c r="A14" s="284" t="s">
        <v>26</v>
      </c>
      <c r="B14" s="600"/>
      <c r="C14" s="584"/>
      <c r="D14" s="584"/>
      <c r="E14" s="585"/>
      <c r="F14" s="286"/>
      <c r="G14" s="286"/>
      <c r="H14" s="681"/>
    </row>
    <row r="15" spans="1:8" s="269" customFormat="1" ht="15.75">
      <c r="A15" s="284" t="s">
        <v>27</v>
      </c>
      <c r="B15" s="585"/>
      <c r="C15" s="583"/>
      <c r="D15" s="583"/>
      <c r="E15" s="585"/>
      <c r="F15" s="286"/>
      <c r="G15" s="286"/>
      <c r="H15" s="681"/>
    </row>
    <row r="16" spans="1:8" s="269" customFormat="1" ht="15.75">
      <c r="A16" s="284" t="s">
        <v>28</v>
      </c>
      <c r="B16" s="585"/>
      <c r="C16" s="583"/>
      <c r="D16" s="583"/>
      <c r="E16" s="585"/>
      <c r="F16" s="286"/>
      <c r="G16" s="286"/>
      <c r="H16" s="681"/>
    </row>
    <row r="17" spans="1:8" s="269" customFormat="1" ht="16.5" thickBot="1">
      <c r="A17" s="284" t="s">
        <v>29</v>
      </c>
      <c r="B17" s="601"/>
      <c r="C17" s="606"/>
      <c r="D17" s="606"/>
      <c r="E17" s="585"/>
      <c r="F17" s="291"/>
      <c r="G17" s="291"/>
      <c r="H17" s="681"/>
    </row>
    <row r="18" spans="1:8" s="269" customFormat="1" ht="16.5" thickBot="1">
      <c r="A18" s="292" t="s">
        <v>30</v>
      </c>
      <c r="B18" s="589" t="s">
        <v>450</v>
      </c>
      <c r="C18" s="590">
        <f>+C6+C7+C9+C10+C12+C13+C14+C15+C16+C17</f>
        <v>0</v>
      </c>
      <c r="D18" s="590">
        <f>+D6+D7+D9+D10+D12+D13+D14+D15+D16+D17</f>
        <v>0</v>
      </c>
      <c r="E18" s="589" t="s">
        <v>418</v>
      </c>
      <c r="F18" s="295">
        <f>SUM(F6:F17)</f>
        <v>0</v>
      </c>
      <c r="G18" s="295">
        <f>SUM(G6:G17)</f>
        <v>0</v>
      </c>
      <c r="H18" s="681"/>
    </row>
    <row r="19" spans="1:8" s="269" customFormat="1" ht="15.75">
      <c r="A19" s="296" t="s">
        <v>31</v>
      </c>
      <c r="B19" s="588" t="s">
        <v>413</v>
      </c>
      <c r="C19" s="607">
        <f>+C20+C21+C22+C23</f>
        <v>0</v>
      </c>
      <c r="D19" s="607">
        <f>+D20+D21+D22+D23</f>
        <v>0</v>
      </c>
      <c r="E19" s="582" t="s">
        <v>194</v>
      </c>
      <c r="F19" s="298"/>
      <c r="G19" s="298"/>
      <c r="H19" s="681"/>
    </row>
    <row r="20" spans="1:8" s="269" customFormat="1" ht="15.75">
      <c r="A20" s="284" t="s">
        <v>32</v>
      </c>
      <c r="B20" s="582" t="s">
        <v>217</v>
      </c>
      <c r="C20" s="583">
        <v>0</v>
      </c>
      <c r="D20" s="583">
        <v>0</v>
      </c>
      <c r="E20" s="582" t="s">
        <v>417</v>
      </c>
      <c r="F20" s="286"/>
      <c r="G20" s="286"/>
      <c r="H20" s="681"/>
    </row>
    <row r="21" spans="1:8" s="269" customFormat="1" ht="15.75">
      <c r="A21" s="284" t="s">
        <v>33</v>
      </c>
      <c r="B21" s="582" t="s">
        <v>218</v>
      </c>
      <c r="C21" s="583"/>
      <c r="D21" s="583"/>
      <c r="E21" s="582" t="s">
        <v>159</v>
      </c>
      <c r="F21" s="286"/>
      <c r="G21" s="286"/>
      <c r="H21" s="681"/>
    </row>
    <row r="22" spans="1:8" s="269" customFormat="1" ht="15.75">
      <c r="A22" s="284" t="s">
        <v>34</v>
      </c>
      <c r="B22" s="582" t="s">
        <v>223</v>
      </c>
      <c r="C22" s="583"/>
      <c r="D22" s="583"/>
      <c r="E22" s="582" t="s">
        <v>160</v>
      </c>
      <c r="F22" s="286"/>
      <c r="G22" s="286"/>
      <c r="H22" s="681"/>
    </row>
    <row r="23" spans="1:8" s="269" customFormat="1" ht="15.75">
      <c r="A23" s="284" t="s">
        <v>35</v>
      </c>
      <c r="B23" s="582" t="s">
        <v>224</v>
      </c>
      <c r="C23" s="583"/>
      <c r="D23" s="583"/>
      <c r="E23" s="588" t="s">
        <v>226</v>
      </c>
      <c r="F23" s="286"/>
      <c r="G23" s="286"/>
      <c r="H23" s="681"/>
    </row>
    <row r="24" spans="1:8" s="269" customFormat="1" ht="15.75">
      <c r="A24" s="284" t="s">
        <v>36</v>
      </c>
      <c r="B24" s="582" t="s">
        <v>414</v>
      </c>
      <c r="C24" s="595">
        <f>+C25+C26</f>
        <v>0</v>
      </c>
      <c r="D24" s="595">
        <f>+D25+D26</f>
        <v>0</v>
      </c>
      <c r="E24" s="582" t="s">
        <v>195</v>
      </c>
      <c r="F24" s="286"/>
      <c r="G24" s="286"/>
      <c r="H24" s="681"/>
    </row>
    <row r="25" spans="1:8" s="269" customFormat="1" ht="15.75">
      <c r="A25" s="296" t="s">
        <v>37</v>
      </c>
      <c r="B25" s="588" t="s">
        <v>411</v>
      </c>
      <c r="C25" s="608"/>
      <c r="D25" s="608"/>
      <c r="E25" s="580" t="s">
        <v>196</v>
      </c>
      <c r="F25" s="298"/>
      <c r="G25" s="298"/>
      <c r="H25" s="681"/>
    </row>
    <row r="26" spans="1:8" s="269" customFormat="1" ht="16.5" thickBot="1">
      <c r="A26" s="284" t="s">
        <v>38</v>
      </c>
      <c r="B26" s="582" t="s">
        <v>412</v>
      </c>
      <c r="C26" s="583"/>
      <c r="D26" s="583"/>
      <c r="E26" s="585"/>
      <c r="F26" s="286"/>
      <c r="G26" s="286"/>
      <c r="H26" s="681"/>
    </row>
    <row r="27" spans="1:8" s="269" customFormat="1" ht="16.5" thickBot="1">
      <c r="A27" s="292" t="s">
        <v>39</v>
      </c>
      <c r="B27" s="589" t="s">
        <v>415</v>
      </c>
      <c r="C27" s="590">
        <f>+C19+C24</f>
        <v>0</v>
      </c>
      <c r="D27" s="590">
        <f>+D19+D24</f>
        <v>0</v>
      </c>
      <c r="E27" s="589" t="s">
        <v>419</v>
      </c>
      <c r="F27" s="295">
        <f>SUM(F19:F26)</f>
        <v>0</v>
      </c>
      <c r="G27" s="295">
        <f>SUM(G19:G26)</f>
        <v>0</v>
      </c>
      <c r="H27" s="681"/>
    </row>
    <row r="28" spans="1:8" s="269" customFormat="1" ht="16.5" thickBot="1">
      <c r="A28" s="292" t="s">
        <v>40</v>
      </c>
      <c r="B28" s="589" t="s">
        <v>416</v>
      </c>
      <c r="C28" s="598">
        <f>+C18+C27</f>
        <v>0</v>
      </c>
      <c r="D28" s="598">
        <f>+D18+D27</f>
        <v>0</v>
      </c>
      <c r="E28" s="589" t="s">
        <v>420</v>
      </c>
      <c r="F28" s="301">
        <f>+F18+F27</f>
        <v>0</v>
      </c>
      <c r="G28" s="301">
        <f>+G18+G27</f>
        <v>0</v>
      </c>
      <c r="H28" s="681"/>
    </row>
    <row r="29" spans="1:8" s="269" customFormat="1" ht="16.5" thickBot="1">
      <c r="A29" s="292" t="s">
        <v>41</v>
      </c>
      <c r="B29" s="589" t="s">
        <v>172</v>
      </c>
      <c r="C29" s="598" t="str">
        <f>IF(C18-F18&lt;0,F18-C18,"-")</f>
        <v>-</v>
      </c>
      <c r="D29" s="598" t="str">
        <f>IF(D18-H18&lt;0,H18-D18,"-")</f>
        <v>-</v>
      </c>
      <c r="E29" s="589" t="s">
        <v>173</v>
      </c>
      <c r="F29" s="301" t="str">
        <f>IF(C18-F18&gt;0,C18-F18,"-")</f>
        <v>-</v>
      </c>
      <c r="G29" s="301" t="str">
        <f>IF(D18-G18&gt;0,D18-G18,"-")</f>
        <v>-</v>
      </c>
      <c r="H29" s="681"/>
    </row>
    <row r="30" spans="1:8" s="269" customFormat="1" ht="16.5" thickBot="1">
      <c r="A30" s="292" t="s">
        <v>42</v>
      </c>
      <c r="B30" s="589" t="s">
        <v>227</v>
      </c>
      <c r="C30" s="598" t="str">
        <f>IF(C18+C19-F28&lt;0,F28-(C18+C19),"-")</f>
        <v>-</v>
      </c>
      <c r="D30" s="598" t="str">
        <f>IF(D18+D19-H28&lt;0,H28-(D18+D19),"-")</f>
        <v>-</v>
      </c>
      <c r="E30" s="589" t="s">
        <v>228</v>
      </c>
      <c r="F30" s="301" t="str">
        <f>IF(C18+C19-F28&gt;0,C18+C19-F28,"-")</f>
        <v>-</v>
      </c>
      <c r="G30" s="301" t="str">
        <f>IF(D18+D19-G28&gt;0,D18+D19-G28,"-")</f>
        <v>-</v>
      </c>
      <c r="H30" s="681"/>
    </row>
    <row r="31" spans="2:5" ht="18.75">
      <c r="B31" s="684"/>
      <c r="C31" s="684"/>
      <c r="D31" s="684"/>
      <c r="E31" s="684"/>
    </row>
  </sheetData>
  <sheetProtection/>
  <mergeCells count="3"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33"/>
    </sheetView>
  </sheetViews>
  <sheetFormatPr defaultColWidth="9.00390625" defaultRowHeight="12.75"/>
  <cols>
    <col min="1" max="1" width="6.875" style="8" customWidth="1"/>
    <col min="2" max="2" width="34.125" style="38" customWidth="1"/>
    <col min="3" max="4" width="16.375" style="8" customWidth="1"/>
    <col min="5" max="5" width="37.37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1.5">
      <c r="B1" s="270" t="s">
        <v>495</v>
      </c>
      <c r="C1" s="271"/>
      <c r="D1" s="271"/>
      <c r="E1" s="271"/>
      <c r="F1" s="271"/>
      <c r="G1" s="271"/>
      <c r="H1" s="681" t="s">
        <v>575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6.5" thickBot="1">
      <c r="A3" s="685" t="s">
        <v>74</v>
      </c>
      <c r="B3" s="274" t="s">
        <v>57</v>
      </c>
      <c r="C3" s="275"/>
      <c r="D3" s="568"/>
      <c r="E3" s="579" t="s">
        <v>59</v>
      </c>
      <c r="F3" s="609"/>
      <c r="G3" s="569"/>
      <c r="H3" s="681"/>
    </row>
    <row r="4" spans="1:8" s="195" customFormat="1" ht="16.5" thickBot="1">
      <c r="A4" s="686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>
        <v>3</v>
      </c>
      <c r="D5" s="278">
        <v>4</v>
      </c>
      <c r="E5" s="277">
        <v>6</v>
      </c>
      <c r="F5" s="279">
        <v>7</v>
      </c>
      <c r="G5" s="278">
        <v>8</v>
      </c>
      <c r="H5" s="681"/>
    </row>
    <row r="6" spans="1:8" s="269" customFormat="1" ht="15.75">
      <c r="A6" s="281" t="s">
        <v>18</v>
      </c>
      <c r="B6" s="580" t="s">
        <v>421</v>
      </c>
      <c r="C6" s="581"/>
      <c r="D6" s="581"/>
      <c r="E6" s="580" t="s">
        <v>219</v>
      </c>
      <c r="F6" s="283">
        <v>0</v>
      </c>
      <c r="G6" s="282"/>
      <c r="H6" s="681"/>
    </row>
    <row r="7" spans="1:8" s="269" customFormat="1" ht="15.75">
      <c r="A7" s="284" t="s">
        <v>19</v>
      </c>
      <c r="B7" s="582" t="s">
        <v>422</v>
      </c>
      <c r="C7" s="583"/>
      <c r="D7" s="583"/>
      <c r="E7" s="582" t="s">
        <v>427</v>
      </c>
      <c r="F7" s="286"/>
      <c r="G7" s="285"/>
      <c r="H7" s="681"/>
    </row>
    <row r="8" spans="1:8" s="269" customFormat="1" ht="15.75">
      <c r="A8" s="284" t="s">
        <v>20</v>
      </c>
      <c r="B8" s="582" t="s">
        <v>11</v>
      </c>
      <c r="C8" s="583"/>
      <c r="D8" s="583"/>
      <c r="E8" s="582" t="s">
        <v>190</v>
      </c>
      <c r="F8" s="286"/>
      <c r="G8" s="285"/>
      <c r="H8" s="681"/>
    </row>
    <row r="9" spans="1:8" s="269" customFormat="1" ht="15.75">
      <c r="A9" s="284" t="s">
        <v>21</v>
      </c>
      <c r="B9" s="582" t="s">
        <v>423</v>
      </c>
      <c r="C9" s="583"/>
      <c r="D9" s="583"/>
      <c r="E9" s="582" t="s">
        <v>428</v>
      </c>
      <c r="F9" s="286"/>
      <c r="G9" s="285"/>
      <c r="H9" s="681"/>
    </row>
    <row r="10" spans="1:8" s="269" customFormat="1" ht="15.75">
      <c r="A10" s="284" t="s">
        <v>22</v>
      </c>
      <c r="B10" s="582" t="s">
        <v>424</v>
      </c>
      <c r="C10" s="583"/>
      <c r="D10" s="583"/>
      <c r="E10" s="582" t="s">
        <v>222</v>
      </c>
      <c r="F10" s="286"/>
      <c r="G10" s="285"/>
      <c r="H10" s="681"/>
    </row>
    <row r="11" spans="1:8" s="269" customFormat="1" ht="15.75">
      <c r="A11" s="284" t="s">
        <v>23</v>
      </c>
      <c r="B11" s="582" t="s">
        <v>425</v>
      </c>
      <c r="C11" s="584"/>
      <c r="D11" s="584"/>
      <c r="E11" s="585"/>
      <c r="F11" s="286"/>
      <c r="G11" s="287"/>
      <c r="H11" s="681"/>
    </row>
    <row r="12" spans="1:8" s="269" customFormat="1" ht="15.75">
      <c r="A12" s="284" t="s">
        <v>24</v>
      </c>
      <c r="B12" s="585"/>
      <c r="C12" s="583"/>
      <c r="D12" s="583"/>
      <c r="E12" s="585"/>
      <c r="F12" s="286"/>
      <c r="G12" s="285"/>
      <c r="H12" s="681"/>
    </row>
    <row r="13" spans="1:8" s="269" customFormat="1" ht="15.75">
      <c r="A13" s="284" t="s">
        <v>25</v>
      </c>
      <c r="B13" s="585"/>
      <c r="C13" s="583"/>
      <c r="D13" s="583"/>
      <c r="E13" s="585"/>
      <c r="F13" s="286"/>
      <c r="G13" s="285"/>
      <c r="H13" s="681"/>
    </row>
    <row r="14" spans="1:8" s="269" customFormat="1" ht="15.75">
      <c r="A14" s="284" t="s">
        <v>26</v>
      </c>
      <c r="B14" s="585"/>
      <c r="C14" s="584"/>
      <c r="D14" s="584"/>
      <c r="E14" s="585"/>
      <c r="F14" s="286"/>
      <c r="G14" s="287"/>
      <c r="H14" s="681"/>
    </row>
    <row r="15" spans="1:8" s="269" customFormat="1" ht="15.75">
      <c r="A15" s="284" t="s">
        <v>27</v>
      </c>
      <c r="B15" s="585"/>
      <c r="C15" s="584"/>
      <c r="D15" s="584"/>
      <c r="E15" s="585"/>
      <c r="F15" s="286"/>
      <c r="G15" s="287"/>
      <c r="H15" s="681"/>
    </row>
    <row r="16" spans="1:8" s="269" customFormat="1" ht="16.5" thickBot="1">
      <c r="A16" s="296" t="s">
        <v>28</v>
      </c>
      <c r="B16" s="586"/>
      <c r="C16" s="587"/>
      <c r="D16" s="587"/>
      <c r="E16" s="588" t="s">
        <v>49</v>
      </c>
      <c r="F16" s="298"/>
      <c r="G16" s="302"/>
      <c r="H16" s="681"/>
    </row>
    <row r="17" spans="1:8" s="269" customFormat="1" ht="16.5" thickBot="1">
      <c r="A17" s="292" t="s">
        <v>29</v>
      </c>
      <c r="B17" s="589" t="s">
        <v>451</v>
      </c>
      <c r="C17" s="590">
        <f>+C6+C8+C9+C11+C12+C13+C14+C15+C16</f>
        <v>0</v>
      </c>
      <c r="D17" s="590">
        <f>+D6+D8+D9+D11+D12+D13+D14+D15+D16</f>
        <v>0</v>
      </c>
      <c r="E17" s="589" t="s">
        <v>452</v>
      </c>
      <c r="F17" s="295">
        <f>+F6+F8+F10+F11+F12+F13+F14+F15+F16</f>
        <v>0</v>
      </c>
      <c r="G17" s="294">
        <f>+G6+G8+G9+G11+G12+G13+G14+G15+G16</f>
        <v>0</v>
      </c>
      <c r="H17" s="681"/>
    </row>
    <row r="18" spans="1:8" s="269" customFormat="1" ht="15.75">
      <c r="A18" s="281" t="s">
        <v>30</v>
      </c>
      <c r="B18" s="591" t="s">
        <v>240</v>
      </c>
      <c r="C18" s="592">
        <f>+C19+C20+C21+C22+C23</f>
        <v>0</v>
      </c>
      <c r="D18" s="592">
        <f>+D19+D20+D21+D22+D23</f>
        <v>0</v>
      </c>
      <c r="E18" s="582" t="s">
        <v>194</v>
      </c>
      <c r="F18" s="283"/>
      <c r="G18" s="303">
        <f>+G19+G20+G21+G22+G23</f>
        <v>0</v>
      </c>
      <c r="H18" s="681"/>
    </row>
    <row r="19" spans="1:8" s="269" customFormat="1" ht="15.75">
      <c r="A19" s="284" t="s">
        <v>31</v>
      </c>
      <c r="B19" s="582" t="s">
        <v>229</v>
      </c>
      <c r="C19" s="583">
        <v>0</v>
      </c>
      <c r="D19" s="583">
        <v>0</v>
      </c>
      <c r="E19" s="582" t="s">
        <v>197</v>
      </c>
      <c r="F19" s="286"/>
      <c r="G19" s="285">
        <v>0</v>
      </c>
      <c r="H19" s="681"/>
    </row>
    <row r="20" spans="1:8" s="269" customFormat="1" ht="15.75">
      <c r="A20" s="281" t="s">
        <v>32</v>
      </c>
      <c r="B20" s="582" t="s">
        <v>230</v>
      </c>
      <c r="C20" s="583"/>
      <c r="D20" s="583"/>
      <c r="E20" s="582" t="s">
        <v>159</v>
      </c>
      <c r="F20" s="286"/>
      <c r="G20" s="285"/>
      <c r="H20" s="681"/>
    </row>
    <row r="21" spans="1:8" s="269" customFormat="1" ht="15.75">
      <c r="A21" s="284" t="s">
        <v>33</v>
      </c>
      <c r="B21" s="582" t="s">
        <v>231</v>
      </c>
      <c r="C21" s="583"/>
      <c r="D21" s="583"/>
      <c r="E21" s="582" t="s">
        <v>160</v>
      </c>
      <c r="F21" s="286"/>
      <c r="G21" s="285"/>
      <c r="H21" s="681"/>
    </row>
    <row r="22" spans="1:8" s="269" customFormat="1" ht="15.75">
      <c r="A22" s="281" t="s">
        <v>34</v>
      </c>
      <c r="B22" s="582" t="s">
        <v>232</v>
      </c>
      <c r="C22" s="583"/>
      <c r="D22" s="583"/>
      <c r="E22" s="588" t="s">
        <v>226</v>
      </c>
      <c r="F22" s="286"/>
      <c r="G22" s="285"/>
      <c r="H22" s="681"/>
    </row>
    <row r="23" spans="1:8" s="269" customFormat="1" ht="15.75">
      <c r="A23" s="284" t="s">
        <v>35</v>
      </c>
      <c r="B23" s="593" t="s">
        <v>233</v>
      </c>
      <c r="C23" s="583"/>
      <c r="D23" s="583"/>
      <c r="E23" s="582" t="s">
        <v>198</v>
      </c>
      <c r="F23" s="286"/>
      <c r="G23" s="285"/>
      <c r="H23" s="681"/>
    </row>
    <row r="24" spans="1:8" s="269" customFormat="1" ht="15.75">
      <c r="A24" s="281" t="s">
        <v>36</v>
      </c>
      <c r="B24" s="594" t="s">
        <v>234</v>
      </c>
      <c r="C24" s="595">
        <f>+C25+C26+C27+C28+C29</f>
        <v>0</v>
      </c>
      <c r="D24" s="595">
        <f>+D25+D26+D27+D28+D29</f>
        <v>0</v>
      </c>
      <c r="E24" s="580" t="s">
        <v>196</v>
      </c>
      <c r="F24" s="286"/>
      <c r="G24" s="299">
        <f>+G25+G26+G27+G28+G29</f>
        <v>0</v>
      </c>
      <c r="H24" s="681"/>
    </row>
    <row r="25" spans="1:8" s="269" customFormat="1" ht="15.75">
      <c r="A25" s="284" t="s">
        <v>37</v>
      </c>
      <c r="B25" s="593" t="s">
        <v>235</v>
      </c>
      <c r="C25" s="583"/>
      <c r="D25" s="583"/>
      <c r="E25" s="580" t="s">
        <v>429</v>
      </c>
      <c r="F25" s="286"/>
      <c r="G25" s="285"/>
      <c r="H25" s="681"/>
    </row>
    <row r="26" spans="1:8" s="269" customFormat="1" ht="15.75">
      <c r="A26" s="281" t="s">
        <v>38</v>
      </c>
      <c r="B26" s="593" t="s">
        <v>236</v>
      </c>
      <c r="C26" s="583"/>
      <c r="D26" s="583"/>
      <c r="E26" s="596"/>
      <c r="F26" s="286"/>
      <c r="G26" s="285"/>
      <c r="H26" s="681"/>
    </row>
    <row r="27" spans="1:8" s="269" customFormat="1" ht="15.75">
      <c r="A27" s="284" t="s">
        <v>39</v>
      </c>
      <c r="B27" s="582" t="s">
        <v>237</v>
      </c>
      <c r="C27" s="583"/>
      <c r="D27" s="583"/>
      <c r="E27" s="596"/>
      <c r="F27" s="286"/>
      <c r="G27" s="285"/>
      <c r="H27" s="681"/>
    </row>
    <row r="28" spans="1:8" s="269" customFormat="1" ht="15.75">
      <c r="A28" s="281" t="s">
        <v>40</v>
      </c>
      <c r="B28" s="580" t="s">
        <v>238</v>
      </c>
      <c r="C28" s="583"/>
      <c r="D28" s="583"/>
      <c r="E28" s="585"/>
      <c r="F28" s="286"/>
      <c r="G28" s="285"/>
      <c r="H28" s="681"/>
    </row>
    <row r="29" spans="1:8" s="269" customFormat="1" ht="16.5" thickBot="1">
      <c r="A29" s="284" t="s">
        <v>41</v>
      </c>
      <c r="B29" s="597" t="s">
        <v>239</v>
      </c>
      <c r="C29" s="583"/>
      <c r="D29" s="583"/>
      <c r="E29" s="596"/>
      <c r="F29" s="286"/>
      <c r="G29" s="285"/>
      <c r="H29" s="681"/>
    </row>
    <row r="30" spans="1:8" s="269" customFormat="1" ht="16.5" thickBot="1">
      <c r="A30" s="292" t="s">
        <v>42</v>
      </c>
      <c r="B30" s="589" t="s">
        <v>426</v>
      </c>
      <c r="C30" s="590">
        <f>+C18+C24</f>
        <v>0</v>
      </c>
      <c r="D30" s="590">
        <f>+D18+D24</f>
        <v>0</v>
      </c>
      <c r="E30" s="589" t="s">
        <v>430</v>
      </c>
      <c r="F30" s="295">
        <f>SUM(F18:F29)</f>
        <v>0</v>
      </c>
      <c r="G30" s="294">
        <f>+G18+G24</f>
        <v>0</v>
      </c>
      <c r="H30" s="681"/>
    </row>
    <row r="31" spans="1:8" s="269" customFormat="1" ht="16.5" thickBot="1">
      <c r="A31" s="292" t="s">
        <v>43</v>
      </c>
      <c r="B31" s="589" t="s">
        <v>431</v>
      </c>
      <c r="C31" s="598">
        <f>+C17+C30</f>
        <v>0</v>
      </c>
      <c r="D31" s="598">
        <f>+D17+D30</f>
        <v>0</v>
      </c>
      <c r="E31" s="589" t="s">
        <v>432</v>
      </c>
      <c r="F31" s="301">
        <f>+F17+F30</f>
        <v>0</v>
      </c>
      <c r="G31" s="301">
        <f>+G17+G30</f>
        <v>0</v>
      </c>
      <c r="H31" s="681"/>
    </row>
    <row r="32" spans="1:8" s="269" customFormat="1" ht="16.5" thickBot="1">
      <c r="A32" s="292" t="s">
        <v>44</v>
      </c>
      <c r="B32" s="589" t="s">
        <v>172</v>
      </c>
      <c r="C32" s="598" t="str">
        <f>IF(C17-F17&lt;0,F17-C17,"-")</f>
        <v>-</v>
      </c>
      <c r="D32" s="598" t="str">
        <f>IF(D17-G17&lt;0,G17-D17,"-")</f>
        <v>-</v>
      </c>
      <c r="E32" s="589" t="s">
        <v>173</v>
      </c>
      <c r="F32" s="301" t="str">
        <f>IF(C17-F17&gt;0,C17-F17,"-")</f>
        <v>-</v>
      </c>
      <c r="G32" s="301" t="str">
        <f>IF(G17-J17&lt;0,J17-G17,"-")</f>
        <v>-</v>
      </c>
      <c r="H32" s="681"/>
    </row>
    <row r="33" spans="1:8" s="269" customFormat="1" ht="16.5" thickBot="1">
      <c r="A33" s="292" t="s">
        <v>45</v>
      </c>
      <c r="B33" s="589" t="s">
        <v>227</v>
      </c>
      <c r="C33" s="598" t="str">
        <f>IF(C17+C18-F31&lt;0,F31-(C17+C18),"-")</f>
        <v>-</v>
      </c>
      <c r="D33" s="598" t="str">
        <f>IF(D17+D18-G31&lt;0,G31-(D17+D18),"-")</f>
        <v>-</v>
      </c>
      <c r="E33" s="589" t="s">
        <v>228</v>
      </c>
      <c r="F33" s="301" t="str">
        <f>IF(C17+C18-F31&gt;0,C17+C18-F31,"-")</f>
        <v>-</v>
      </c>
      <c r="G33" s="301" t="str">
        <f>IF(G17+G18-J31&lt;0,J31-(G17+G18),"-")</f>
        <v>-</v>
      </c>
      <c r="H33" s="681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" t="s">
        <v>154</v>
      </c>
      <c r="E1" s="30" t="s">
        <v>158</v>
      </c>
    </row>
    <row r="3" spans="1:5" ht="12.75">
      <c r="A3" s="31"/>
      <c r="B3" s="32"/>
      <c r="C3" s="31"/>
      <c r="D3" s="34"/>
      <c r="E3" s="32"/>
    </row>
    <row r="4" spans="1:5" ht="15.75">
      <c r="A4" s="15" t="s">
        <v>433</v>
      </c>
      <c r="B4" s="33"/>
      <c r="C4" s="35"/>
      <c r="D4" s="34"/>
      <c r="E4" s="32"/>
    </row>
    <row r="5" spans="1:5" ht="12.75">
      <c r="A5" s="31"/>
      <c r="B5" s="32"/>
      <c r="C5" s="31"/>
      <c r="D5" s="34"/>
      <c r="E5" s="32"/>
    </row>
    <row r="6" spans="1:5" ht="12.75">
      <c r="A6" s="31" t="s">
        <v>435</v>
      </c>
      <c r="B6" s="32" t="e">
        <f>+#REF!</f>
        <v>#REF!</v>
      </c>
      <c r="C6" s="31" t="s">
        <v>436</v>
      </c>
      <c r="D6" s="34" t="e">
        <f>+#REF!+#REF!</f>
        <v>#REF!</v>
      </c>
      <c r="E6" s="32" t="e">
        <f aca="true" t="shared" si="0" ref="E6:E15">+B6-D6</f>
        <v>#REF!</v>
      </c>
    </row>
    <row r="7" spans="1:5" ht="12.75">
      <c r="A7" s="31" t="s">
        <v>437</v>
      </c>
      <c r="B7" s="32" t="e">
        <f>+#REF!</f>
        <v>#REF!</v>
      </c>
      <c r="C7" s="31" t="s">
        <v>438</v>
      </c>
      <c r="D7" s="34" t="e">
        <f>+#REF!+#REF!</f>
        <v>#REF!</v>
      </c>
      <c r="E7" s="32" t="e">
        <f t="shared" si="0"/>
        <v>#REF!</v>
      </c>
    </row>
    <row r="8" spans="1:5" ht="12.75">
      <c r="A8" s="31" t="s">
        <v>439</v>
      </c>
      <c r="B8" s="32" t="e">
        <f>+#REF!</f>
        <v>#REF!</v>
      </c>
      <c r="C8" s="31" t="s">
        <v>440</v>
      </c>
      <c r="D8" s="34" t="e">
        <f>+#REF!+#REF!</f>
        <v>#REF!</v>
      </c>
      <c r="E8" s="32" t="e">
        <f t="shared" si="0"/>
        <v>#REF!</v>
      </c>
    </row>
    <row r="9" spans="1:5" ht="12.75">
      <c r="A9" s="31"/>
      <c r="B9" s="32"/>
      <c r="C9" s="31"/>
      <c r="D9" s="34"/>
      <c r="E9" s="32"/>
    </row>
    <row r="10" spans="1:5" ht="12.75">
      <c r="A10" s="31"/>
      <c r="B10" s="32"/>
      <c r="C10" s="31"/>
      <c r="D10" s="34"/>
      <c r="E10" s="32"/>
    </row>
    <row r="11" spans="1:5" ht="15.75">
      <c r="A11" s="15" t="s">
        <v>434</v>
      </c>
      <c r="B11" s="33"/>
      <c r="C11" s="35"/>
      <c r="D11" s="34"/>
      <c r="E11" s="32"/>
    </row>
    <row r="12" spans="1:5" ht="12.75">
      <c r="A12" s="31"/>
      <c r="B12" s="32"/>
      <c r="C12" s="31"/>
      <c r="D12" s="34"/>
      <c r="E12" s="32"/>
    </row>
    <row r="13" spans="1:5" ht="12.75">
      <c r="A13" s="31" t="s">
        <v>444</v>
      </c>
      <c r="B13" s="32" t="e">
        <f>+#REF!</f>
        <v>#REF!</v>
      </c>
      <c r="C13" s="31" t="s">
        <v>443</v>
      </c>
      <c r="D13" s="34" t="e">
        <f>+#REF!+#REF!</f>
        <v>#REF!</v>
      </c>
      <c r="E13" s="32" t="e">
        <f t="shared" si="0"/>
        <v>#REF!</v>
      </c>
    </row>
    <row r="14" spans="1:5" ht="12.75">
      <c r="A14" s="31" t="s">
        <v>247</v>
      </c>
      <c r="B14" s="32" t="e">
        <f>+#REF!</f>
        <v>#REF!</v>
      </c>
      <c r="C14" s="31" t="s">
        <v>442</v>
      </c>
      <c r="D14" s="34" t="e">
        <f>+#REF!+#REF!</f>
        <v>#REF!</v>
      </c>
      <c r="E14" s="32" t="e">
        <f t="shared" si="0"/>
        <v>#REF!</v>
      </c>
    </row>
    <row r="15" spans="1:5" ht="12.75">
      <c r="A15" s="31" t="s">
        <v>445</v>
      </c>
      <c r="B15" s="32" t="e">
        <f>+#REF!</f>
        <v>#REF!</v>
      </c>
      <c r="C15" s="31" t="s">
        <v>441</v>
      </c>
      <c r="D15" s="34" t="e">
        <f>+#REF!+#REF!</f>
        <v>#REF!</v>
      </c>
      <c r="E15" s="32" t="e">
        <f t="shared" si="0"/>
        <v>#REF!</v>
      </c>
    </row>
    <row r="16" spans="1:5" ht="12.75">
      <c r="A16" s="28"/>
      <c r="B16" s="28"/>
      <c r="C16" s="31"/>
      <c r="D16" s="34"/>
      <c r="E16" s="29"/>
    </row>
    <row r="17" spans="1:5" ht="12.75">
      <c r="A17" s="28"/>
      <c r="B17" s="28"/>
      <c r="C17" s="28"/>
      <c r="D17" s="28"/>
      <c r="E17" s="28"/>
    </row>
    <row r="18" spans="1:5" ht="12.75">
      <c r="A18" s="28"/>
      <c r="B18" s="28"/>
      <c r="C18" s="28"/>
      <c r="D18" s="28"/>
      <c r="E18" s="28"/>
    </row>
    <row r="19" spans="1:5" ht="12.75">
      <c r="A19" s="28"/>
      <c r="B19" s="28"/>
      <c r="C19" s="28"/>
      <c r="D19" s="28"/>
      <c r="E19" s="2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5.625" style="37" customWidth="1"/>
    <col min="2" max="2" width="35.625" style="37" customWidth="1"/>
    <col min="3" max="6" width="14.00390625" style="37" customWidth="1"/>
    <col min="7" max="16384" width="9.375" style="37" customWidth="1"/>
  </cols>
  <sheetData>
    <row r="1" spans="1:6" s="304" customFormat="1" ht="33" customHeight="1">
      <c r="A1" s="692" t="s">
        <v>500</v>
      </c>
      <c r="B1" s="692"/>
      <c r="C1" s="692"/>
      <c r="D1" s="692"/>
      <c r="E1" s="692"/>
      <c r="F1" s="692"/>
    </row>
    <row r="2" spans="1:7" s="304" customFormat="1" ht="15.75" customHeight="1" thickBot="1">
      <c r="A2" s="305"/>
      <c r="B2" s="305"/>
      <c r="C2" s="693"/>
      <c r="D2" s="693"/>
      <c r="E2" s="693" t="s">
        <v>54</v>
      </c>
      <c r="F2" s="693"/>
      <c r="G2" s="307"/>
    </row>
    <row r="3" spans="1:6" s="304" customFormat="1" ht="63" customHeight="1">
      <c r="A3" s="696" t="s">
        <v>16</v>
      </c>
      <c r="B3" s="698" t="s">
        <v>201</v>
      </c>
      <c r="C3" s="698" t="s">
        <v>248</v>
      </c>
      <c r="D3" s="698"/>
      <c r="E3" s="698"/>
      <c r="F3" s="694" t="s">
        <v>243</v>
      </c>
    </row>
    <row r="4" spans="1:6" s="304" customFormat="1" ht="16.5" thickBot="1">
      <c r="A4" s="697"/>
      <c r="B4" s="699"/>
      <c r="C4" s="308" t="s">
        <v>241</v>
      </c>
      <c r="D4" s="308" t="s">
        <v>242</v>
      </c>
      <c r="E4" s="308" t="s">
        <v>446</v>
      </c>
      <c r="F4" s="695"/>
    </row>
    <row r="5" spans="1:6" s="304" customFormat="1" ht="16.5" thickBot="1">
      <c r="A5" s="309">
        <v>1</v>
      </c>
      <c r="B5" s="310">
        <v>2</v>
      </c>
      <c r="C5" s="310">
        <v>3</v>
      </c>
      <c r="D5" s="310">
        <v>4</v>
      </c>
      <c r="E5" s="310">
        <v>5</v>
      </c>
      <c r="F5" s="311">
        <v>6</v>
      </c>
    </row>
    <row r="6" spans="1:6" s="304" customFormat="1" ht="15.75">
      <c r="A6" s="312" t="s">
        <v>18</v>
      </c>
      <c r="B6" s="313"/>
      <c r="C6" s="314"/>
      <c r="D6" s="314"/>
      <c r="E6" s="314"/>
      <c r="F6" s="315">
        <f>SUM(C6:E6)</f>
        <v>0</v>
      </c>
    </row>
    <row r="7" spans="1:6" s="304" customFormat="1" ht="15.75">
      <c r="A7" s="316" t="s">
        <v>19</v>
      </c>
      <c r="B7" s="317"/>
      <c r="C7" s="318"/>
      <c r="D7" s="318"/>
      <c r="E7" s="318"/>
      <c r="F7" s="319">
        <f>SUM(C7:E7)</f>
        <v>0</v>
      </c>
    </row>
    <row r="8" spans="1:6" s="304" customFormat="1" ht="15.75">
      <c r="A8" s="316" t="s">
        <v>20</v>
      </c>
      <c r="B8" s="317"/>
      <c r="C8" s="318"/>
      <c r="D8" s="318"/>
      <c r="E8" s="318"/>
      <c r="F8" s="319">
        <f>SUM(C8:E8)</f>
        <v>0</v>
      </c>
    </row>
    <row r="9" spans="1:6" s="304" customFormat="1" ht="15.75">
      <c r="A9" s="316" t="s">
        <v>21</v>
      </c>
      <c r="B9" s="317"/>
      <c r="C9" s="318"/>
      <c r="D9" s="318"/>
      <c r="E9" s="318"/>
      <c r="F9" s="319">
        <f>SUM(C9:E9)</f>
        <v>0</v>
      </c>
    </row>
    <row r="10" spans="1:6" s="304" customFormat="1" ht="16.5" thickBot="1">
      <c r="A10" s="320" t="s">
        <v>22</v>
      </c>
      <c r="B10" s="321"/>
      <c r="C10" s="322"/>
      <c r="D10" s="322"/>
      <c r="E10" s="322"/>
      <c r="F10" s="319">
        <f>SUM(C10:E10)</f>
        <v>0</v>
      </c>
    </row>
    <row r="11" spans="1:6" s="327" customFormat="1" ht="16.5" thickBot="1">
      <c r="A11" s="323" t="s">
        <v>23</v>
      </c>
      <c r="B11" s="324" t="s">
        <v>202</v>
      </c>
      <c r="C11" s="325">
        <f>SUM(C6:C10)</f>
        <v>0</v>
      </c>
      <c r="D11" s="325">
        <f>SUM(D6:D10)</f>
        <v>0</v>
      </c>
      <c r="E11" s="325">
        <f>SUM(E6:E10)</f>
        <v>0</v>
      </c>
      <c r="F11" s="32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2/2015. (II.25.)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5.625" style="37" customWidth="1"/>
    <col min="2" max="2" width="68.625" style="37" customWidth="1"/>
    <col min="3" max="3" width="19.50390625" style="37" customWidth="1"/>
    <col min="4" max="16384" width="9.375" style="37" customWidth="1"/>
  </cols>
  <sheetData>
    <row r="1" spans="1:3" s="304" customFormat="1" ht="33" customHeight="1">
      <c r="A1" s="692" t="s">
        <v>501</v>
      </c>
      <c r="B1" s="692"/>
      <c r="C1" s="692"/>
    </row>
    <row r="2" spans="1:4" s="304" customFormat="1" ht="15.75" customHeight="1" thickBot="1">
      <c r="A2" s="305"/>
      <c r="B2" s="305"/>
      <c r="C2" s="306" t="s">
        <v>54</v>
      </c>
      <c r="D2" s="307"/>
    </row>
    <row r="3" spans="1:3" s="304" customFormat="1" ht="48" thickBot="1">
      <c r="A3" s="328" t="s">
        <v>16</v>
      </c>
      <c r="B3" s="329" t="s">
        <v>199</v>
      </c>
      <c r="C3" s="330" t="s">
        <v>567</v>
      </c>
    </row>
    <row r="4" spans="1:3" s="304" customFormat="1" ht="16.5" thickBot="1">
      <c r="A4" s="331">
        <v>1</v>
      </c>
      <c r="B4" s="332">
        <v>2</v>
      </c>
      <c r="C4" s="333">
        <v>3</v>
      </c>
    </row>
    <row r="5" spans="1:3" s="304" customFormat="1" ht="15.75">
      <c r="A5" s="334" t="s">
        <v>18</v>
      </c>
      <c r="B5" s="335" t="s">
        <v>58</v>
      </c>
      <c r="C5" s="336">
        <v>33101</v>
      </c>
    </row>
    <row r="6" spans="1:3" s="304" customFormat="1" ht="47.25">
      <c r="A6" s="337" t="s">
        <v>19</v>
      </c>
      <c r="B6" s="338" t="s">
        <v>244</v>
      </c>
      <c r="C6" s="339">
        <v>0</v>
      </c>
    </row>
    <row r="7" spans="1:3" s="304" customFormat="1" ht="15.75">
      <c r="A7" s="337" t="s">
        <v>20</v>
      </c>
      <c r="B7" s="340" t="s">
        <v>492</v>
      </c>
      <c r="C7" s="339"/>
    </row>
    <row r="8" spans="1:3" s="304" customFormat="1" ht="31.5">
      <c r="A8" s="337" t="s">
        <v>21</v>
      </c>
      <c r="B8" s="340" t="s">
        <v>246</v>
      </c>
      <c r="C8" s="339"/>
    </row>
    <row r="9" spans="1:3" s="304" customFormat="1" ht="15.75">
      <c r="A9" s="341" t="s">
        <v>22</v>
      </c>
      <c r="B9" s="340" t="s">
        <v>245</v>
      </c>
      <c r="C9" s="342"/>
    </row>
    <row r="10" spans="1:3" s="304" customFormat="1" ht="16.5" thickBot="1">
      <c r="A10" s="337" t="s">
        <v>23</v>
      </c>
      <c r="B10" s="343" t="s">
        <v>200</v>
      </c>
      <c r="C10" s="339"/>
    </row>
    <row r="11" spans="1:3" s="304" customFormat="1" ht="16.5" thickBot="1">
      <c r="A11" s="700" t="s">
        <v>203</v>
      </c>
      <c r="B11" s="701"/>
      <c r="C11" s="344">
        <f>SUM(C5:C10)</f>
        <v>33101</v>
      </c>
    </row>
    <row r="12" spans="1:3" s="304" customFormat="1" ht="33.75" customHeight="1">
      <c r="A12" s="702" t="s">
        <v>216</v>
      </c>
      <c r="B12" s="702"/>
      <c r="C12" s="70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2/2015. (II.25.)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14" sqref="B14"/>
    </sheetView>
  </sheetViews>
  <sheetFormatPr defaultColWidth="9.00390625" defaultRowHeight="12.75"/>
  <cols>
    <col min="1" max="1" width="5.625" style="37" customWidth="1"/>
    <col min="2" max="2" width="66.875" style="37" customWidth="1"/>
    <col min="3" max="3" width="27.00390625" style="37" customWidth="1"/>
    <col min="4" max="16384" width="9.375" style="37" customWidth="1"/>
  </cols>
  <sheetData>
    <row r="1" spans="1:3" s="304" customFormat="1" ht="15.75">
      <c r="A1" s="692" t="s">
        <v>541</v>
      </c>
      <c r="B1" s="692"/>
      <c r="C1" s="692"/>
    </row>
    <row r="2" spans="1:4" s="304" customFormat="1" ht="16.5" thickBot="1">
      <c r="A2" s="305"/>
      <c r="B2" s="305"/>
      <c r="C2" s="306" t="s">
        <v>54</v>
      </c>
      <c r="D2" s="307"/>
    </row>
    <row r="3" spans="1:3" s="304" customFormat="1" ht="48" thickBot="1">
      <c r="A3" s="345" t="s">
        <v>16</v>
      </c>
      <c r="B3" s="346" t="s">
        <v>204</v>
      </c>
      <c r="C3" s="347" t="s">
        <v>214</v>
      </c>
    </row>
    <row r="4" spans="1:3" s="304" customFormat="1" ht="16.5" thickBot="1">
      <c r="A4" s="348">
        <v>1</v>
      </c>
      <c r="B4" s="349">
        <v>2</v>
      </c>
      <c r="C4" s="350">
        <v>3</v>
      </c>
    </row>
    <row r="5" spans="1:3" s="304" customFormat="1" ht="15.75">
      <c r="A5" s="351" t="s">
        <v>18</v>
      </c>
      <c r="B5" s="352"/>
      <c r="C5" s="353"/>
    </row>
    <row r="6" spans="1:3" s="304" customFormat="1" ht="15.75">
      <c r="A6" s="354" t="s">
        <v>19</v>
      </c>
      <c r="B6" s="317"/>
      <c r="C6" s="355"/>
    </row>
    <row r="7" spans="1:3" s="304" customFormat="1" ht="16.5" thickBot="1">
      <c r="A7" s="356" t="s">
        <v>20</v>
      </c>
      <c r="B7" s="321"/>
      <c r="C7" s="357"/>
    </row>
    <row r="8" spans="1:3" s="327" customFormat="1" ht="32.25" thickBot="1">
      <c r="A8" s="358" t="s">
        <v>21</v>
      </c>
      <c r="B8" s="359" t="s">
        <v>205</v>
      </c>
      <c r="C8" s="36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2/2015. (II.25.)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5" sqref="A5:F5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8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361" customFormat="1" ht="25.5" customHeight="1">
      <c r="A1" s="703" t="s">
        <v>0</v>
      </c>
      <c r="B1" s="703"/>
      <c r="C1" s="703"/>
      <c r="D1" s="703"/>
      <c r="E1" s="703"/>
      <c r="F1" s="703"/>
    </row>
    <row r="2" spans="1:6" s="361" customFormat="1" ht="32.25" thickBot="1">
      <c r="A2" s="272"/>
      <c r="B2" s="269"/>
      <c r="C2" s="269"/>
      <c r="D2" s="269"/>
      <c r="E2" s="269"/>
      <c r="F2" s="362" t="s">
        <v>65</v>
      </c>
    </row>
    <row r="3" spans="1:6" s="194" customFormat="1" ht="63.75" thickBot="1">
      <c r="A3" s="277" t="s">
        <v>69</v>
      </c>
      <c r="B3" s="278" t="s">
        <v>70</v>
      </c>
      <c r="C3" s="278" t="s">
        <v>71</v>
      </c>
      <c r="D3" s="278" t="s">
        <v>543</v>
      </c>
      <c r="E3" s="278" t="s">
        <v>544</v>
      </c>
      <c r="F3" s="279" t="s">
        <v>545</v>
      </c>
    </row>
    <row r="4" spans="1:6" s="269" customFormat="1" ht="16.5" thickBot="1">
      <c r="A4" s="363">
        <v>1</v>
      </c>
      <c r="B4" s="364">
        <v>2</v>
      </c>
      <c r="C4" s="364">
        <v>3</v>
      </c>
      <c r="D4" s="364">
        <v>4</v>
      </c>
      <c r="E4" s="364">
        <v>5</v>
      </c>
      <c r="F4" s="365" t="s">
        <v>90</v>
      </c>
    </row>
    <row r="5" spans="1:6" s="361" customFormat="1" ht="15.75" customHeight="1">
      <c r="A5" s="366"/>
      <c r="B5" s="367"/>
      <c r="C5" s="368"/>
      <c r="D5" s="367"/>
      <c r="E5" s="367"/>
      <c r="F5" s="369"/>
    </row>
    <row r="6" spans="1:6" s="361" customFormat="1" ht="15.75" customHeight="1">
      <c r="A6" s="366"/>
      <c r="B6" s="367"/>
      <c r="C6" s="368"/>
      <c r="D6" s="367"/>
      <c r="E6" s="367"/>
      <c r="F6" s="369">
        <f aca="true" t="shared" si="0" ref="F6:F23">B6-D6-E6</f>
        <v>0</v>
      </c>
    </row>
    <row r="7" spans="1:6" s="361" customFormat="1" ht="15.75" customHeight="1">
      <c r="A7" s="366"/>
      <c r="B7" s="367"/>
      <c r="C7" s="368"/>
      <c r="D7" s="367"/>
      <c r="E7" s="367"/>
      <c r="F7" s="369">
        <f t="shared" si="0"/>
        <v>0</v>
      </c>
    </row>
    <row r="8" spans="1:6" s="361" customFormat="1" ht="15.75" customHeight="1">
      <c r="A8" s="370"/>
      <c r="B8" s="367"/>
      <c r="C8" s="368"/>
      <c r="D8" s="367"/>
      <c r="E8" s="367"/>
      <c r="F8" s="369">
        <f t="shared" si="0"/>
        <v>0</v>
      </c>
    </row>
    <row r="9" spans="1:6" s="361" customFormat="1" ht="15.75" customHeight="1">
      <c r="A9" s="366"/>
      <c r="B9" s="367"/>
      <c r="C9" s="368"/>
      <c r="D9" s="367"/>
      <c r="E9" s="367"/>
      <c r="F9" s="369">
        <f t="shared" si="0"/>
        <v>0</v>
      </c>
    </row>
    <row r="10" spans="1:6" s="361" customFormat="1" ht="15.75" customHeight="1">
      <c r="A10" s="370"/>
      <c r="B10" s="367"/>
      <c r="C10" s="368"/>
      <c r="D10" s="367"/>
      <c r="E10" s="367"/>
      <c r="F10" s="369">
        <f t="shared" si="0"/>
        <v>0</v>
      </c>
    </row>
    <row r="11" spans="1:6" s="361" customFormat="1" ht="15.75" customHeight="1">
      <c r="A11" s="366"/>
      <c r="B11" s="367"/>
      <c r="C11" s="368"/>
      <c r="D11" s="367"/>
      <c r="E11" s="367"/>
      <c r="F11" s="369">
        <f t="shared" si="0"/>
        <v>0</v>
      </c>
    </row>
    <row r="12" spans="1:6" s="361" customFormat="1" ht="15.75" customHeight="1">
      <c r="A12" s="366"/>
      <c r="B12" s="367"/>
      <c r="C12" s="368"/>
      <c r="D12" s="367"/>
      <c r="E12" s="367"/>
      <c r="F12" s="369">
        <f t="shared" si="0"/>
        <v>0</v>
      </c>
    </row>
    <row r="13" spans="1:6" s="361" customFormat="1" ht="15.75" customHeight="1">
      <c r="A13" s="366"/>
      <c r="B13" s="367"/>
      <c r="C13" s="368"/>
      <c r="D13" s="367"/>
      <c r="E13" s="367"/>
      <c r="F13" s="369">
        <f t="shared" si="0"/>
        <v>0</v>
      </c>
    </row>
    <row r="14" spans="1:6" s="361" customFormat="1" ht="15.75" customHeight="1">
      <c r="A14" s="366"/>
      <c r="B14" s="367"/>
      <c r="C14" s="368"/>
      <c r="D14" s="367"/>
      <c r="E14" s="367"/>
      <c r="F14" s="369">
        <f t="shared" si="0"/>
        <v>0</v>
      </c>
    </row>
    <row r="15" spans="1:6" s="361" customFormat="1" ht="15.75" customHeight="1">
      <c r="A15" s="366"/>
      <c r="B15" s="367"/>
      <c r="C15" s="368"/>
      <c r="D15" s="367"/>
      <c r="E15" s="367"/>
      <c r="F15" s="369">
        <f t="shared" si="0"/>
        <v>0</v>
      </c>
    </row>
    <row r="16" spans="1:6" s="361" customFormat="1" ht="15.75" customHeight="1">
      <c r="A16" s="366"/>
      <c r="B16" s="367"/>
      <c r="C16" s="368"/>
      <c r="D16" s="367"/>
      <c r="E16" s="367"/>
      <c r="F16" s="369">
        <f t="shared" si="0"/>
        <v>0</v>
      </c>
    </row>
    <row r="17" spans="1:6" s="361" customFormat="1" ht="15.75" customHeight="1">
      <c r="A17" s="366"/>
      <c r="B17" s="367"/>
      <c r="C17" s="368"/>
      <c r="D17" s="367"/>
      <c r="E17" s="367"/>
      <c r="F17" s="369">
        <f t="shared" si="0"/>
        <v>0</v>
      </c>
    </row>
    <row r="18" spans="1:6" s="361" customFormat="1" ht="15.75" customHeight="1">
      <c r="A18" s="366"/>
      <c r="B18" s="367"/>
      <c r="C18" s="368"/>
      <c r="D18" s="367"/>
      <c r="E18" s="367"/>
      <c r="F18" s="369">
        <f t="shared" si="0"/>
        <v>0</v>
      </c>
    </row>
    <row r="19" spans="1:6" s="361" customFormat="1" ht="15.75" customHeight="1">
      <c r="A19" s="366"/>
      <c r="B19" s="367"/>
      <c r="C19" s="368"/>
      <c r="D19" s="367"/>
      <c r="E19" s="367"/>
      <c r="F19" s="369">
        <f t="shared" si="0"/>
        <v>0</v>
      </c>
    </row>
    <row r="20" spans="1:6" s="361" customFormat="1" ht="15.75" customHeight="1">
      <c r="A20" s="366"/>
      <c r="B20" s="367"/>
      <c r="C20" s="368"/>
      <c r="D20" s="367"/>
      <c r="E20" s="367"/>
      <c r="F20" s="369">
        <f t="shared" si="0"/>
        <v>0</v>
      </c>
    </row>
    <row r="21" spans="1:6" s="361" customFormat="1" ht="15.75" customHeight="1">
      <c r="A21" s="366"/>
      <c r="B21" s="367"/>
      <c r="C21" s="368"/>
      <c r="D21" s="367"/>
      <c r="E21" s="367"/>
      <c r="F21" s="369">
        <f t="shared" si="0"/>
        <v>0</v>
      </c>
    </row>
    <row r="22" spans="1:6" s="361" customFormat="1" ht="15.75" customHeight="1">
      <c r="A22" s="366"/>
      <c r="B22" s="367"/>
      <c r="C22" s="368"/>
      <c r="D22" s="367"/>
      <c r="E22" s="367"/>
      <c r="F22" s="369">
        <f t="shared" si="0"/>
        <v>0</v>
      </c>
    </row>
    <row r="23" spans="1:6" s="361" customFormat="1" ht="15.75" customHeight="1" thickBot="1">
      <c r="A23" s="289"/>
      <c r="B23" s="371"/>
      <c r="C23" s="372"/>
      <c r="D23" s="371"/>
      <c r="E23" s="371"/>
      <c r="F23" s="373">
        <f t="shared" si="0"/>
        <v>0</v>
      </c>
    </row>
    <row r="24" spans="1:6" s="378" customFormat="1" ht="18" customHeight="1" thickBot="1">
      <c r="A24" s="374" t="s">
        <v>68</v>
      </c>
      <c r="B24" s="375">
        <f>SUM(B5:B23)</f>
        <v>0</v>
      </c>
      <c r="C24" s="376"/>
      <c r="D24" s="375">
        <f>SUM(D5:D23)</f>
        <v>0</v>
      </c>
      <c r="E24" s="375">
        <f>SUM(E5:E23)</f>
        <v>0</v>
      </c>
      <c r="F24" s="37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2/2015. (II.25.)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F10" sqref="F10"/>
    </sheetView>
  </sheetViews>
  <sheetFormatPr defaultColWidth="9.00390625" defaultRowHeight="12.75"/>
  <cols>
    <col min="1" max="1" width="60.6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361" customFormat="1" ht="15.75">
      <c r="A1" s="703" t="s">
        <v>1</v>
      </c>
      <c r="B1" s="703"/>
      <c r="C1" s="703"/>
      <c r="D1" s="703"/>
      <c r="E1" s="703"/>
      <c r="F1" s="703"/>
    </row>
    <row r="2" spans="1:6" s="361" customFormat="1" ht="32.25" thickBot="1">
      <c r="A2" s="272"/>
      <c r="B2" s="269"/>
      <c r="C2" s="269"/>
      <c r="D2" s="269"/>
      <c r="E2" s="269"/>
      <c r="F2" s="362" t="s">
        <v>65</v>
      </c>
    </row>
    <row r="3" spans="1:6" s="194" customFormat="1" ht="63.75" thickBot="1">
      <c r="A3" s="277" t="s">
        <v>72</v>
      </c>
      <c r="B3" s="278" t="s">
        <v>70</v>
      </c>
      <c r="C3" s="278" t="s">
        <v>71</v>
      </c>
      <c r="D3" s="278" t="s">
        <v>547</v>
      </c>
      <c r="E3" s="278" t="s">
        <v>544</v>
      </c>
      <c r="F3" s="279" t="s">
        <v>548</v>
      </c>
    </row>
    <row r="4" spans="1:6" s="269" customFormat="1" ht="16.5" thickBot="1">
      <c r="A4" s="363">
        <v>1</v>
      </c>
      <c r="B4" s="364">
        <v>2</v>
      </c>
      <c r="C4" s="364">
        <v>3</v>
      </c>
      <c r="D4" s="364">
        <v>4</v>
      </c>
      <c r="E4" s="364">
        <v>5</v>
      </c>
      <c r="F4" s="365">
        <v>6</v>
      </c>
    </row>
    <row r="5" spans="1:6" s="361" customFormat="1" ht="15.75">
      <c r="A5" s="288" t="s">
        <v>546</v>
      </c>
      <c r="B5" s="367">
        <v>5150</v>
      </c>
      <c r="C5" s="368" t="s">
        <v>542</v>
      </c>
      <c r="D5" s="367"/>
      <c r="E5" s="367">
        <v>5150</v>
      </c>
      <c r="F5" s="369">
        <v>0</v>
      </c>
    </row>
    <row r="6" spans="1:6" s="361" customFormat="1" ht="15.75">
      <c r="A6" s="288"/>
      <c r="B6" s="367"/>
      <c r="C6" s="368"/>
      <c r="D6" s="367"/>
      <c r="E6" s="367"/>
      <c r="F6" s="369">
        <f aca="true" t="shared" si="0" ref="F6:F23">B6-D6-E6</f>
        <v>0</v>
      </c>
    </row>
    <row r="7" spans="1:6" s="361" customFormat="1" ht="15.75">
      <c r="A7" s="288"/>
      <c r="B7" s="367"/>
      <c r="C7" s="368"/>
      <c r="D7" s="367"/>
      <c r="E7" s="367"/>
      <c r="F7" s="369">
        <f t="shared" si="0"/>
        <v>0</v>
      </c>
    </row>
    <row r="8" spans="1:6" s="361" customFormat="1" ht="15.75">
      <c r="A8" s="288"/>
      <c r="B8" s="367"/>
      <c r="C8" s="368"/>
      <c r="D8" s="367"/>
      <c r="E8" s="367"/>
      <c r="F8" s="369">
        <f t="shared" si="0"/>
        <v>0</v>
      </c>
    </row>
    <row r="9" spans="1:6" s="361" customFormat="1" ht="15.75">
      <c r="A9" s="288"/>
      <c r="B9" s="367"/>
      <c r="C9" s="368"/>
      <c r="D9" s="367"/>
      <c r="E9" s="367"/>
      <c r="F9" s="369">
        <f t="shared" si="0"/>
        <v>0</v>
      </c>
    </row>
    <row r="10" spans="1:6" s="361" customFormat="1" ht="15.75">
      <c r="A10" s="288"/>
      <c r="B10" s="367"/>
      <c r="C10" s="368"/>
      <c r="D10" s="367"/>
      <c r="E10" s="367"/>
      <c r="F10" s="369">
        <f t="shared" si="0"/>
        <v>0</v>
      </c>
    </row>
    <row r="11" spans="1:6" s="361" customFormat="1" ht="15.75">
      <c r="A11" s="288"/>
      <c r="B11" s="367"/>
      <c r="C11" s="368"/>
      <c r="D11" s="367"/>
      <c r="E11" s="367"/>
      <c r="F11" s="369">
        <f t="shared" si="0"/>
        <v>0</v>
      </c>
    </row>
    <row r="12" spans="1:6" s="361" customFormat="1" ht="15.75">
      <c r="A12" s="288"/>
      <c r="B12" s="367"/>
      <c r="C12" s="368"/>
      <c r="D12" s="367"/>
      <c r="E12" s="367"/>
      <c r="F12" s="369">
        <f t="shared" si="0"/>
        <v>0</v>
      </c>
    </row>
    <row r="13" spans="1:6" s="361" customFormat="1" ht="15.75">
      <c r="A13" s="288"/>
      <c r="B13" s="367"/>
      <c r="C13" s="368"/>
      <c r="D13" s="367"/>
      <c r="E13" s="367"/>
      <c r="F13" s="369">
        <f t="shared" si="0"/>
        <v>0</v>
      </c>
    </row>
    <row r="14" spans="1:6" s="361" customFormat="1" ht="15.75">
      <c r="A14" s="288"/>
      <c r="B14" s="367"/>
      <c r="C14" s="368"/>
      <c r="D14" s="367"/>
      <c r="E14" s="367"/>
      <c r="F14" s="369">
        <f t="shared" si="0"/>
        <v>0</v>
      </c>
    </row>
    <row r="15" spans="1:6" s="361" customFormat="1" ht="15.75">
      <c r="A15" s="288"/>
      <c r="B15" s="367"/>
      <c r="C15" s="368"/>
      <c r="D15" s="367"/>
      <c r="E15" s="367"/>
      <c r="F15" s="369">
        <f t="shared" si="0"/>
        <v>0</v>
      </c>
    </row>
    <row r="16" spans="1:6" s="361" customFormat="1" ht="15.75">
      <c r="A16" s="288"/>
      <c r="B16" s="367"/>
      <c r="C16" s="368"/>
      <c r="D16" s="367"/>
      <c r="E16" s="367"/>
      <c r="F16" s="369">
        <f t="shared" si="0"/>
        <v>0</v>
      </c>
    </row>
    <row r="17" spans="1:6" s="361" customFormat="1" ht="15.75">
      <c r="A17" s="288"/>
      <c r="B17" s="367"/>
      <c r="C17" s="368"/>
      <c r="D17" s="367"/>
      <c r="E17" s="367"/>
      <c r="F17" s="369">
        <f t="shared" si="0"/>
        <v>0</v>
      </c>
    </row>
    <row r="18" spans="1:6" s="361" customFormat="1" ht="15.75">
      <c r="A18" s="288"/>
      <c r="B18" s="367"/>
      <c r="C18" s="368"/>
      <c r="D18" s="367"/>
      <c r="E18" s="367"/>
      <c r="F18" s="369">
        <f t="shared" si="0"/>
        <v>0</v>
      </c>
    </row>
    <row r="19" spans="1:6" s="361" customFormat="1" ht="15.75">
      <c r="A19" s="288"/>
      <c r="B19" s="367"/>
      <c r="C19" s="368"/>
      <c r="D19" s="367"/>
      <c r="E19" s="367"/>
      <c r="F19" s="369">
        <f t="shared" si="0"/>
        <v>0</v>
      </c>
    </row>
    <row r="20" spans="1:6" s="361" customFormat="1" ht="15.75">
      <c r="A20" s="288"/>
      <c r="B20" s="367"/>
      <c r="C20" s="368"/>
      <c r="D20" s="367"/>
      <c r="E20" s="367"/>
      <c r="F20" s="369">
        <f t="shared" si="0"/>
        <v>0</v>
      </c>
    </row>
    <row r="21" spans="1:6" s="361" customFormat="1" ht="15.75">
      <c r="A21" s="288"/>
      <c r="B21" s="367"/>
      <c r="C21" s="368"/>
      <c r="D21" s="367"/>
      <c r="E21" s="367"/>
      <c r="F21" s="369">
        <f t="shared" si="0"/>
        <v>0</v>
      </c>
    </row>
    <row r="22" spans="1:6" s="361" customFormat="1" ht="15.75">
      <c r="A22" s="288"/>
      <c r="B22" s="367"/>
      <c r="C22" s="368"/>
      <c r="D22" s="367"/>
      <c r="E22" s="367"/>
      <c r="F22" s="369">
        <f t="shared" si="0"/>
        <v>0</v>
      </c>
    </row>
    <row r="23" spans="1:6" s="361" customFormat="1" ht="16.5" thickBot="1">
      <c r="A23" s="289"/>
      <c r="B23" s="371"/>
      <c r="C23" s="372"/>
      <c r="D23" s="371"/>
      <c r="E23" s="371"/>
      <c r="F23" s="373">
        <f t="shared" si="0"/>
        <v>0</v>
      </c>
    </row>
    <row r="24" spans="1:6" s="378" customFormat="1" ht="16.5" thickBot="1">
      <c r="A24" s="374" t="s">
        <v>68</v>
      </c>
      <c r="B24" s="375">
        <f>SUM(B5:B23)</f>
        <v>5150</v>
      </c>
      <c r="C24" s="376"/>
      <c r="D24" s="375">
        <f>SUM(D5:D23)</f>
        <v>0</v>
      </c>
      <c r="E24" s="375">
        <f>SUM(E5:E23)</f>
        <v>5150</v>
      </c>
      <c r="F24" s="37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2/2015. (II.25.) önkormányzati rendelethez&amp;"Times New Roman CE,Normál"&amp;10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tabSelected="1" view="pageLayout" workbookViewId="0" topLeftCell="A94">
      <selection activeCell="D5" sqref="D5:D598"/>
    </sheetView>
  </sheetViews>
  <sheetFormatPr defaultColWidth="9.00390625" defaultRowHeight="12.75"/>
  <cols>
    <col min="1" max="1" width="7.625" style="90" customWidth="1"/>
    <col min="2" max="2" width="64.125" style="90" customWidth="1"/>
    <col min="3" max="3" width="21.625" style="91" customWidth="1"/>
    <col min="4" max="4" width="20.875" style="96" customWidth="1"/>
    <col min="5" max="5" width="16.875" style="96" customWidth="1"/>
    <col min="6" max="16384" width="9.375" style="96" customWidth="1"/>
  </cols>
  <sheetData>
    <row r="1" spans="1:3" s="196" customFormat="1" ht="18" customHeight="1">
      <c r="A1" s="677" t="s">
        <v>15</v>
      </c>
      <c r="B1" s="677"/>
      <c r="C1" s="677"/>
    </row>
    <row r="2" spans="1:3" s="196" customFormat="1" ht="18" customHeight="1" thickBot="1">
      <c r="A2" s="678" t="s">
        <v>155</v>
      </c>
      <c r="B2" s="678"/>
      <c r="C2" s="197" t="s">
        <v>220</v>
      </c>
    </row>
    <row r="3" spans="1:5" s="196" customFormat="1" ht="18" customHeight="1" thickBot="1">
      <c r="A3" s="198" t="s">
        <v>74</v>
      </c>
      <c r="B3" s="199" t="s">
        <v>17</v>
      </c>
      <c r="C3" s="200" t="s">
        <v>531</v>
      </c>
      <c r="D3" s="200" t="s">
        <v>532</v>
      </c>
      <c r="E3" s="200"/>
    </row>
    <row r="4" spans="1:5" s="204" customFormat="1" ht="18" customHeight="1" thickBot="1">
      <c r="A4" s="201">
        <v>1</v>
      </c>
      <c r="B4" s="202">
        <v>2</v>
      </c>
      <c r="C4" s="203">
        <v>3</v>
      </c>
      <c r="D4" s="203">
        <v>4</v>
      </c>
      <c r="E4" s="203"/>
    </row>
    <row r="5" spans="1:5" s="204" customFormat="1" ht="18" customHeight="1" thickBot="1">
      <c r="A5" s="205" t="s">
        <v>18</v>
      </c>
      <c r="B5" s="206" t="s">
        <v>250</v>
      </c>
      <c r="C5" s="207">
        <f>SUM(C6:C10)</f>
        <v>148486</v>
      </c>
      <c r="D5" s="537">
        <f>(+D6+D7+D8+D9+D10+D11+D12)</f>
        <v>149758</v>
      </c>
      <c r="E5" s="537"/>
    </row>
    <row r="6" spans="1:5" s="204" customFormat="1" ht="18" customHeight="1">
      <c r="A6" s="208" t="s">
        <v>105</v>
      </c>
      <c r="B6" s="540" t="s">
        <v>251</v>
      </c>
      <c r="C6" s="210">
        <v>72943</v>
      </c>
      <c r="D6" s="210">
        <v>78546</v>
      </c>
      <c r="E6" s="210"/>
    </row>
    <row r="7" spans="1:5" s="204" customFormat="1" ht="18" customHeight="1">
      <c r="A7" s="211" t="s">
        <v>106</v>
      </c>
      <c r="B7" s="541" t="s">
        <v>252</v>
      </c>
      <c r="C7" s="213">
        <v>39110</v>
      </c>
      <c r="D7" s="213">
        <v>39110</v>
      </c>
      <c r="E7" s="213"/>
    </row>
    <row r="8" spans="1:5" s="204" customFormat="1" ht="18" customHeight="1">
      <c r="A8" s="211" t="s">
        <v>107</v>
      </c>
      <c r="B8" s="541" t="s">
        <v>253</v>
      </c>
      <c r="C8" s="213">
        <v>28120</v>
      </c>
      <c r="D8" s="213">
        <v>28120</v>
      </c>
      <c r="E8" s="213"/>
    </row>
    <row r="9" spans="1:5" s="204" customFormat="1" ht="18" customHeight="1">
      <c r="A9" s="211" t="s">
        <v>558</v>
      </c>
      <c r="B9" s="541" t="s">
        <v>559</v>
      </c>
      <c r="C9" s="213">
        <v>2710</v>
      </c>
      <c r="D9" s="213">
        <v>2710</v>
      </c>
      <c r="E9" s="213"/>
    </row>
    <row r="10" spans="1:5" s="204" customFormat="1" ht="18" customHeight="1">
      <c r="A10" s="211" t="s">
        <v>119</v>
      </c>
      <c r="B10" s="541" t="s">
        <v>536</v>
      </c>
      <c r="C10" s="213">
        <v>5603</v>
      </c>
      <c r="D10" s="213">
        <v>0</v>
      </c>
      <c r="E10" s="213"/>
    </row>
    <row r="11" spans="1:5" s="204" customFormat="1" ht="18" customHeight="1">
      <c r="A11" s="211" t="s">
        <v>560</v>
      </c>
      <c r="B11" s="212" t="s">
        <v>254</v>
      </c>
      <c r="C11" s="538"/>
      <c r="D11" s="213"/>
      <c r="E11" s="213"/>
    </row>
    <row r="12" spans="1:5" s="204" customFormat="1" ht="18" customHeight="1" thickBot="1">
      <c r="A12" s="214" t="s">
        <v>561</v>
      </c>
      <c r="B12" s="215" t="s">
        <v>255</v>
      </c>
      <c r="C12" s="539"/>
      <c r="D12" s="213">
        <v>1272</v>
      </c>
      <c r="E12" s="213"/>
    </row>
    <row r="13" spans="1:5" s="204" customFormat="1" ht="18" customHeight="1" thickBot="1">
      <c r="A13" s="205" t="s">
        <v>19</v>
      </c>
      <c r="B13" s="216" t="s">
        <v>256</v>
      </c>
      <c r="C13" s="207">
        <f>+C14+C15+C16+C17+C18</f>
        <v>15700</v>
      </c>
      <c r="D13" s="207">
        <f>+D14+D15+D16+D17+D18</f>
        <v>15700</v>
      </c>
      <c r="E13" s="207"/>
    </row>
    <row r="14" spans="1:5" s="204" customFormat="1" ht="18" customHeight="1">
      <c r="A14" s="208" t="s">
        <v>111</v>
      </c>
      <c r="B14" s="209" t="s">
        <v>257</v>
      </c>
      <c r="C14" s="210"/>
      <c r="D14" s="210"/>
      <c r="E14" s="210"/>
    </row>
    <row r="15" spans="1:5" s="204" customFormat="1" ht="18" customHeight="1">
      <c r="A15" s="211" t="s">
        <v>112</v>
      </c>
      <c r="B15" s="130" t="s">
        <v>537</v>
      </c>
      <c r="C15" s="213"/>
      <c r="D15" s="213"/>
      <c r="E15" s="213"/>
    </row>
    <row r="16" spans="1:5" s="204" customFormat="1" ht="18" customHeight="1">
      <c r="A16" s="211" t="s">
        <v>113</v>
      </c>
      <c r="B16" s="212" t="s">
        <v>482</v>
      </c>
      <c r="C16" s="213"/>
      <c r="D16" s="213"/>
      <c r="E16" s="213"/>
    </row>
    <row r="17" spans="1:5" s="204" customFormat="1" ht="18" customHeight="1">
      <c r="A17" s="211" t="s">
        <v>114</v>
      </c>
      <c r="B17" s="212" t="s">
        <v>483</v>
      </c>
      <c r="C17" s="213"/>
      <c r="D17" s="213"/>
      <c r="E17" s="213"/>
    </row>
    <row r="18" spans="1:5" s="204" customFormat="1" ht="18" customHeight="1">
      <c r="A18" s="211" t="s">
        <v>115</v>
      </c>
      <c r="B18" s="212" t="s">
        <v>259</v>
      </c>
      <c r="C18" s="213">
        <v>15700</v>
      </c>
      <c r="D18" s="213">
        <v>15700</v>
      </c>
      <c r="E18" s="213"/>
    </row>
    <row r="19" spans="1:5" s="204" customFormat="1" ht="18" customHeight="1" thickBot="1">
      <c r="A19" s="214" t="s">
        <v>124</v>
      </c>
      <c r="B19" s="215" t="s">
        <v>260</v>
      </c>
      <c r="C19" s="217"/>
      <c r="D19" s="217"/>
      <c r="E19" s="217"/>
    </row>
    <row r="20" spans="1:5" s="204" customFormat="1" ht="18" customHeight="1" thickBot="1">
      <c r="A20" s="205" t="s">
        <v>20</v>
      </c>
      <c r="B20" s="206" t="s">
        <v>261</v>
      </c>
      <c r="C20" s="207">
        <f>+C21+C22+C23+C24+C25</f>
        <v>0</v>
      </c>
      <c r="D20" s="207">
        <f>+D21+D22+D23+D24+D25</f>
        <v>0</v>
      </c>
      <c r="E20" s="207"/>
    </row>
    <row r="21" spans="1:5" s="204" customFormat="1" ht="18" customHeight="1">
      <c r="A21" s="208" t="s">
        <v>94</v>
      </c>
      <c r="B21" s="209" t="s">
        <v>262</v>
      </c>
      <c r="C21" s="210"/>
      <c r="D21" s="210"/>
      <c r="E21" s="210"/>
    </row>
    <row r="22" spans="1:5" s="204" customFormat="1" ht="18" customHeight="1">
      <c r="A22" s="211" t="s">
        <v>95</v>
      </c>
      <c r="B22" s="212" t="s">
        <v>263</v>
      </c>
      <c r="C22" s="213"/>
      <c r="D22" s="213"/>
      <c r="E22" s="213"/>
    </row>
    <row r="23" spans="1:5" s="204" customFormat="1" ht="18" customHeight="1">
      <c r="A23" s="211" t="s">
        <v>96</v>
      </c>
      <c r="B23" s="212" t="s">
        <v>484</v>
      </c>
      <c r="C23" s="213"/>
      <c r="D23" s="213"/>
      <c r="E23" s="213"/>
    </row>
    <row r="24" spans="1:5" s="204" customFormat="1" ht="18" customHeight="1">
      <c r="A24" s="211" t="s">
        <v>97</v>
      </c>
      <c r="B24" s="212" t="s">
        <v>485</v>
      </c>
      <c r="C24" s="213"/>
      <c r="D24" s="213"/>
      <c r="E24" s="213"/>
    </row>
    <row r="25" spans="1:5" s="204" customFormat="1" ht="18" customHeight="1">
      <c r="A25" s="211" t="s">
        <v>174</v>
      </c>
      <c r="B25" s="212" t="s">
        <v>264</v>
      </c>
      <c r="C25" s="213"/>
      <c r="D25" s="213"/>
      <c r="E25" s="213"/>
    </row>
    <row r="26" spans="1:5" s="204" customFormat="1" ht="18" customHeight="1" thickBot="1">
      <c r="A26" s="214" t="s">
        <v>175</v>
      </c>
      <c r="B26" s="215" t="s">
        <v>265</v>
      </c>
      <c r="C26" s="217"/>
      <c r="D26" s="217"/>
      <c r="E26" s="217"/>
    </row>
    <row r="27" spans="1:5" s="204" customFormat="1" ht="18" customHeight="1" thickBot="1">
      <c r="A27" s="205" t="s">
        <v>176</v>
      </c>
      <c r="B27" s="206" t="s">
        <v>266</v>
      </c>
      <c r="C27" s="218">
        <f>+C28+C31+C32+C33</f>
        <v>33101</v>
      </c>
      <c r="D27" s="218">
        <f>+D28+D31+D32+D33</f>
        <v>33138</v>
      </c>
      <c r="E27" s="218"/>
    </row>
    <row r="28" spans="1:5" s="204" customFormat="1" ht="18" customHeight="1">
      <c r="A28" s="208" t="s">
        <v>267</v>
      </c>
      <c r="B28" s="209" t="s">
        <v>273</v>
      </c>
      <c r="C28" s="219">
        <f>+C29+C30</f>
        <v>26752</v>
      </c>
      <c r="D28" s="219">
        <f>+D29+D30</f>
        <v>26724</v>
      </c>
      <c r="E28" s="219"/>
    </row>
    <row r="29" spans="1:5" s="204" customFormat="1" ht="18" customHeight="1">
      <c r="A29" s="211" t="s">
        <v>268</v>
      </c>
      <c r="B29" s="212" t="s">
        <v>539</v>
      </c>
      <c r="C29" s="213">
        <v>1812</v>
      </c>
      <c r="D29" s="213">
        <v>1814</v>
      </c>
      <c r="E29" s="213"/>
    </row>
    <row r="30" spans="1:5" s="204" customFormat="1" ht="18" customHeight="1">
      <c r="A30" s="211" t="s">
        <v>269</v>
      </c>
      <c r="B30" s="212" t="s">
        <v>538</v>
      </c>
      <c r="C30" s="213">
        <v>24940</v>
      </c>
      <c r="D30" s="213">
        <v>24910</v>
      </c>
      <c r="E30" s="213"/>
    </row>
    <row r="31" spans="1:5" s="204" customFormat="1" ht="18" customHeight="1">
      <c r="A31" s="211" t="s">
        <v>270</v>
      </c>
      <c r="B31" s="212" t="s">
        <v>276</v>
      </c>
      <c r="C31" s="213">
        <v>6284</v>
      </c>
      <c r="D31" s="213">
        <v>6284</v>
      </c>
      <c r="E31" s="213"/>
    </row>
    <row r="32" spans="1:5" s="204" customFormat="1" ht="18" customHeight="1">
      <c r="A32" s="211" t="s">
        <v>271</v>
      </c>
      <c r="B32" s="212" t="s">
        <v>277</v>
      </c>
      <c r="C32" s="213">
        <v>65</v>
      </c>
      <c r="D32" s="213">
        <v>95</v>
      </c>
      <c r="E32" s="213"/>
    </row>
    <row r="33" spans="1:5" s="204" customFormat="1" ht="18" customHeight="1" thickBot="1">
      <c r="A33" s="214" t="s">
        <v>272</v>
      </c>
      <c r="B33" s="215" t="s">
        <v>278</v>
      </c>
      <c r="C33" s="217"/>
      <c r="D33" s="217">
        <v>35</v>
      </c>
      <c r="E33" s="217"/>
    </row>
    <row r="34" spans="1:5" s="204" customFormat="1" ht="18" customHeight="1" thickBot="1">
      <c r="A34" s="205" t="s">
        <v>22</v>
      </c>
      <c r="B34" s="206" t="s">
        <v>279</v>
      </c>
      <c r="C34" s="207">
        <f>SUM(C35:C44)</f>
        <v>22260</v>
      </c>
      <c r="D34" s="207">
        <f>SUM(D35:D44)</f>
        <v>28858</v>
      </c>
      <c r="E34" s="207"/>
    </row>
    <row r="35" spans="1:5" s="204" customFormat="1" ht="18" customHeight="1">
      <c r="A35" s="208" t="s">
        <v>98</v>
      </c>
      <c r="B35" s="209" t="s">
        <v>282</v>
      </c>
      <c r="C35" s="210"/>
      <c r="D35" s="210"/>
      <c r="E35" s="210"/>
    </row>
    <row r="36" spans="1:5" s="204" customFormat="1" ht="18" customHeight="1">
      <c r="A36" s="211" t="s">
        <v>99</v>
      </c>
      <c r="B36" s="212" t="s">
        <v>283</v>
      </c>
      <c r="C36" s="213">
        <v>11100</v>
      </c>
      <c r="D36" s="213">
        <v>11327</v>
      </c>
      <c r="E36" s="213"/>
    </row>
    <row r="37" spans="1:5" s="204" customFormat="1" ht="18" customHeight="1">
      <c r="A37" s="211" t="s">
        <v>100</v>
      </c>
      <c r="B37" s="212" t="s">
        <v>284</v>
      </c>
      <c r="C37" s="213"/>
      <c r="D37" s="213">
        <v>401</v>
      </c>
      <c r="E37" s="213"/>
    </row>
    <row r="38" spans="1:5" s="204" customFormat="1" ht="18" customHeight="1">
      <c r="A38" s="211" t="s">
        <v>178</v>
      </c>
      <c r="B38" s="212" t="s">
        <v>285</v>
      </c>
      <c r="C38" s="213">
        <v>1590</v>
      </c>
      <c r="D38" s="213">
        <v>7518</v>
      </c>
      <c r="E38" s="213"/>
    </row>
    <row r="39" spans="1:5" s="204" customFormat="1" ht="18" customHeight="1">
      <c r="A39" s="211" t="s">
        <v>179</v>
      </c>
      <c r="B39" s="212" t="s">
        <v>286</v>
      </c>
      <c r="C39" s="213">
        <v>5175</v>
      </c>
      <c r="D39" s="213">
        <v>5175</v>
      </c>
      <c r="E39" s="213"/>
    </row>
    <row r="40" spans="1:5" s="204" customFormat="1" ht="18" customHeight="1">
      <c r="A40" s="211" t="s">
        <v>180</v>
      </c>
      <c r="B40" s="212" t="s">
        <v>287</v>
      </c>
      <c r="C40" s="213">
        <v>4395</v>
      </c>
      <c r="D40" s="213">
        <v>4395</v>
      </c>
      <c r="E40" s="213"/>
    </row>
    <row r="41" spans="1:5" s="204" customFormat="1" ht="18" customHeight="1">
      <c r="A41" s="211" t="s">
        <v>181</v>
      </c>
      <c r="B41" s="212" t="s">
        <v>288</v>
      </c>
      <c r="C41" s="213"/>
      <c r="D41" s="213"/>
      <c r="E41" s="213"/>
    </row>
    <row r="42" spans="1:5" s="204" customFormat="1" ht="18" customHeight="1">
      <c r="A42" s="211" t="s">
        <v>182</v>
      </c>
      <c r="B42" s="212" t="s">
        <v>289</v>
      </c>
      <c r="C42" s="213"/>
      <c r="D42" s="213">
        <v>2</v>
      </c>
      <c r="E42" s="213"/>
    </row>
    <row r="43" spans="1:5" s="204" customFormat="1" ht="18" customHeight="1">
      <c r="A43" s="211" t="s">
        <v>280</v>
      </c>
      <c r="B43" s="212" t="s">
        <v>290</v>
      </c>
      <c r="C43" s="220"/>
      <c r="D43" s="220"/>
      <c r="E43" s="220"/>
    </row>
    <row r="44" spans="1:5" s="204" customFormat="1" ht="18" customHeight="1" thickBot="1">
      <c r="A44" s="214" t="s">
        <v>281</v>
      </c>
      <c r="B44" s="215" t="s">
        <v>291</v>
      </c>
      <c r="C44" s="221"/>
      <c r="D44" s="221">
        <v>40</v>
      </c>
      <c r="E44" s="221"/>
    </row>
    <row r="45" spans="1:5" s="204" customFormat="1" ht="18" customHeight="1" thickBot="1">
      <c r="A45" s="205" t="s">
        <v>23</v>
      </c>
      <c r="B45" s="206" t="s">
        <v>292</v>
      </c>
      <c r="C45" s="207">
        <f>SUM(C46:C50)</f>
        <v>0</v>
      </c>
      <c r="D45" s="207">
        <f>SUM(D46:D50)</f>
        <v>0</v>
      </c>
      <c r="E45" s="207"/>
    </row>
    <row r="46" spans="1:5" s="204" customFormat="1" ht="18" customHeight="1">
      <c r="A46" s="208" t="s">
        <v>101</v>
      </c>
      <c r="B46" s="209" t="s">
        <v>296</v>
      </c>
      <c r="C46" s="222"/>
      <c r="D46" s="222"/>
      <c r="E46" s="222"/>
    </row>
    <row r="47" spans="1:5" s="204" customFormat="1" ht="18" customHeight="1">
      <c r="A47" s="211" t="s">
        <v>102</v>
      </c>
      <c r="B47" s="212" t="s">
        <v>297</v>
      </c>
      <c r="C47" s="220"/>
      <c r="D47" s="220"/>
      <c r="E47" s="220"/>
    </row>
    <row r="48" spans="1:5" s="204" customFormat="1" ht="18" customHeight="1">
      <c r="A48" s="211" t="s">
        <v>293</v>
      </c>
      <c r="B48" s="212" t="s">
        <v>298</v>
      </c>
      <c r="C48" s="220"/>
      <c r="D48" s="220"/>
      <c r="E48" s="220"/>
    </row>
    <row r="49" spans="1:5" s="204" customFormat="1" ht="18" customHeight="1">
      <c r="A49" s="211" t="s">
        <v>294</v>
      </c>
      <c r="B49" s="212" t="s">
        <v>299</v>
      </c>
      <c r="C49" s="220"/>
      <c r="D49" s="220"/>
      <c r="E49" s="220"/>
    </row>
    <row r="50" spans="1:5" s="204" customFormat="1" ht="18" customHeight="1" thickBot="1">
      <c r="A50" s="214" t="s">
        <v>295</v>
      </c>
      <c r="B50" s="215" t="s">
        <v>300</v>
      </c>
      <c r="C50" s="221"/>
      <c r="D50" s="221"/>
      <c r="E50" s="221"/>
    </row>
    <row r="51" spans="1:5" s="204" customFormat="1" ht="18" customHeight="1" thickBot="1">
      <c r="A51" s="205" t="s">
        <v>183</v>
      </c>
      <c r="B51" s="206" t="s">
        <v>301</v>
      </c>
      <c r="C51" s="207">
        <f>SUM(C52:C54)</f>
        <v>0</v>
      </c>
      <c r="D51" s="207">
        <f>SUM(D52:D54)</f>
        <v>0</v>
      </c>
      <c r="E51" s="207"/>
    </row>
    <row r="52" spans="1:5" s="204" customFormat="1" ht="18" customHeight="1">
      <c r="A52" s="208" t="s">
        <v>103</v>
      </c>
      <c r="B52" s="540" t="s">
        <v>302</v>
      </c>
      <c r="C52" s="210"/>
      <c r="D52" s="210"/>
      <c r="E52" s="210"/>
    </row>
    <row r="53" spans="1:5" s="204" customFormat="1" ht="18" customHeight="1">
      <c r="A53" s="211" t="s">
        <v>104</v>
      </c>
      <c r="B53" s="541" t="s">
        <v>486</v>
      </c>
      <c r="C53" s="213"/>
      <c r="D53" s="213"/>
      <c r="E53" s="213"/>
    </row>
    <row r="54" spans="1:5" s="204" customFormat="1" ht="18" customHeight="1">
      <c r="A54" s="211" t="s">
        <v>306</v>
      </c>
      <c r="B54" s="212" t="s">
        <v>304</v>
      </c>
      <c r="C54" s="213"/>
      <c r="D54" s="213"/>
      <c r="E54" s="213"/>
    </row>
    <row r="55" spans="1:5" s="204" customFormat="1" ht="18" customHeight="1" thickBot="1">
      <c r="A55" s="214" t="s">
        <v>307</v>
      </c>
      <c r="B55" s="215" t="s">
        <v>305</v>
      </c>
      <c r="C55" s="217"/>
      <c r="D55" s="217"/>
      <c r="E55" s="217"/>
    </row>
    <row r="56" spans="1:5" s="204" customFormat="1" ht="18" customHeight="1" thickBot="1">
      <c r="A56" s="205" t="s">
        <v>25</v>
      </c>
      <c r="B56" s="216" t="s">
        <v>308</v>
      </c>
      <c r="C56" s="207">
        <f>SUM(C57:C59)</f>
        <v>0</v>
      </c>
      <c r="D56" s="207">
        <f>SUM(D57:D59)</f>
        <v>0</v>
      </c>
      <c r="E56" s="207"/>
    </row>
    <row r="57" spans="1:5" s="204" customFormat="1" ht="18" customHeight="1">
      <c r="A57" s="208" t="s">
        <v>184</v>
      </c>
      <c r="B57" s="209" t="s">
        <v>310</v>
      </c>
      <c r="C57" s="220"/>
      <c r="D57" s="220"/>
      <c r="E57" s="220"/>
    </row>
    <row r="58" spans="1:5" s="204" customFormat="1" ht="18" customHeight="1">
      <c r="A58" s="211" t="s">
        <v>185</v>
      </c>
      <c r="B58" s="212" t="s">
        <v>487</v>
      </c>
      <c r="C58" s="220"/>
      <c r="D58" s="220"/>
      <c r="E58" s="220"/>
    </row>
    <row r="59" spans="1:5" s="204" customFormat="1" ht="18" customHeight="1">
      <c r="A59" s="211" t="s">
        <v>221</v>
      </c>
      <c r="B59" s="212" t="s">
        <v>311</v>
      </c>
      <c r="C59" s="220"/>
      <c r="D59" s="220"/>
      <c r="E59" s="220"/>
    </row>
    <row r="60" spans="1:5" s="204" customFormat="1" ht="18" customHeight="1" thickBot="1">
      <c r="A60" s="214" t="s">
        <v>309</v>
      </c>
      <c r="B60" s="215" t="s">
        <v>312</v>
      </c>
      <c r="C60" s="220"/>
      <c r="D60" s="220"/>
      <c r="E60" s="220"/>
    </row>
    <row r="61" spans="1:5" s="204" customFormat="1" ht="18" customHeight="1" thickBot="1">
      <c r="A61" s="205" t="s">
        <v>26</v>
      </c>
      <c r="B61" s="206" t="s">
        <v>313</v>
      </c>
      <c r="C61" s="218">
        <f>+C5+C13+C20+C27+C34+C45+C51+C56</f>
        <v>219547</v>
      </c>
      <c r="D61" s="218">
        <f>+D5+D13+D20+D27+D34+D45+D51+D56</f>
        <v>227454</v>
      </c>
      <c r="E61" s="218"/>
    </row>
    <row r="62" spans="1:5" s="204" customFormat="1" ht="18" customHeight="1" thickBot="1">
      <c r="A62" s="223" t="s">
        <v>314</v>
      </c>
      <c r="B62" s="216" t="s">
        <v>315</v>
      </c>
      <c r="C62" s="207">
        <f>SUM(C63:C65)</f>
        <v>0</v>
      </c>
      <c r="D62" s="207">
        <f>SUM(D63:D65)</f>
        <v>0</v>
      </c>
      <c r="E62" s="207"/>
    </row>
    <row r="63" spans="1:5" s="204" customFormat="1" ht="18" customHeight="1">
      <c r="A63" s="208" t="s">
        <v>348</v>
      </c>
      <c r="B63" s="209" t="s">
        <v>316</v>
      </c>
      <c r="C63" s="220"/>
      <c r="D63" s="220"/>
      <c r="E63" s="220"/>
    </row>
    <row r="64" spans="1:5" s="204" customFormat="1" ht="18" customHeight="1">
      <c r="A64" s="211" t="s">
        <v>357</v>
      </c>
      <c r="B64" s="212" t="s">
        <v>317</v>
      </c>
      <c r="C64" s="220"/>
      <c r="D64" s="220"/>
      <c r="E64" s="220"/>
    </row>
    <row r="65" spans="1:5" s="204" customFormat="1" ht="18" customHeight="1" thickBot="1">
      <c r="A65" s="214" t="s">
        <v>358</v>
      </c>
      <c r="B65" s="224" t="s">
        <v>318</v>
      </c>
      <c r="C65" s="220"/>
      <c r="D65" s="220"/>
      <c r="E65" s="220"/>
    </row>
    <row r="66" spans="1:5" s="204" customFormat="1" ht="18" customHeight="1" thickBot="1">
      <c r="A66" s="223" t="s">
        <v>319</v>
      </c>
      <c r="B66" s="216" t="s">
        <v>320</v>
      </c>
      <c r="C66" s="207">
        <f>SUM(C67:C70)</f>
        <v>0</v>
      </c>
      <c r="D66" s="207">
        <f>SUM(D67:D70)</f>
        <v>0</v>
      </c>
      <c r="E66" s="207"/>
    </row>
    <row r="67" spans="1:5" s="204" customFormat="1" ht="18" customHeight="1">
      <c r="A67" s="208" t="s">
        <v>152</v>
      </c>
      <c r="B67" s="209" t="s">
        <v>321</v>
      </c>
      <c r="C67" s="220"/>
      <c r="D67" s="220"/>
      <c r="E67" s="220"/>
    </row>
    <row r="68" spans="1:5" s="204" customFormat="1" ht="18" customHeight="1">
      <c r="A68" s="211" t="s">
        <v>153</v>
      </c>
      <c r="B68" s="212" t="s">
        <v>322</v>
      </c>
      <c r="C68" s="220"/>
      <c r="D68" s="220"/>
      <c r="E68" s="220"/>
    </row>
    <row r="69" spans="1:5" s="204" customFormat="1" ht="18" customHeight="1">
      <c r="A69" s="211" t="s">
        <v>349</v>
      </c>
      <c r="B69" s="212" t="s">
        <v>323</v>
      </c>
      <c r="C69" s="220"/>
      <c r="D69" s="220"/>
      <c r="E69" s="220"/>
    </row>
    <row r="70" spans="1:5" s="204" customFormat="1" ht="18" customHeight="1" thickBot="1">
      <c r="A70" s="214" t="s">
        <v>350</v>
      </c>
      <c r="B70" s="215" t="s">
        <v>324</v>
      </c>
      <c r="C70" s="220"/>
      <c r="D70" s="220"/>
      <c r="E70" s="220"/>
    </row>
    <row r="71" spans="1:5" s="204" customFormat="1" ht="18" customHeight="1" thickBot="1">
      <c r="A71" s="223" t="s">
        <v>325</v>
      </c>
      <c r="B71" s="216" t="s">
        <v>326</v>
      </c>
      <c r="C71" s="207">
        <f>SUM(C72:C73)</f>
        <v>36000</v>
      </c>
      <c r="D71" s="207">
        <f>SUM(D72:D73)</f>
        <v>36999</v>
      </c>
      <c r="E71" s="207"/>
    </row>
    <row r="72" spans="1:5" s="204" customFormat="1" ht="18" customHeight="1">
      <c r="A72" s="208" t="s">
        <v>351</v>
      </c>
      <c r="B72" s="209" t="s">
        <v>327</v>
      </c>
      <c r="C72" s="220">
        <v>36000</v>
      </c>
      <c r="D72" s="220">
        <v>36999</v>
      </c>
      <c r="E72" s="220"/>
    </row>
    <row r="73" spans="1:5" s="204" customFormat="1" ht="18" customHeight="1" thickBot="1">
      <c r="A73" s="214" t="s">
        <v>352</v>
      </c>
      <c r="B73" s="215" t="s">
        <v>328</v>
      </c>
      <c r="C73" s="220"/>
      <c r="D73" s="220"/>
      <c r="E73" s="220"/>
    </row>
    <row r="74" spans="1:5" s="204" customFormat="1" ht="18" customHeight="1" thickBot="1">
      <c r="A74" s="223" t="s">
        <v>329</v>
      </c>
      <c r="B74" s="216" t="s">
        <v>330</v>
      </c>
      <c r="C74" s="207">
        <f>SUM(C75:C77)</f>
        <v>0</v>
      </c>
      <c r="D74" s="207">
        <f>SUM(D75:D77)</f>
        <v>0</v>
      </c>
      <c r="E74" s="207"/>
    </row>
    <row r="75" spans="1:5" s="204" customFormat="1" ht="18" customHeight="1">
      <c r="A75" s="208" t="s">
        <v>353</v>
      </c>
      <c r="B75" s="209" t="s">
        <v>331</v>
      </c>
      <c r="C75" s="220"/>
      <c r="D75" s="220"/>
      <c r="E75" s="220"/>
    </row>
    <row r="76" spans="1:5" s="204" customFormat="1" ht="18" customHeight="1">
      <c r="A76" s="211" t="s">
        <v>354</v>
      </c>
      <c r="B76" s="212" t="s">
        <v>332</v>
      </c>
      <c r="C76" s="220"/>
      <c r="D76" s="220"/>
      <c r="E76" s="220"/>
    </row>
    <row r="77" spans="1:5" s="204" customFormat="1" ht="18" customHeight="1" thickBot="1">
      <c r="A77" s="214" t="s">
        <v>355</v>
      </c>
      <c r="B77" s="215" t="s">
        <v>333</v>
      </c>
      <c r="C77" s="220"/>
      <c r="D77" s="220"/>
      <c r="E77" s="220"/>
    </row>
    <row r="78" spans="1:5" s="204" customFormat="1" ht="18" customHeight="1" thickBot="1">
      <c r="A78" s="223" t="s">
        <v>334</v>
      </c>
      <c r="B78" s="216" t="s">
        <v>356</v>
      </c>
      <c r="C78" s="207">
        <f>SUM(C79:C82)</f>
        <v>0</v>
      </c>
      <c r="D78" s="207">
        <f>SUM(D79:D82)</f>
        <v>0</v>
      </c>
      <c r="E78" s="207"/>
    </row>
    <row r="79" spans="1:5" s="204" customFormat="1" ht="18" customHeight="1">
      <c r="A79" s="225" t="s">
        <v>335</v>
      </c>
      <c r="B79" s="209" t="s">
        <v>336</v>
      </c>
      <c r="C79" s="220"/>
      <c r="D79" s="220"/>
      <c r="E79" s="220"/>
    </row>
    <row r="80" spans="1:5" s="204" customFormat="1" ht="18" customHeight="1">
      <c r="A80" s="226" t="s">
        <v>337</v>
      </c>
      <c r="B80" s="212" t="s">
        <v>338</v>
      </c>
      <c r="C80" s="220"/>
      <c r="D80" s="220"/>
      <c r="E80" s="220"/>
    </row>
    <row r="81" spans="1:5" s="204" customFormat="1" ht="18" customHeight="1">
      <c r="A81" s="226" t="s">
        <v>339</v>
      </c>
      <c r="B81" s="212" t="s">
        <v>340</v>
      </c>
      <c r="C81" s="220"/>
      <c r="D81" s="220"/>
      <c r="E81" s="220"/>
    </row>
    <row r="82" spans="1:5" s="204" customFormat="1" ht="18" customHeight="1" thickBot="1">
      <c r="A82" s="227" t="s">
        <v>341</v>
      </c>
      <c r="B82" s="215" t="s">
        <v>342</v>
      </c>
      <c r="C82" s="220"/>
      <c r="D82" s="220"/>
      <c r="E82" s="220"/>
    </row>
    <row r="83" spans="1:5" s="204" customFormat="1" ht="18" customHeight="1" thickBot="1">
      <c r="A83" s="223" t="s">
        <v>343</v>
      </c>
      <c r="B83" s="216" t="s">
        <v>344</v>
      </c>
      <c r="C83" s="228"/>
      <c r="D83" s="228"/>
      <c r="E83" s="228"/>
    </row>
    <row r="84" spans="1:5" s="204" customFormat="1" ht="18" customHeight="1" thickBot="1">
      <c r="A84" s="223" t="s">
        <v>345</v>
      </c>
      <c r="B84" s="229" t="s">
        <v>346</v>
      </c>
      <c r="C84" s="218">
        <f>+C62+C66+C71+C74+C78+C83</f>
        <v>36000</v>
      </c>
      <c r="D84" s="218">
        <f>+D62+D66+D71+D74+D78+D83</f>
        <v>36999</v>
      </c>
      <c r="E84" s="218"/>
    </row>
    <row r="85" spans="1:5" s="204" customFormat="1" ht="71.25" customHeight="1" thickBot="1">
      <c r="A85" s="230" t="s">
        <v>359</v>
      </c>
      <c r="B85" s="231" t="s">
        <v>347</v>
      </c>
      <c r="C85" s="218">
        <f>+C61+C84</f>
        <v>255547</v>
      </c>
      <c r="D85" s="218">
        <f>+D61+D84</f>
        <v>264453</v>
      </c>
      <c r="E85" s="218"/>
    </row>
    <row r="86" spans="1:3" s="204" customFormat="1" ht="18" customHeight="1">
      <c r="A86" s="232"/>
      <c r="B86" s="233"/>
      <c r="C86" s="234"/>
    </row>
    <row r="87" spans="1:3" s="196" customFormat="1" ht="18" customHeight="1">
      <c r="A87" s="677" t="s">
        <v>46</v>
      </c>
      <c r="B87" s="677"/>
      <c r="C87" s="677"/>
    </row>
    <row r="88" spans="1:3" s="236" customFormat="1" ht="18" customHeight="1" thickBot="1">
      <c r="A88" s="679" t="s">
        <v>156</v>
      </c>
      <c r="B88" s="679"/>
      <c r="C88" s="235" t="s">
        <v>220</v>
      </c>
    </row>
    <row r="89" spans="1:5" s="196" customFormat="1" ht="18" customHeight="1" thickBot="1">
      <c r="A89" s="198" t="s">
        <v>74</v>
      </c>
      <c r="B89" s="199" t="s">
        <v>47</v>
      </c>
      <c r="C89" s="200" t="s">
        <v>531</v>
      </c>
      <c r="D89" s="200" t="s">
        <v>532</v>
      </c>
      <c r="E89" s="200"/>
    </row>
    <row r="90" spans="1:5" s="204" customFormat="1" ht="18" customHeight="1" thickBot="1">
      <c r="A90" s="198">
        <v>1</v>
      </c>
      <c r="B90" s="199">
        <v>2</v>
      </c>
      <c r="C90" s="200">
        <v>3</v>
      </c>
      <c r="D90" s="200">
        <v>4</v>
      </c>
      <c r="E90" s="200"/>
    </row>
    <row r="91" spans="1:5" s="196" customFormat="1" ht="18" customHeight="1" thickBot="1">
      <c r="A91" s="237" t="s">
        <v>18</v>
      </c>
      <c r="B91" s="238" t="s">
        <v>504</v>
      </c>
      <c r="C91" s="239">
        <f>SUM(C92:C96)</f>
        <v>249397</v>
      </c>
      <c r="D91" s="239">
        <f>SUM(D92:D96)</f>
        <v>251677</v>
      </c>
      <c r="E91" s="239"/>
    </row>
    <row r="92" spans="1:5" s="196" customFormat="1" ht="18" customHeight="1">
      <c r="A92" s="240" t="s">
        <v>105</v>
      </c>
      <c r="B92" s="241" t="s">
        <v>48</v>
      </c>
      <c r="C92" s="242">
        <v>123552</v>
      </c>
      <c r="D92" s="242">
        <v>127340</v>
      </c>
      <c r="E92" s="242"/>
    </row>
    <row r="93" spans="1:5" s="196" customFormat="1" ht="18" customHeight="1">
      <c r="A93" s="211" t="s">
        <v>106</v>
      </c>
      <c r="B93" s="243" t="s">
        <v>186</v>
      </c>
      <c r="C93" s="213">
        <v>34335</v>
      </c>
      <c r="D93" s="213">
        <v>34335</v>
      </c>
      <c r="E93" s="213"/>
    </row>
    <row r="94" spans="1:5" s="196" customFormat="1" ht="18" customHeight="1">
      <c r="A94" s="211" t="s">
        <v>107</v>
      </c>
      <c r="B94" s="243" t="s">
        <v>142</v>
      </c>
      <c r="C94" s="217">
        <v>83985</v>
      </c>
      <c r="D94" s="217">
        <v>81102</v>
      </c>
      <c r="E94" s="217"/>
    </row>
    <row r="95" spans="1:5" s="196" customFormat="1" ht="18" customHeight="1">
      <c r="A95" s="211" t="s">
        <v>108</v>
      </c>
      <c r="B95" s="244" t="s">
        <v>187</v>
      </c>
      <c r="C95" s="217">
        <v>5625</v>
      </c>
      <c r="D95" s="217">
        <v>7000</v>
      </c>
      <c r="E95" s="217"/>
    </row>
    <row r="96" spans="1:5" s="196" customFormat="1" ht="18" customHeight="1">
      <c r="A96" s="211" t="s">
        <v>119</v>
      </c>
      <c r="B96" s="245" t="s">
        <v>188</v>
      </c>
      <c r="C96" s="217">
        <v>1900</v>
      </c>
      <c r="D96" s="217">
        <v>1900</v>
      </c>
      <c r="E96" s="217"/>
    </row>
    <row r="97" spans="1:5" s="196" customFormat="1" ht="18" customHeight="1">
      <c r="A97" s="211" t="s">
        <v>109</v>
      </c>
      <c r="B97" s="243" t="s">
        <v>362</v>
      </c>
      <c r="C97" s="217"/>
      <c r="D97" s="217"/>
      <c r="E97" s="217"/>
    </row>
    <row r="98" spans="1:5" s="196" customFormat="1" ht="18" customHeight="1">
      <c r="A98" s="211" t="s">
        <v>110</v>
      </c>
      <c r="B98" s="542" t="s">
        <v>363</v>
      </c>
      <c r="C98" s="217"/>
      <c r="D98" s="217"/>
      <c r="E98" s="217"/>
    </row>
    <row r="99" spans="1:5" s="196" customFormat="1" ht="18" customHeight="1">
      <c r="A99" s="211" t="s">
        <v>120</v>
      </c>
      <c r="B99" s="246" t="s">
        <v>364</v>
      </c>
      <c r="C99" s="217"/>
      <c r="D99" s="217"/>
      <c r="E99" s="217"/>
    </row>
    <row r="100" spans="1:5" s="196" customFormat="1" ht="18" customHeight="1">
      <c r="A100" s="211" t="s">
        <v>121</v>
      </c>
      <c r="B100" s="246" t="s">
        <v>365</v>
      </c>
      <c r="C100" s="217"/>
      <c r="D100" s="217"/>
      <c r="E100" s="217"/>
    </row>
    <row r="101" spans="1:5" s="196" customFormat="1" ht="18" customHeight="1">
      <c r="A101" s="211" t="s">
        <v>122</v>
      </c>
      <c r="B101" s="542" t="s">
        <v>366</v>
      </c>
      <c r="C101" s="217"/>
      <c r="D101" s="217"/>
      <c r="E101" s="217"/>
    </row>
    <row r="102" spans="1:5" s="196" customFormat="1" ht="18" customHeight="1">
      <c r="A102" s="211" t="s">
        <v>123</v>
      </c>
      <c r="B102" s="542" t="s">
        <v>367</v>
      </c>
      <c r="C102" s="217"/>
      <c r="D102" s="217"/>
      <c r="E102" s="217"/>
    </row>
    <row r="103" spans="1:5" s="196" customFormat="1" ht="18" customHeight="1">
      <c r="A103" s="211" t="s">
        <v>125</v>
      </c>
      <c r="B103" s="246" t="s">
        <v>368</v>
      </c>
      <c r="C103" s="217"/>
      <c r="D103" s="217"/>
      <c r="E103" s="217"/>
    </row>
    <row r="104" spans="1:5" s="196" customFormat="1" ht="18" customHeight="1">
      <c r="A104" s="247" t="s">
        <v>189</v>
      </c>
      <c r="B104" s="248" t="s">
        <v>369</v>
      </c>
      <c r="C104" s="217"/>
      <c r="D104" s="217"/>
      <c r="E104" s="217"/>
    </row>
    <row r="105" spans="1:5" s="196" customFormat="1" ht="18" customHeight="1">
      <c r="A105" s="211" t="s">
        <v>360</v>
      </c>
      <c r="B105" s="248" t="s">
        <v>370</v>
      </c>
      <c r="C105" s="217"/>
      <c r="D105" s="217"/>
      <c r="E105" s="217"/>
    </row>
    <row r="106" spans="1:5" s="196" customFormat="1" ht="18" customHeight="1" thickBot="1">
      <c r="A106" s="249" t="s">
        <v>361</v>
      </c>
      <c r="B106" s="250" t="s">
        <v>371</v>
      </c>
      <c r="C106" s="251">
        <v>1900</v>
      </c>
      <c r="D106" s="251">
        <v>1900</v>
      </c>
      <c r="E106" s="251"/>
    </row>
    <row r="107" spans="1:5" s="196" customFormat="1" ht="18" customHeight="1" thickBot="1">
      <c r="A107" s="205" t="s">
        <v>19</v>
      </c>
      <c r="B107" s="252" t="s">
        <v>505</v>
      </c>
      <c r="C107" s="207">
        <f>+C108+C110+C112</f>
        <v>5150</v>
      </c>
      <c r="D107" s="207">
        <f>+D108+D110+D112</f>
        <v>6687</v>
      </c>
      <c r="E107" s="207"/>
    </row>
    <row r="108" spans="1:5" s="196" customFormat="1" ht="18" customHeight="1">
      <c r="A108" s="208" t="s">
        <v>111</v>
      </c>
      <c r="B108" s="243" t="s">
        <v>219</v>
      </c>
      <c r="C108" s="210"/>
      <c r="D108" s="210">
        <v>1336</v>
      </c>
      <c r="E108" s="210"/>
    </row>
    <row r="109" spans="1:5" s="196" customFormat="1" ht="18" customHeight="1">
      <c r="A109" s="208" t="s">
        <v>112</v>
      </c>
      <c r="B109" s="253" t="s">
        <v>375</v>
      </c>
      <c r="C109" s="210"/>
      <c r="D109" s="210"/>
      <c r="E109" s="210"/>
    </row>
    <row r="110" spans="1:5" s="196" customFormat="1" ht="18" customHeight="1">
      <c r="A110" s="208" t="s">
        <v>113</v>
      </c>
      <c r="B110" s="253" t="s">
        <v>190</v>
      </c>
      <c r="C110" s="213">
        <v>5150</v>
      </c>
      <c r="D110" s="213">
        <v>5351</v>
      </c>
      <c r="E110" s="213"/>
    </row>
    <row r="111" spans="1:5" s="196" customFormat="1" ht="18" customHeight="1">
      <c r="A111" s="208" t="s">
        <v>114</v>
      </c>
      <c r="B111" s="253" t="s">
        <v>376</v>
      </c>
      <c r="C111" s="254"/>
      <c r="D111" s="254"/>
      <c r="E111" s="254"/>
    </row>
    <row r="112" spans="1:5" s="196" customFormat="1" ht="18" customHeight="1">
      <c r="A112" s="208" t="s">
        <v>115</v>
      </c>
      <c r="B112" s="255" t="s">
        <v>222</v>
      </c>
      <c r="C112" s="254"/>
      <c r="D112" s="254"/>
      <c r="E112" s="254"/>
    </row>
    <row r="113" spans="1:5" s="196" customFormat="1" ht="18" customHeight="1">
      <c r="A113" s="208" t="s">
        <v>124</v>
      </c>
      <c r="B113" s="256" t="s">
        <v>488</v>
      </c>
      <c r="C113" s="254"/>
      <c r="D113" s="254"/>
      <c r="E113" s="254"/>
    </row>
    <row r="114" spans="1:5" s="196" customFormat="1" ht="18" customHeight="1">
      <c r="A114" s="208" t="s">
        <v>126</v>
      </c>
      <c r="B114" s="257" t="s">
        <v>381</v>
      </c>
      <c r="C114" s="254"/>
      <c r="D114" s="254"/>
      <c r="E114" s="254"/>
    </row>
    <row r="115" spans="1:5" s="196" customFormat="1" ht="18" customHeight="1">
      <c r="A115" s="208" t="s">
        <v>191</v>
      </c>
      <c r="B115" s="246" t="s">
        <v>365</v>
      </c>
      <c r="C115" s="254"/>
      <c r="D115" s="254"/>
      <c r="E115" s="254"/>
    </row>
    <row r="116" spans="1:5" s="196" customFormat="1" ht="18" customHeight="1">
      <c r="A116" s="208" t="s">
        <v>192</v>
      </c>
      <c r="B116" s="246" t="s">
        <v>380</v>
      </c>
      <c r="C116" s="254"/>
      <c r="D116" s="254"/>
      <c r="E116" s="254"/>
    </row>
    <row r="117" spans="1:5" s="196" customFormat="1" ht="18" customHeight="1">
      <c r="A117" s="208" t="s">
        <v>193</v>
      </c>
      <c r="B117" s="246" t="s">
        <v>379</v>
      </c>
      <c r="C117" s="254"/>
      <c r="D117" s="254"/>
      <c r="E117" s="254"/>
    </row>
    <row r="118" spans="1:5" s="196" customFormat="1" ht="18" customHeight="1">
      <c r="A118" s="208" t="s">
        <v>372</v>
      </c>
      <c r="B118" s="246" t="s">
        <v>368</v>
      </c>
      <c r="C118" s="254"/>
      <c r="D118" s="254"/>
      <c r="E118" s="254"/>
    </row>
    <row r="119" spans="1:5" s="196" customFormat="1" ht="18" customHeight="1">
      <c r="A119" s="208" t="s">
        <v>373</v>
      </c>
      <c r="B119" s="246" t="s">
        <v>378</v>
      </c>
      <c r="C119" s="254"/>
      <c r="D119" s="254"/>
      <c r="E119" s="254"/>
    </row>
    <row r="120" spans="1:5" s="196" customFormat="1" ht="18" customHeight="1" thickBot="1">
      <c r="A120" s="247" t="s">
        <v>374</v>
      </c>
      <c r="B120" s="246" t="s">
        <v>377</v>
      </c>
      <c r="C120" s="258"/>
      <c r="D120" s="258"/>
      <c r="E120" s="258"/>
    </row>
    <row r="121" spans="1:5" s="196" customFormat="1" ht="18" customHeight="1" thickBot="1">
      <c r="A121" s="205" t="s">
        <v>20</v>
      </c>
      <c r="B121" s="259" t="s">
        <v>382</v>
      </c>
      <c r="C121" s="207">
        <f>+C122+C123</f>
        <v>1000</v>
      </c>
      <c r="D121" s="207">
        <f>+D122+D123</f>
        <v>1000</v>
      </c>
      <c r="E121" s="207"/>
    </row>
    <row r="122" spans="1:5" s="196" customFormat="1" ht="18" customHeight="1">
      <c r="A122" s="208" t="s">
        <v>94</v>
      </c>
      <c r="B122" s="260" t="s">
        <v>61</v>
      </c>
      <c r="C122" s="210">
        <v>1000</v>
      </c>
      <c r="D122" s="210">
        <v>1000</v>
      </c>
      <c r="E122" s="210"/>
    </row>
    <row r="123" spans="1:5" s="196" customFormat="1" ht="18" customHeight="1" thickBot="1">
      <c r="A123" s="214" t="s">
        <v>95</v>
      </c>
      <c r="B123" s="253" t="s">
        <v>62</v>
      </c>
      <c r="C123" s="217"/>
      <c r="D123" s="217"/>
      <c r="E123" s="217"/>
    </row>
    <row r="124" spans="1:5" s="196" customFormat="1" ht="18" customHeight="1" thickBot="1">
      <c r="A124" s="205" t="s">
        <v>21</v>
      </c>
      <c r="B124" s="259" t="s">
        <v>383</v>
      </c>
      <c r="C124" s="207">
        <f>+C91+C107+C121</f>
        <v>255547</v>
      </c>
      <c r="D124" s="207">
        <f>+D91+D107+D121</f>
        <v>259364</v>
      </c>
      <c r="E124" s="207"/>
    </row>
    <row r="125" spans="1:5" s="196" customFormat="1" ht="18" customHeight="1" thickBot="1">
      <c r="A125" s="205" t="s">
        <v>22</v>
      </c>
      <c r="B125" s="259" t="s">
        <v>384</v>
      </c>
      <c r="C125" s="207">
        <f>+C126+C127+C128</f>
        <v>0</v>
      </c>
      <c r="D125" s="207">
        <f>+D126+D127+D128</f>
        <v>0</v>
      </c>
      <c r="E125" s="207"/>
    </row>
    <row r="126" spans="1:5" s="196" customFormat="1" ht="18" customHeight="1">
      <c r="A126" s="208" t="s">
        <v>98</v>
      </c>
      <c r="B126" s="543" t="s">
        <v>385</v>
      </c>
      <c r="C126" s="254"/>
      <c r="D126" s="254"/>
      <c r="E126" s="254"/>
    </row>
    <row r="127" spans="1:5" s="196" customFormat="1" ht="18" customHeight="1">
      <c r="A127" s="208" t="s">
        <v>99</v>
      </c>
      <c r="B127" s="543" t="s">
        <v>386</v>
      </c>
      <c r="C127" s="254"/>
      <c r="D127" s="254"/>
      <c r="E127" s="254"/>
    </row>
    <row r="128" spans="1:5" s="196" customFormat="1" ht="18" customHeight="1" thickBot="1">
      <c r="A128" s="247" t="s">
        <v>100</v>
      </c>
      <c r="B128" s="261" t="s">
        <v>387</v>
      </c>
      <c r="C128" s="254"/>
      <c r="D128" s="254"/>
      <c r="E128" s="254"/>
    </row>
    <row r="129" spans="1:5" s="196" customFormat="1" ht="18" customHeight="1" thickBot="1">
      <c r="A129" s="205" t="s">
        <v>23</v>
      </c>
      <c r="B129" s="259" t="s">
        <v>447</v>
      </c>
      <c r="C129" s="207">
        <f>+C130+C131+C132+C133</f>
        <v>0</v>
      </c>
      <c r="D129" s="207">
        <f>+D130+D131+D132+D133</f>
        <v>0</v>
      </c>
      <c r="E129" s="207"/>
    </row>
    <row r="130" spans="1:5" s="196" customFormat="1" ht="18" customHeight="1">
      <c r="A130" s="208" t="s">
        <v>101</v>
      </c>
      <c r="B130" s="260" t="s">
        <v>388</v>
      </c>
      <c r="C130" s="254"/>
      <c r="D130" s="254"/>
      <c r="E130" s="254"/>
    </row>
    <row r="131" spans="1:5" s="196" customFormat="1" ht="18" customHeight="1">
      <c r="A131" s="208" t="s">
        <v>102</v>
      </c>
      <c r="B131" s="260" t="s">
        <v>389</v>
      </c>
      <c r="C131" s="254"/>
      <c r="D131" s="254"/>
      <c r="E131" s="254"/>
    </row>
    <row r="132" spans="1:5" s="196" customFormat="1" ht="18" customHeight="1">
      <c r="A132" s="208" t="s">
        <v>293</v>
      </c>
      <c r="B132" s="260" t="s">
        <v>390</v>
      </c>
      <c r="C132" s="254"/>
      <c r="D132" s="254"/>
      <c r="E132" s="254"/>
    </row>
    <row r="133" spans="1:5" s="196" customFormat="1" ht="18" customHeight="1" thickBot="1">
      <c r="A133" s="247" t="s">
        <v>294</v>
      </c>
      <c r="B133" s="261" t="s">
        <v>391</v>
      </c>
      <c r="C133" s="254"/>
      <c r="D133" s="254"/>
      <c r="E133" s="254"/>
    </row>
    <row r="134" spans="1:5" s="196" customFormat="1" ht="18" customHeight="1" thickBot="1">
      <c r="A134" s="205" t="s">
        <v>24</v>
      </c>
      <c r="B134" s="259" t="s">
        <v>392</v>
      </c>
      <c r="C134" s="218">
        <f>+C135+C136+C137+C138</f>
        <v>0</v>
      </c>
      <c r="D134" s="218">
        <f>+D135+D136+D137+D138</f>
        <v>5089</v>
      </c>
      <c r="E134" s="218"/>
    </row>
    <row r="135" spans="1:5" s="196" customFormat="1" ht="18" customHeight="1">
      <c r="A135" s="208" t="s">
        <v>103</v>
      </c>
      <c r="B135" s="543" t="s">
        <v>393</v>
      </c>
      <c r="C135" s="254"/>
      <c r="D135" s="254"/>
      <c r="E135" s="254"/>
    </row>
    <row r="136" spans="1:5" s="196" customFormat="1" ht="18" customHeight="1">
      <c r="A136" s="208" t="s">
        <v>104</v>
      </c>
      <c r="B136" s="543" t="s">
        <v>403</v>
      </c>
      <c r="C136" s="254"/>
      <c r="D136" s="254">
        <v>5089</v>
      </c>
      <c r="E136" s="254"/>
    </row>
    <row r="137" spans="1:5" s="196" customFormat="1" ht="18" customHeight="1">
      <c r="A137" s="208" t="s">
        <v>306</v>
      </c>
      <c r="B137" s="543" t="s">
        <v>394</v>
      </c>
      <c r="C137" s="254"/>
      <c r="D137" s="254"/>
      <c r="E137" s="254"/>
    </row>
    <row r="138" spans="1:5" s="196" customFormat="1" ht="18" customHeight="1" thickBot="1">
      <c r="A138" s="247" t="s">
        <v>307</v>
      </c>
      <c r="B138" s="544" t="s">
        <v>395</v>
      </c>
      <c r="C138" s="254"/>
      <c r="D138" s="254"/>
      <c r="E138" s="254"/>
    </row>
    <row r="139" spans="1:5" s="196" customFormat="1" ht="18" customHeight="1" thickBot="1">
      <c r="A139" s="205" t="s">
        <v>25</v>
      </c>
      <c r="B139" s="259" t="s">
        <v>396</v>
      </c>
      <c r="C139" s="262">
        <f>+C140+C141+C142+C143</f>
        <v>0</v>
      </c>
      <c r="D139" s="262">
        <f>+D140+D141+D142+D143</f>
        <v>0</v>
      </c>
      <c r="E139" s="262"/>
    </row>
    <row r="140" spans="1:5" s="196" customFormat="1" ht="18" customHeight="1">
      <c r="A140" s="208" t="s">
        <v>184</v>
      </c>
      <c r="B140" s="260" t="s">
        <v>397</v>
      </c>
      <c r="C140" s="254"/>
      <c r="D140" s="254"/>
      <c r="E140" s="254"/>
    </row>
    <row r="141" spans="1:5" s="196" customFormat="1" ht="18" customHeight="1">
      <c r="A141" s="208" t="s">
        <v>185</v>
      </c>
      <c r="B141" s="260" t="s">
        <v>398</v>
      </c>
      <c r="C141" s="254"/>
      <c r="D141" s="254"/>
      <c r="E141" s="254"/>
    </row>
    <row r="142" spans="1:5" s="196" customFormat="1" ht="18" customHeight="1">
      <c r="A142" s="208" t="s">
        <v>221</v>
      </c>
      <c r="B142" s="260" t="s">
        <v>399</v>
      </c>
      <c r="C142" s="254"/>
      <c r="D142" s="254"/>
      <c r="E142" s="254"/>
    </row>
    <row r="143" spans="1:5" s="196" customFormat="1" ht="18" customHeight="1" thickBot="1">
      <c r="A143" s="208" t="s">
        <v>309</v>
      </c>
      <c r="B143" s="260" t="s">
        <v>400</v>
      </c>
      <c r="C143" s="254"/>
      <c r="D143" s="254"/>
      <c r="E143" s="254"/>
    </row>
    <row r="144" spans="1:9" s="196" customFormat="1" ht="18" customHeight="1" thickBot="1">
      <c r="A144" s="205" t="s">
        <v>26</v>
      </c>
      <c r="B144" s="259" t="s">
        <v>401</v>
      </c>
      <c r="C144" s="263">
        <f>+C125+C129+C134+C139</f>
        <v>0</v>
      </c>
      <c r="D144" s="263">
        <f>+D125+D129+D134+D139</f>
        <v>5089</v>
      </c>
      <c r="E144" s="263"/>
      <c r="F144" s="264"/>
      <c r="G144" s="265"/>
      <c r="H144" s="265"/>
      <c r="I144" s="265"/>
    </row>
    <row r="145" spans="1:5" s="204" customFormat="1" ht="18" customHeight="1" thickBot="1">
      <c r="A145" s="266" t="s">
        <v>27</v>
      </c>
      <c r="B145" s="267" t="s">
        <v>402</v>
      </c>
      <c r="C145" s="263">
        <f>+C124+C144</f>
        <v>255547</v>
      </c>
      <c r="D145" s="263">
        <f>+D124+D144</f>
        <v>264453</v>
      </c>
      <c r="E145" s="263"/>
    </row>
    <row r="146" s="196" customFormat="1" ht="18" customHeight="1">
      <c r="C146" s="268"/>
    </row>
    <row r="147" spans="1:3" s="196" customFormat="1" ht="18" customHeight="1">
      <c r="A147" s="680" t="s">
        <v>404</v>
      </c>
      <c r="B147" s="680"/>
      <c r="C147" s="680"/>
    </row>
    <row r="148" spans="1:3" s="196" customFormat="1" ht="18" customHeight="1" thickBot="1">
      <c r="A148" s="678" t="s">
        <v>157</v>
      </c>
      <c r="B148" s="678"/>
      <c r="C148" s="197" t="s">
        <v>220</v>
      </c>
    </row>
    <row r="149" spans="1:5" s="196" customFormat="1" ht="18" customHeight="1" thickBot="1">
      <c r="A149" s="205">
        <v>1</v>
      </c>
      <c r="B149" s="252" t="s">
        <v>405</v>
      </c>
      <c r="C149" s="207">
        <f>+C61-C124</f>
        <v>-36000</v>
      </c>
      <c r="D149" s="207">
        <f>+D61-D124</f>
        <v>-31910</v>
      </c>
      <c r="E149" s="207"/>
    </row>
    <row r="150" spans="1:5" s="196" customFormat="1" ht="18" customHeight="1" thickBot="1">
      <c r="A150" s="205" t="s">
        <v>19</v>
      </c>
      <c r="B150" s="252" t="s">
        <v>406</v>
      </c>
      <c r="C150" s="207">
        <f>+C84-C144</f>
        <v>36000</v>
      </c>
      <c r="D150" s="207">
        <f>+D84-D144</f>
        <v>31910</v>
      </c>
      <c r="E150" s="207"/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2015. ÉVI KÖLTSÉGVETÉSÉNEK ÖSSZEVONT MÉRLEGE
&amp;10
&amp;R&amp;"Times New Roman CE,Félkövér dőlt"&amp;11 1. melléklet a 2/2015. (II.25.)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A51" sqref="A51:C51"/>
    </sheetView>
  </sheetViews>
  <sheetFormatPr defaultColWidth="9.00390625" defaultRowHeight="12.75"/>
  <cols>
    <col min="1" max="1" width="38.625" style="6" customWidth="1"/>
    <col min="2" max="5" width="13.875" style="6" customWidth="1"/>
    <col min="6" max="16384" width="9.375" style="6" customWidth="1"/>
  </cols>
  <sheetData>
    <row r="1" spans="1:5" ht="12.75">
      <c r="A1" s="41"/>
      <c r="B1" s="41"/>
      <c r="C1" s="41"/>
      <c r="D1" s="41"/>
      <c r="E1" s="41"/>
    </row>
    <row r="2" spans="1:5" s="379" customFormat="1" ht="15.75">
      <c r="A2" s="42" t="s">
        <v>140</v>
      </c>
      <c r="B2" s="713"/>
      <c r="C2" s="713"/>
      <c r="D2" s="713"/>
      <c r="E2" s="713"/>
    </row>
    <row r="3" spans="1:5" s="379" customFormat="1" ht="16.5" thickBot="1">
      <c r="A3" s="380"/>
      <c r="B3" s="380"/>
      <c r="C3" s="380"/>
      <c r="D3" s="714" t="s">
        <v>133</v>
      </c>
      <c r="E3" s="714"/>
    </row>
    <row r="4" spans="1:5" s="379" customFormat="1" ht="15" customHeight="1" thickBot="1">
      <c r="A4" s="381" t="s">
        <v>132</v>
      </c>
      <c r="B4" s="382">
        <v>2015</v>
      </c>
      <c r="C4" s="382">
        <v>2016</v>
      </c>
      <c r="D4" s="382" t="s">
        <v>549</v>
      </c>
      <c r="E4" s="383" t="s">
        <v>50</v>
      </c>
    </row>
    <row r="5" spans="1:5" s="379" customFormat="1" ht="15.75">
      <c r="A5" s="384" t="s">
        <v>134</v>
      </c>
      <c r="B5" s="385"/>
      <c r="C5" s="385"/>
      <c r="D5" s="385"/>
      <c r="E5" s="386">
        <f aca="true" t="shared" si="0" ref="E5:E11">SUM(B5:D5)</f>
        <v>0</v>
      </c>
    </row>
    <row r="6" spans="1:5" s="379" customFormat="1" ht="15.75">
      <c r="A6" s="387" t="s">
        <v>147</v>
      </c>
      <c r="B6" s="388"/>
      <c r="C6" s="388"/>
      <c r="D6" s="388"/>
      <c r="E6" s="389">
        <f t="shared" si="0"/>
        <v>0</v>
      </c>
    </row>
    <row r="7" spans="1:5" s="379" customFormat="1" ht="15.75">
      <c r="A7" s="390" t="s">
        <v>135</v>
      </c>
      <c r="B7" s="391"/>
      <c r="C7" s="391"/>
      <c r="D7" s="391"/>
      <c r="E7" s="392">
        <f t="shared" si="0"/>
        <v>0</v>
      </c>
    </row>
    <row r="8" spans="1:5" s="379" customFormat="1" ht="15.75">
      <c r="A8" s="390" t="s">
        <v>149</v>
      </c>
      <c r="B8" s="391"/>
      <c r="C8" s="391"/>
      <c r="D8" s="391"/>
      <c r="E8" s="392">
        <f t="shared" si="0"/>
        <v>0</v>
      </c>
    </row>
    <row r="9" spans="1:5" s="379" customFormat="1" ht="15.75">
      <c r="A9" s="390" t="s">
        <v>136</v>
      </c>
      <c r="B9" s="391"/>
      <c r="C9" s="391"/>
      <c r="D9" s="391"/>
      <c r="E9" s="392">
        <f t="shared" si="0"/>
        <v>0</v>
      </c>
    </row>
    <row r="10" spans="1:5" s="379" customFormat="1" ht="15.75">
      <c r="A10" s="390" t="s">
        <v>137</v>
      </c>
      <c r="B10" s="391"/>
      <c r="C10" s="391"/>
      <c r="D10" s="391"/>
      <c r="E10" s="392">
        <f t="shared" si="0"/>
        <v>0</v>
      </c>
    </row>
    <row r="11" spans="1:5" s="379" customFormat="1" ht="16.5" thickBot="1">
      <c r="A11" s="393"/>
      <c r="B11" s="394"/>
      <c r="C11" s="394"/>
      <c r="D11" s="394"/>
      <c r="E11" s="392">
        <f t="shared" si="0"/>
        <v>0</v>
      </c>
    </row>
    <row r="12" spans="1:5" s="379" customFormat="1" ht="16.5" thickBot="1">
      <c r="A12" s="395" t="s">
        <v>139</v>
      </c>
      <c r="B12" s="396">
        <f>B5+SUM(B7:B11)</f>
        <v>0</v>
      </c>
      <c r="C12" s="396">
        <f>C5+SUM(C7:C11)</f>
        <v>0</v>
      </c>
      <c r="D12" s="396">
        <f>D5+SUM(D7:D11)</f>
        <v>0</v>
      </c>
      <c r="E12" s="397">
        <f>E5+SUM(E7:E11)</f>
        <v>0</v>
      </c>
    </row>
    <row r="13" spans="1:5" s="379" customFormat="1" ht="16.5" thickBot="1">
      <c r="A13" s="398"/>
      <c r="B13" s="398"/>
      <c r="C13" s="398"/>
      <c r="D13" s="398"/>
      <c r="E13" s="398"/>
    </row>
    <row r="14" spans="1:5" s="379" customFormat="1" ht="15" customHeight="1" thickBot="1">
      <c r="A14" s="381" t="s">
        <v>138</v>
      </c>
      <c r="B14" s="382">
        <v>2015</v>
      </c>
      <c r="C14" s="382">
        <v>2016</v>
      </c>
      <c r="D14" s="382" t="s">
        <v>550</v>
      </c>
      <c r="E14" s="383" t="s">
        <v>50</v>
      </c>
    </row>
    <row r="15" spans="1:5" s="379" customFormat="1" ht="15.75">
      <c r="A15" s="384" t="s">
        <v>143</v>
      </c>
      <c r="B15" s="385"/>
      <c r="C15" s="385"/>
      <c r="D15" s="385"/>
      <c r="E15" s="386">
        <f aca="true" t="shared" si="1" ref="E15:E21">SUM(B15:D15)</f>
        <v>0</v>
      </c>
    </row>
    <row r="16" spans="1:5" s="379" customFormat="1" ht="15.75">
      <c r="A16" s="399" t="s">
        <v>144</v>
      </c>
      <c r="B16" s="391"/>
      <c r="C16" s="391"/>
      <c r="D16" s="391"/>
      <c r="E16" s="392">
        <f t="shared" si="1"/>
        <v>0</v>
      </c>
    </row>
    <row r="17" spans="1:5" s="379" customFormat="1" ht="15.75">
      <c r="A17" s="390" t="s">
        <v>145</v>
      </c>
      <c r="B17" s="391"/>
      <c r="C17" s="391"/>
      <c r="D17" s="391"/>
      <c r="E17" s="392">
        <f t="shared" si="1"/>
        <v>0</v>
      </c>
    </row>
    <row r="18" spans="1:5" s="379" customFormat="1" ht="15.75">
      <c r="A18" s="390" t="s">
        <v>146</v>
      </c>
      <c r="B18" s="391"/>
      <c r="C18" s="391"/>
      <c r="D18" s="391"/>
      <c r="E18" s="392">
        <f t="shared" si="1"/>
        <v>0</v>
      </c>
    </row>
    <row r="19" spans="1:5" s="379" customFormat="1" ht="15.75">
      <c r="A19" s="400"/>
      <c r="B19" s="391"/>
      <c r="C19" s="391"/>
      <c r="D19" s="391"/>
      <c r="E19" s="392">
        <f t="shared" si="1"/>
        <v>0</v>
      </c>
    </row>
    <row r="20" spans="1:5" s="379" customFormat="1" ht="15.75">
      <c r="A20" s="400"/>
      <c r="B20" s="391"/>
      <c r="C20" s="391"/>
      <c r="D20" s="391"/>
      <c r="E20" s="392">
        <f t="shared" si="1"/>
        <v>0</v>
      </c>
    </row>
    <row r="21" spans="1:5" s="379" customFormat="1" ht="16.5" thickBot="1">
      <c r="A21" s="393"/>
      <c r="B21" s="394"/>
      <c r="C21" s="394"/>
      <c r="D21" s="394"/>
      <c r="E21" s="392">
        <f t="shared" si="1"/>
        <v>0</v>
      </c>
    </row>
    <row r="22" spans="1:5" s="379" customFormat="1" ht="16.5" thickBot="1">
      <c r="A22" s="395" t="s">
        <v>52</v>
      </c>
      <c r="B22" s="396">
        <f>SUM(B15:B21)</f>
        <v>0</v>
      </c>
      <c r="C22" s="396">
        <f>SUM(C15:C21)</f>
        <v>0</v>
      </c>
      <c r="D22" s="396">
        <f>SUM(D15:D21)</f>
        <v>0</v>
      </c>
      <c r="E22" s="397">
        <f>SUM(E15:E21)</f>
        <v>0</v>
      </c>
    </row>
    <row r="23" spans="1:5" s="379" customFormat="1" ht="15.75">
      <c r="A23" s="380"/>
      <c r="B23" s="380"/>
      <c r="C23" s="380"/>
      <c r="D23" s="380"/>
      <c r="E23" s="380"/>
    </row>
    <row r="24" spans="1:5" s="379" customFormat="1" ht="15.75">
      <c r="A24" s="380"/>
      <c r="B24" s="380"/>
      <c r="C24" s="380"/>
      <c r="D24" s="380"/>
      <c r="E24" s="380"/>
    </row>
    <row r="25" spans="1:5" s="379" customFormat="1" ht="15.75">
      <c r="A25" s="42" t="s">
        <v>140</v>
      </c>
      <c r="B25" s="713"/>
      <c r="C25" s="713"/>
      <c r="D25" s="713"/>
      <c r="E25" s="713"/>
    </row>
    <row r="26" spans="1:5" s="379" customFormat="1" ht="16.5" thickBot="1">
      <c r="A26" s="380"/>
      <c r="B26" s="380"/>
      <c r="C26" s="380"/>
      <c r="D26" s="714" t="s">
        <v>133</v>
      </c>
      <c r="E26" s="714"/>
    </row>
    <row r="27" spans="1:5" s="379" customFormat="1" ht="16.5" thickBot="1">
      <c r="A27" s="381" t="s">
        <v>132</v>
      </c>
      <c r="B27" s="382">
        <v>2015</v>
      </c>
      <c r="C27" s="382">
        <v>2016</v>
      </c>
      <c r="D27" s="382" t="s">
        <v>549</v>
      </c>
      <c r="E27" s="383" t="s">
        <v>50</v>
      </c>
    </row>
    <row r="28" spans="1:5" s="379" customFormat="1" ht="15.75">
      <c r="A28" s="384" t="s">
        <v>134</v>
      </c>
      <c r="B28" s="385"/>
      <c r="C28" s="385"/>
      <c r="D28" s="385"/>
      <c r="E28" s="386">
        <f aca="true" t="shared" si="2" ref="E28:E34">SUM(B28:D28)</f>
        <v>0</v>
      </c>
    </row>
    <row r="29" spans="1:5" s="379" customFormat="1" ht="15.75">
      <c r="A29" s="387" t="s">
        <v>147</v>
      </c>
      <c r="B29" s="388"/>
      <c r="C29" s="388"/>
      <c r="D29" s="388"/>
      <c r="E29" s="389">
        <f t="shared" si="2"/>
        <v>0</v>
      </c>
    </row>
    <row r="30" spans="1:5" s="379" customFormat="1" ht="15.75">
      <c r="A30" s="390" t="s">
        <v>135</v>
      </c>
      <c r="B30" s="391"/>
      <c r="C30" s="391"/>
      <c r="D30" s="391"/>
      <c r="E30" s="392">
        <f t="shared" si="2"/>
        <v>0</v>
      </c>
    </row>
    <row r="31" spans="1:5" s="379" customFormat="1" ht="15.75">
      <c r="A31" s="390" t="s">
        <v>149</v>
      </c>
      <c r="B31" s="391"/>
      <c r="C31" s="391"/>
      <c r="D31" s="391"/>
      <c r="E31" s="392">
        <f t="shared" si="2"/>
        <v>0</v>
      </c>
    </row>
    <row r="32" spans="1:5" s="379" customFormat="1" ht="15.75">
      <c r="A32" s="390" t="s">
        <v>136</v>
      </c>
      <c r="B32" s="391"/>
      <c r="C32" s="391"/>
      <c r="D32" s="391"/>
      <c r="E32" s="392">
        <f t="shared" si="2"/>
        <v>0</v>
      </c>
    </row>
    <row r="33" spans="1:5" s="379" customFormat="1" ht="15.75">
      <c r="A33" s="390" t="s">
        <v>137</v>
      </c>
      <c r="B33" s="391"/>
      <c r="C33" s="391"/>
      <c r="D33" s="391"/>
      <c r="E33" s="392">
        <f t="shared" si="2"/>
        <v>0</v>
      </c>
    </row>
    <row r="34" spans="1:5" s="379" customFormat="1" ht="16.5" thickBot="1">
      <c r="A34" s="393"/>
      <c r="B34" s="394"/>
      <c r="C34" s="394"/>
      <c r="D34" s="394"/>
      <c r="E34" s="392">
        <f t="shared" si="2"/>
        <v>0</v>
      </c>
    </row>
    <row r="35" spans="1:5" s="379" customFormat="1" ht="16.5" thickBot="1">
      <c r="A35" s="395" t="s">
        <v>139</v>
      </c>
      <c r="B35" s="396">
        <f>B28+SUM(B30:B34)</f>
        <v>0</v>
      </c>
      <c r="C35" s="396">
        <f>C28+SUM(C30:C34)</f>
        <v>0</v>
      </c>
      <c r="D35" s="396">
        <f>D28+SUM(D30:D34)</f>
        <v>0</v>
      </c>
      <c r="E35" s="397">
        <f>E28+SUM(E30:E34)</f>
        <v>0</v>
      </c>
    </row>
    <row r="36" spans="1:5" s="379" customFormat="1" ht="16.5" thickBot="1">
      <c r="A36" s="398"/>
      <c r="B36" s="398"/>
      <c r="C36" s="398"/>
      <c r="D36" s="398"/>
      <c r="E36" s="398"/>
    </row>
    <row r="37" spans="1:5" s="379" customFormat="1" ht="16.5" thickBot="1">
      <c r="A37" s="381" t="s">
        <v>138</v>
      </c>
      <c r="B37" s="382">
        <v>2015</v>
      </c>
      <c r="C37" s="382">
        <v>2016</v>
      </c>
      <c r="D37" s="382" t="s">
        <v>549</v>
      </c>
      <c r="E37" s="383" t="s">
        <v>50</v>
      </c>
    </row>
    <row r="38" spans="1:5" s="379" customFormat="1" ht="15.75">
      <c r="A38" s="384" t="s">
        <v>143</v>
      </c>
      <c r="B38" s="385"/>
      <c r="C38" s="385"/>
      <c r="D38" s="385"/>
      <c r="E38" s="386">
        <f aca="true" t="shared" si="3" ref="E38:E44">SUM(B38:D38)</f>
        <v>0</v>
      </c>
    </row>
    <row r="39" spans="1:5" s="379" customFormat="1" ht="15.75">
      <c r="A39" s="399" t="s">
        <v>144</v>
      </c>
      <c r="B39" s="391"/>
      <c r="C39" s="391"/>
      <c r="D39" s="391"/>
      <c r="E39" s="392">
        <f t="shared" si="3"/>
        <v>0</v>
      </c>
    </row>
    <row r="40" spans="1:5" s="379" customFormat="1" ht="15.75">
      <c r="A40" s="390" t="s">
        <v>145</v>
      </c>
      <c r="B40" s="391"/>
      <c r="C40" s="391"/>
      <c r="D40" s="391"/>
      <c r="E40" s="392">
        <f t="shared" si="3"/>
        <v>0</v>
      </c>
    </row>
    <row r="41" spans="1:5" s="379" customFormat="1" ht="15.75">
      <c r="A41" s="390" t="s">
        <v>146</v>
      </c>
      <c r="B41" s="391"/>
      <c r="C41" s="391"/>
      <c r="D41" s="391"/>
      <c r="E41" s="392">
        <f t="shared" si="3"/>
        <v>0</v>
      </c>
    </row>
    <row r="42" spans="1:5" s="379" customFormat="1" ht="15.75">
      <c r="A42" s="400"/>
      <c r="B42" s="391"/>
      <c r="C42" s="391"/>
      <c r="D42" s="391"/>
      <c r="E42" s="392">
        <f t="shared" si="3"/>
        <v>0</v>
      </c>
    </row>
    <row r="43" spans="1:5" s="379" customFormat="1" ht="15.75">
      <c r="A43" s="400"/>
      <c r="B43" s="391"/>
      <c r="C43" s="391"/>
      <c r="D43" s="391"/>
      <c r="E43" s="392">
        <f t="shared" si="3"/>
        <v>0</v>
      </c>
    </row>
    <row r="44" spans="1:5" s="379" customFormat="1" ht="16.5" thickBot="1">
      <c r="A44" s="393"/>
      <c r="B44" s="394"/>
      <c r="C44" s="394"/>
      <c r="D44" s="394"/>
      <c r="E44" s="392">
        <f t="shared" si="3"/>
        <v>0</v>
      </c>
    </row>
    <row r="45" spans="1:5" s="379" customFormat="1" ht="16.5" thickBot="1">
      <c r="A45" s="395" t="s">
        <v>52</v>
      </c>
      <c r="B45" s="396">
        <f>SUM(B38:B44)</f>
        <v>0</v>
      </c>
      <c r="C45" s="396">
        <f>SUM(C38:C44)</f>
        <v>0</v>
      </c>
      <c r="D45" s="396">
        <f>SUM(D38:D44)</f>
        <v>0</v>
      </c>
      <c r="E45" s="397">
        <f>SUM(E38:E44)</f>
        <v>0</v>
      </c>
    </row>
    <row r="46" spans="1:5" s="379" customFormat="1" ht="15.75">
      <c r="A46" s="380"/>
      <c r="B46" s="380"/>
      <c r="C46" s="380"/>
      <c r="D46" s="380"/>
      <c r="E46" s="380"/>
    </row>
    <row r="47" spans="1:5" s="379" customFormat="1" ht="15.75">
      <c r="A47" s="722" t="s">
        <v>551</v>
      </c>
      <c r="B47" s="722"/>
      <c r="C47" s="722"/>
      <c r="D47" s="722"/>
      <c r="E47" s="722"/>
    </row>
    <row r="48" spans="1:5" s="379" customFormat="1" ht="16.5" thickBot="1">
      <c r="A48" s="380"/>
      <c r="B48" s="380"/>
      <c r="C48" s="380"/>
      <c r="D48" s="380"/>
      <c r="E48" s="380"/>
    </row>
    <row r="49" spans="1:8" s="379" customFormat="1" ht="16.5" thickBot="1">
      <c r="A49" s="704" t="s">
        <v>141</v>
      </c>
      <c r="B49" s="705"/>
      <c r="C49" s="706"/>
      <c r="D49" s="725" t="s">
        <v>150</v>
      </c>
      <c r="E49" s="726"/>
      <c r="H49" s="401"/>
    </row>
    <row r="50" spans="1:5" s="379" customFormat="1" ht="15.75">
      <c r="A50" s="707"/>
      <c r="B50" s="708"/>
      <c r="C50" s="709"/>
      <c r="D50" s="718"/>
      <c r="E50" s="719"/>
    </row>
    <row r="51" spans="1:5" s="379" customFormat="1" ht="16.5" thickBot="1">
      <c r="A51" s="710"/>
      <c r="B51" s="711"/>
      <c r="C51" s="712"/>
      <c r="D51" s="720"/>
      <c r="E51" s="721"/>
    </row>
    <row r="52" spans="1:5" s="379" customFormat="1" ht="16.5" thickBot="1">
      <c r="A52" s="715" t="s">
        <v>52</v>
      </c>
      <c r="B52" s="716"/>
      <c r="C52" s="717"/>
      <c r="D52" s="723">
        <f>SUM(D50:E51)</f>
        <v>0</v>
      </c>
      <c r="E52" s="724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2/2015. (II.25.)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BreakPreview" zoomScale="60" workbookViewId="0" topLeftCell="A1">
      <selection activeCell="E46" sqref="E46"/>
    </sheetView>
  </sheetViews>
  <sheetFormatPr defaultColWidth="9.00390625" defaultRowHeight="18.75" customHeight="1"/>
  <cols>
    <col min="1" max="1" width="11.625" style="188" customWidth="1"/>
    <col min="2" max="2" width="51.375" style="189" customWidth="1"/>
    <col min="3" max="3" width="23.00390625" style="190" customWidth="1"/>
    <col min="4" max="4" width="21.125" style="190" customWidth="1"/>
    <col min="5" max="5" width="22.875" style="2" customWidth="1"/>
    <col min="6" max="16384" width="9.375" style="2" customWidth="1"/>
  </cols>
  <sheetData>
    <row r="1" spans="1:4" s="1" customFormat="1" ht="18.75" customHeight="1" thickBot="1">
      <c r="A1" s="43"/>
      <c r="B1" s="44"/>
      <c r="C1" s="106"/>
      <c r="D1" s="106"/>
    </row>
    <row r="2" spans="1:5" s="16" customFormat="1" ht="18.75" customHeight="1">
      <c r="A2" s="610" t="s">
        <v>66</v>
      </c>
      <c r="B2" s="611" t="s">
        <v>215</v>
      </c>
      <c r="C2" s="109" t="s">
        <v>53</v>
      </c>
      <c r="D2" s="109"/>
      <c r="E2" s="109"/>
    </row>
    <row r="3" spans="1:5" s="16" customFormat="1" ht="18.75" customHeight="1" thickBot="1">
      <c r="A3" s="612" t="s">
        <v>206</v>
      </c>
      <c r="B3" s="613" t="s">
        <v>453</v>
      </c>
      <c r="C3" s="112">
        <v>1</v>
      </c>
      <c r="D3" s="112"/>
      <c r="E3" s="112"/>
    </row>
    <row r="4" spans="1:4" s="17" customFormat="1" ht="18.75" customHeight="1" thickBot="1">
      <c r="A4" s="100"/>
      <c r="B4" s="100"/>
      <c r="C4" s="113" t="s">
        <v>54</v>
      </c>
      <c r="D4" s="113"/>
    </row>
    <row r="5" spans="1:5" ht="18.75" customHeight="1" thickBot="1">
      <c r="A5" s="114" t="s">
        <v>208</v>
      </c>
      <c r="B5" s="115" t="s">
        <v>55</v>
      </c>
      <c r="C5" s="614" t="s">
        <v>534</v>
      </c>
      <c r="D5" s="615" t="s">
        <v>535</v>
      </c>
      <c r="E5" s="615" t="s">
        <v>588</v>
      </c>
    </row>
    <row r="6" spans="1:5" s="10" customFormat="1" ht="18.75" customHeight="1" thickBot="1">
      <c r="A6" s="117">
        <v>1</v>
      </c>
      <c r="B6" s="118">
        <v>2</v>
      </c>
      <c r="C6" s="616">
        <v>3</v>
      </c>
      <c r="D6" s="617">
        <v>4</v>
      </c>
      <c r="E6" s="617">
        <v>5</v>
      </c>
    </row>
    <row r="7" spans="1:4" s="10" customFormat="1" ht="18.75" customHeight="1" thickBot="1">
      <c r="A7" s="727" t="s">
        <v>57</v>
      </c>
      <c r="B7" s="728"/>
      <c r="C7" s="728"/>
      <c r="D7" s="728"/>
    </row>
    <row r="8" spans="1:5" s="10" customFormat="1" ht="18.75" customHeight="1" thickBot="1">
      <c r="A8" s="205" t="s">
        <v>18</v>
      </c>
      <c r="B8" s="206" t="s">
        <v>250</v>
      </c>
      <c r="C8" s="207">
        <f>SUM(C9:C13)</f>
        <v>148486</v>
      </c>
      <c r="D8" s="207">
        <f>SUM(D9:D15)</f>
        <v>149758</v>
      </c>
      <c r="E8" s="207">
        <f>SUM(E9:E15)</f>
        <v>0</v>
      </c>
    </row>
    <row r="9" spans="1:5" s="18" customFormat="1" ht="37.5">
      <c r="A9" s="208" t="s">
        <v>105</v>
      </c>
      <c r="B9" s="750" t="s">
        <v>251</v>
      </c>
      <c r="C9" s="210">
        <v>72943</v>
      </c>
      <c r="D9" s="210">
        <v>78546</v>
      </c>
      <c r="E9" s="210"/>
    </row>
    <row r="10" spans="1:5" s="19" customFormat="1" ht="37.5">
      <c r="A10" s="211" t="s">
        <v>106</v>
      </c>
      <c r="B10" s="751" t="s">
        <v>252</v>
      </c>
      <c r="C10" s="213">
        <v>39110</v>
      </c>
      <c r="D10" s="213">
        <v>39110</v>
      </c>
      <c r="E10" s="213"/>
    </row>
    <row r="11" spans="1:5" s="19" customFormat="1" ht="37.5">
      <c r="A11" s="211" t="s">
        <v>107</v>
      </c>
      <c r="B11" s="751" t="s">
        <v>253</v>
      </c>
      <c r="C11" s="213">
        <v>28120</v>
      </c>
      <c r="D11" s="213">
        <v>28120</v>
      </c>
      <c r="E11" s="213"/>
    </row>
    <row r="12" spans="1:5" s="19" customFormat="1" ht="37.5">
      <c r="A12" s="211" t="s">
        <v>558</v>
      </c>
      <c r="B12" s="751" t="s">
        <v>559</v>
      </c>
      <c r="C12" s="213">
        <v>2710</v>
      </c>
      <c r="D12" s="213">
        <v>2710</v>
      </c>
      <c r="E12" s="213"/>
    </row>
    <row r="13" spans="1:5" s="19" customFormat="1" ht="37.5">
      <c r="A13" s="211" t="s">
        <v>119</v>
      </c>
      <c r="B13" s="751" t="s">
        <v>536</v>
      </c>
      <c r="C13" s="213">
        <v>5603</v>
      </c>
      <c r="D13" s="213">
        <v>0</v>
      </c>
      <c r="E13" s="213">
        <v>0</v>
      </c>
    </row>
    <row r="14" spans="1:5" s="18" customFormat="1" ht="37.5">
      <c r="A14" s="211" t="s">
        <v>560</v>
      </c>
      <c r="B14" s="751" t="s">
        <v>254</v>
      </c>
      <c r="C14" s="538"/>
      <c r="D14" s="213"/>
      <c r="E14" s="213"/>
    </row>
    <row r="15" spans="1:5" s="18" customFormat="1" ht="38.25" thickBot="1">
      <c r="A15" s="214" t="s">
        <v>561</v>
      </c>
      <c r="B15" s="752" t="s">
        <v>255</v>
      </c>
      <c r="C15" s="539"/>
      <c r="D15" s="213">
        <v>1272</v>
      </c>
      <c r="E15" s="213"/>
    </row>
    <row r="16" spans="1:5" s="18" customFormat="1" ht="32.25" thickBot="1">
      <c r="A16" s="123" t="s">
        <v>19</v>
      </c>
      <c r="B16" s="753" t="s">
        <v>256</v>
      </c>
      <c r="C16" s="125">
        <f>+C17+C18+C19+C20+C21</f>
        <v>15700</v>
      </c>
      <c r="D16" s="125">
        <f>+D17+D18+D19+D20+D21</f>
        <v>15700</v>
      </c>
      <c r="E16" s="125">
        <f>+E17+E18+E19+E20+E21</f>
        <v>0</v>
      </c>
    </row>
    <row r="17" spans="1:5" s="18" customFormat="1" ht="18.75" customHeight="1">
      <c r="A17" s="126" t="s">
        <v>111</v>
      </c>
      <c r="B17" s="754" t="s">
        <v>257</v>
      </c>
      <c r="C17" s="128"/>
      <c r="D17" s="128"/>
      <c r="E17" s="128"/>
    </row>
    <row r="18" spans="1:5" s="18" customFormat="1" ht="18.75" customHeight="1">
      <c r="A18" s="129" t="s">
        <v>112</v>
      </c>
      <c r="B18" s="755" t="s">
        <v>258</v>
      </c>
      <c r="C18" s="131"/>
      <c r="D18" s="131"/>
      <c r="E18" s="131"/>
    </row>
    <row r="19" spans="1:5" s="18" customFormat="1" ht="18.75" customHeight="1">
      <c r="A19" s="129" t="s">
        <v>113</v>
      </c>
      <c r="B19" s="755" t="s">
        <v>482</v>
      </c>
      <c r="C19" s="131"/>
      <c r="D19" s="131"/>
      <c r="E19" s="131"/>
    </row>
    <row r="20" spans="1:5" s="18" customFormat="1" ht="18.75" customHeight="1">
      <c r="A20" s="129" t="s">
        <v>114</v>
      </c>
      <c r="B20" s="755" t="s">
        <v>483</v>
      </c>
      <c r="C20" s="131"/>
      <c r="D20" s="131"/>
      <c r="E20" s="131"/>
    </row>
    <row r="21" spans="1:5" s="18" customFormat="1" ht="18.75" customHeight="1">
      <c r="A21" s="129" t="s">
        <v>115</v>
      </c>
      <c r="B21" s="755" t="s">
        <v>259</v>
      </c>
      <c r="C21" s="131">
        <v>15700</v>
      </c>
      <c r="D21" s="131">
        <v>15700</v>
      </c>
      <c r="E21" s="131"/>
    </row>
    <row r="22" spans="1:5" s="19" customFormat="1" ht="18.75" customHeight="1" thickBot="1">
      <c r="A22" s="132" t="s">
        <v>124</v>
      </c>
      <c r="B22" s="756" t="s">
        <v>260</v>
      </c>
      <c r="C22" s="135"/>
      <c r="D22" s="135"/>
      <c r="E22" s="135"/>
    </row>
    <row r="23" spans="1:5" s="19" customFormat="1" ht="18.75" customHeight="1" thickBot="1">
      <c r="A23" s="123" t="s">
        <v>20</v>
      </c>
      <c r="B23" s="359" t="s">
        <v>261</v>
      </c>
      <c r="C23" s="125">
        <f>+C24+C25+C26+C27+C28</f>
        <v>0</v>
      </c>
      <c r="D23" s="125">
        <f>+D24+D25+D26+D27+D28</f>
        <v>0</v>
      </c>
      <c r="E23" s="125">
        <f>+E24+E25+E26+E27+E28</f>
        <v>0</v>
      </c>
    </row>
    <row r="24" spans="1:5" s="19" customFormat="1" ht="31.5">
      <c r="A24" s="126" t="s">
        <v>94</v>
      </c>
      <c r="B24" s="754" t="s">
        <v>589</v>
      </c>
      <c r="C24" s="128"/>
      <c r="D24" s="128"/>
      <c r="E24" s="128"/>
    </row>
    <row r="25" spans="1:5" s="18" customFormat="1" ht="36.75" customHeight="1">
      <c r="A25" s="129" t="s">
        <v>95</v>
      </c>
      <c r="B25" s="755" t="s">
        <v>263</v>
      </c>
      <c r="C25" s="131"/>
      <c r="D25" s="131"/>
      <c r="E25" s="131"/>
    </row>
    <row r="26" spans="1:5" s="19" customFormat="1" ht="37.5" customHeight="1">
      <c r="A26" s="129" t="s">
        <v>96</v>
      </c>
      <c r="B26" s="755" t="s">
        <v>484</v>
      </c>
      <c r="C26" s="131"/>
      <c r="D26" s="131"/>
      <c r="E26" s="131"/>
    </row>
    <row r="27" spans="1:5" s="19" customFormat="1" ht="38.25" customHeight="1">
      <c r="A27" s="129" t="s">
        <v>97</v>
      </c>
      <c r="B27" s="755" t="s">
        <v>485</v>
      </c>
      <c r="C27" s="131"/>
      <c r="D27" s="131"/>
      <c r="E27" s="131"/>
    </row>
    <row r="28" spans="1:5" s="19" customFormat="1" ht="15.75">
      <c r="A28" s="129" t="s">
        <v>174</v>
      </c>
      <c r="B28" s="755" t="s">
        <v>264</v>
      </c>
      <c r="C28" s="131"/>
      <c r="D28" s="131"/>
      <c r="E28" s="131"/>
    </row>
    <row r="29" spans="1:5" s="19" customFormat="1" ht="18.75" customHeight="1" thickBot="1">
      <c r="A29" s="132" t="s">
        <v>175</v>
      </c>
      <c r="B29" s="756" t="s">
        <v>265</v>
      </c>
      <c r="C29" s="135"/>
      <c r="D29" s="135"/>
      <c r="E29" s="135"/>
    </row>
    <row r="30" spans="1:5" s="19" customFormat="1" ht="18.75" customHeight="1" thickBot="1">
      <c r="A30" s="123" t="s">
        <v>176</v>
      </c>
      <c r="B30" s="359" t="s">
        <v>266</v>
      </c>
      <c r="C30" s="218">
        <f>+C31+C34+C35+C36</f>
        <v>33101</v>
      </c>
      <c r="D30" s="136">
        <f>+D31+D34+D35+D36</f>
        <v>33103</v>
      </c>
      <c r="E30" s="136">
        <f>+E31+E34+E35+E36</f>
        <v>0</v>
      </c>
    </row>
    <row r="31" spans="1:5" s="19" customFormat="1" ht="18.75" customHeight="1">
      <c r="A31" s="126" t="s">
        <v>267</v>
      </c>
      <c r="B31" s="754" t="s">
        <v>273</v>
      </c>
      <c r="C31" s="219">
        <f>+C32+C33</f>
        <v>26752</v>
      </c>
      <c r="D31" s="219">
        <f>+D32+D33</f>
        <v>26724</v>
      </c>
      <c r="E31" s="219"/>
    </row>
    <row r="32" spans="1:5" s="19" customFormat="1" ht="18.75" customHeight="1">
      <c r="A32" s="129" t="s">
        <v>268</v>
      </c>
      <c r="B32" s="755" t="s">
        <v>274</v>
      </c>
      <c r="C32" s="213">
        <v>1812</v>
      </c>
      <c r="D32" s="131">
        <v>1814</v>
      </c>
      <c r="E32" s="131"/>
    </row>
    <row r="33" spans="1:5" s="19" customFormat="1" ht="18.75" customHeight="1">
      <c r="A33" s="129" t="s">
        <v>269</v>
      </c>
      <c r="B33" s="755" t="s">
        <v>275</v>
      </c>
      <c r="C33" s="213">
        <v>24940</v>
      </c>
      <c r="D33" s="131">
        <v>24910</v>
      </c>
      <c r="E33" s="131"/>
    </row>
    <row r="34" spans="1:5" s="19" customFormat="1" ht="18.75" customHeight="1">
      <c r="A34" s="129" t="s">
        <v>270</v>
      </c>
      <c r="B34" s="755" t="s">
        <v>276</v>
      </c>
      <c r="C34" s="213">
        <v>6284</v>
      </c>
      <c r="D34" s="131">
        <v>6284</v>
      </c>
      <c r="E34" s="131"/>
    </row>
    <row r="35" spans="1:5" s="19" customFormat="1" ht="18.75" customHeight="1">
      <c r="A35" s="129" t="s">
        <v>271</v>
      </c>
      <c r="B35" s="755" t="s">
        <v>277</v>
      </c>
      <c r="C35" s="213">
        <v>65</v>
      </c>
      <c r="D35" s="131">
        <v>95</v>
      </c>
      <c r="E35" s="131"/>
    </row>
    <row r="36" spans="1:5" s="19" customFormat="1" ht="18.75" customHeight="1" thickBot="1">
      <c r="A36" s="132" t="s">
        <v>272</v>
      </c>
      <c r="B36" s="756" t="s">
        <v>278</v>
      </c>
      <c r="C36" s="135"/>
      <c r="D36" s="135"/>
      <c r="E36" s="135"/>
    </row>
    <row r="37" spans="1:5" s="19" customFormat="1" ht="18.75" customHeight="1" thickBot="1">
      <c r="A37" s="123" t="s">
        <v>22</v>
      </c>
      <c r="B37" s="359" t="s">
        <v>279</v>
      </c>
      <c r="C37" s="125">
        <f>SUM(C38:C47)</f>
        <v>16115</v>
      </c>
      <c r="D37" s="125">
        <f>SUM(D38:D47)</f>
        <v>22444</v>
      </c>
      <c r="E37" s="125"/>
    </row>
    <row r="38" spans="1:5" s="19" customFormat="1" ht="18.75" customHeight="1">
      <c r="A38" s="126" t="s">
        <v>98</v>
      </c>
      <c r="B38" s="754" t="s">
        <v>282</v>
      </c>
      <c r="C38" s="128"/>
      <c r="D38" s="128"/>
      <c r="E38" s="128"/>
    </row>
    <row r="39" spans="1:5" s="19" customFormat="1" ht="18.75" customHeight="1">
      <c r="A39" s="129" t="s">
        <v>99</v>
      </c>
      <c r="B39" s="755" t="s">
        <v>283</v>
      </c>
      <c r="C39" s="131">
        <v>8000</v>
      </c>
      <c r="D39" s="131">
        <v>8000</v>
      </c>
      <c r="E39" s="131"/>
    </row>
    <row r="40" spans="1:5" s="19" customFormat="1" ht="18.75" customHeight="1">
      <c r="A40" s="129" t="s">
        <v>100</v>
      </c>
      <c r="B40" s="755" t="s">
        <v>284</v>
      </c>
      <c r="C40" s="131"/>
      <c r="D40" s="131">
        <v>401</v>
      </c>
      <c r="E40" s="131"/>
    </row>
    <row r="41" spans="1:5" s="19" customFormat="1" ht="18.75" customHeight="1">
      <c r="A41" s="129" t="s">
        <v>178</v>
      </c>
      <c r="B41" s="755" t="s">
        <v>285</v>
      </c>
      <c r="C41" s="131">
        <v>1590</v>
      </c>
      <c r="D41" s="131">
        <v>7518</v>
      </c>
      <c r="E41" s="131"/>
    </row>
    <row r="42" spans="1:5" s="19" customFormat="1" ht="18.75" customHeight="1">
      <c r="A42" s="129" t="s">
        <v>179</v>
      </c>
      <c r="B42" s="755" t="s">
        <v>286</v>
      </c>
      <c r="C42" s="131">
        <v>3100</v>
      </c>
      <c r="D42" s="131">
        <v>3100</v>
      </c>
      <c r="E42" s="131"/>
    </row>
    <row r="43" spans="1:5" s="19" customFormat="1" ht="18.75" customHeight="1">
      <c r="A43" s="129" t="s">
        <v>180</v>
      </c>
      <c r="B43" s="755" t="s">
        <v>287</v>
      </c>
      <c r="C43" s="131">
        <v>3425</v>
      </c>
      <c r="D43" s="131">
        <v>3425</v>
      </c>
      <c r="E43" s="131"/>
    </row>
    <row r="44" spans="1:5" s="19" customFormat="1" ht="18.75" customHeight="1">
      <c r="A44" s="129" t="s">
        <v>181</v>
      </c>
      <c r="B44" s="755" t="s">
        <v>288</v>
      </c>
      <c r="C44" s="131"/>
      <c r="D44" s="131"/>
      <c r="E44" s="131"/>
    </row>
    <row r="45" spans="1:5" s="19" customFormat="1" ht="18.75" customHeight="1">
      <c r="A45" s="129" t="s">
        <v>182</v>
      </c>
      <c r="B45" s="755" t="s">
        <v>289</v>
      </c>
      <c r="C45" s="131"/>
      <c r="D45" s="131"/>
      <c r="E45" s="131"/>
    </row>
    <row r="46" spans="1:5" s="19" customFormat="1" ht="18.75" customHeight="1">
      <c r="A46" s="129" t="s">
        <v>280</v>
      </c>
      <c r="B46" s="755" t="s">
        <v>290</v>
      </c>
      <c r="C46" s="138"/>
      <c r="D46" s="138"/>
      <c r="E46" s="138"/>
    </row>
    <row r="47" spans="1:5" s="19" customFormat="1" ht="18.75" customHeight="1" thickBot="1">
      <c r="A47" s="132" t="s">
        <v>281</v>
      </c>
      <c r="B47" s="756" t="s">
        <v>291</v>
      </c>
      <c r="C47" s="139">
        <v>0</v>
      </c>
      <c r="D47" s="139">
        <v>0</v>
      </c>
      <c r="E47" s="139"/>
    </row>
    <row r="48" spans="1:5" s="19" customFormat="1" ht="18.75" customHeight="1" thickBot="1">
      <c r="A48" s="123" t="s">
        <v>23</v>
      </c>
      <c r="B48" s="359" t="s">
        <v>292</v>
      </c>
      <c r="C48" s="125">
        <f>SUM(C49:C53)</f>
        <v>0</v>
      </c>
      <c r="D48" s="125">
        <f>SUM(D49:D53)</f>
        <v>0</v>
      </c>
      <c r="E48" s="125">
        <f>SUM(E49:E53)</f>
        <v>0</v>
      </c>
    </row>
    <row r="49" spans="1:5" s="19" customFormat="1" ht="18.75" customHeight="1">
      <c r="A49" s="126" t="s">
        <v>101</v>
      </c>
      <c r="B49" s="754" t="s">
        <v>296</v>
      </c>
      <c r="C49" s="140"/>
      <c r="D49" s="140"/>
      <c r="E49" s="140"/>
    </row>
    <row r="50" spans="1:5" s="19" customFormat="1" ht="18.75" customHeight="1">
      <c r="A50" s="129" t="s">
        <v>102</v>
      </c>
      <c r="B50" s="755" t="s">
        <v>297</v>
      </c>
      <c r="C50" s="138"/>
      <c r="D50" s="138"/>
      <c r="E50" s="138"/>
    </row>
    <row r="51" spans="1:5" s="19" customFormat="1" ht="18.75" customHeight="1">
      <c r="A51" s="129" t="s">
        <v>293</v>
      </c>
      <c r="B51" s="755" t="s">
        <v>298</v>
      </c>
      <c r="C51" s="138"/>
      <c r="D51" s="138"/>
      <c r="E51" s="138"/>
    </row>
    <row r="52" spans="1:5" s="19" customFormat="1" ht="18.75" customHeight="1">
      <c r="A52" s="129" t="s">
        <v>294</v>
      </c>
      <c r="B52" s="755" t="s">
        <v>299</v>
      </c>
      <c r="C52" s="138"/>
      <c r="D52" s="138"/>
      <c r="E52" s="138"/>
    </row>
    <row r="53" spans="1:5" s="19" customFormat="1" ht="18.75" customHeight="1" thickBot="1">
      <c r="A53" s="132" t="s">
        <v>295</v>
      </c>
      <c r="B53" s="756" t="s">
        <v>300</v>
      </c>
      <c r="C53" s="139"/>
      <c r="D53" s="139"/>
      <c r="E53" s="139"/>
    </row>
    <row r="54" spans="1:5" s="19" customFormat="1" ht="18.75" customHeight="1" thickBot="1">
      <c r="A54" s="123" t="s">
        <v>183</v>
      </c>
      <c r="B54" s="359" t="s">
        <v>301</v>
      </c>
      <c r="C54" s="125">
        <f>SUM(C55:C57)</f>
        <v>0</v>
      </c>
      <c r="D54" s="125">
        <f>SUM(D55:D57)</f>
        <v>0</v>
      </c>
      <c r="E54" s="125">
        <f>SUM(E55:E57)</f>
        <v>0</v>
      </c>
    </row>
    <row r="55" spans="1:5" s="19" customFormat="1" ht="31.5">
      <c r="A55" s="126" t="s">
        <v>103</v>
      </c>
      <c r="B55" s="754" t="s">
        <v>508</v>
      </c>
      <c r="C55" s="128"/>
      <c r="D55" s="128"/>
      <c r="E55" s="128"/>
    </row>
    <row r="56" spans="1:5" s="19" customFormat="1" ht="31.5">
      <c r="A56" s="129" t="s">
        <v>104</v>
      </c>
      <c r="B56" s="755" t="s">
        <v>509</v>
      </c>
      <c r="C56" s="131"/>
      <c r="D56" s="131"/>
      <c r="E56" s="131"/>
    </row>
    <row r="57" spans="1:5" s="19" customFormat="1" ht="15.75">
      <c r="A57" s="129" t="s">
        <v>306</v>
      </c>
      <c r="B57" s="755" t="s">
        <v>304</v>
      </c>
      <c r="C57" s="131"/>
      <c r="D57" s="131"/>
      <c r="E57" s="131"/>
    </row>
    <row r="58" spans="1:5" s="19" customFormat="1" ht="18.75" customHeight="1" thickBot="1">
      <c r="A58" s="132" t="s">
        <v>307</v>
      </c>
      <c r="B58" s="756" t="s">
        <v>305</v>
      </c>
      <c r="C58" s="135"/>
      <c r="D58" s="135"/>
      <c r="E58" s="135"/>
    </row>
    <row r="59" spans="1:5" s="19" customFormat="1" ht="18.75" customHeight="1" thickBot="1">
      <c r="A59" s="123" t="s">
        <v>25</v>
      </c>
      <c r="B59" s="753" t="s">
        <v>308</v>
      </c>
      <c r="C59" s="125">
        <f>SUM(C60:C62)</f>
        <v>0</v>
      </c>
      <c r="D59" s="125">
        <f>SUM(D60:D62)</f>
        <v>0</v>
      </c>
      <c r="E59" s="125">
        <f>SUM(E60:E62)</f>
        <v>0</v>
      </c>
    </row>
    <row r="60" spans="1:5" s="19" customFormat="1" ht="18.75" customHeight="1">
      <c r="A60" s="126" t="s">
        <v>184</v>
      </c>
      <c r="B60" s="754" t="s">
        <v>510</v>
      </c>
      <c r="C60" s="138"/>
      <c r="D60" s="138"/>
      <c r="E60" s="138"/>
    </row>
    <row r="61" spans="1:5" s="19" customFormat="1" ht="18.75" customHeight="1">
      <c r="A61" s="129" t="s">
        <v>185</v>
      </c>
      <c r="B61" s="755" t="s">
        <v>511</v>
      </c>
      <c r="C61" s="138"/>
      <c r="D61" s="138"/>
      <c r="E61" s="138"/>
    </row>
    <row r="62" spans="1:5" s="19" customFormat="1" ht="18.75" customHeight="1">
      <c r="A62" s="129" t="s">
        <v>221</v>
      </c>
      <c r="B62" s="755" t="s">
        <v>311</v>
      </c>
      <c r="C62" s="138"/>
      <c r="D62" s="138"/>
      <c r="E62" s="138"/>
    </row>
    <row r="63" spans="1:5" s="19" customFormat="1" ht="18.75" customHeight="1" thickBot="1">
      <c r="A63" s="132" t="s">
        <v>309</v>
      </c>
      <c r="B63" s="756" t="s">
        <v>312</v>
      </c>
      <c r="C63" s="138"/>
      <c r="D63" s="138"/>
      <c r="E63" s="138"/>
    </row>
    <row r="64" spans="1:5" s="19" customFormat="1" ht="18.75" customHeight="1" thickBot="1">
      <c r="A64" s="123" t="s">
        <v>26</v>
      </c>
      <c r="B64" s="359" t="s">
        <v>313</v>
      </c>
      <c r="C64" s="136">
        <f>+C8+C16+C23+C30+C37+C48+C54+C59</f>
        <v>213402</v>
      </c>
      <c r="D64" s="136">
        <f>+D8+D16+D23+D30+D37+D48+D54+D59</f>
        <v>221005</v>
      </c>
      <c r="E64" s="136">
        <f>+E8+E16+E23+E30+E37+E48+E54+E59</f>
        <v>0</v>
      </c>
    </row>
    <row r="65" spans="1:5" s="19" customFormat="1" ht="18.75" customHeight="1" thickBot="1">
      <c r="A65" s="141" t="s">
        <v>448</v>
      </c>
      <c r="B65" s="753" t="s">
        <v>315</v>
      </c>
      <c r="C65" s="125">
        <f>SUM(C66:C68)</f>
        <v>0</v>
      </c>
      <c r="D65" s="125">
        <f>SUM(D66:D68)</f>
        <v>0</v>
      </c>
      <c r="E65" s="125">
        <f>SUM(E66:E68)</f>
        <v>0</v>
      </c>
    </row>
    <row r="66" spans="1:5" s="19" customFormat="1" ht="18.75" customHeight="1">
      <c r="A66" s="126" t="s">
        <v>348</v>
      </c>
      <c r="B66" s="754" t="s">
        <v>316</v>
      </c>
      <c r="C66" s="138"/>
      <c r="D66" s="138"/>
      <c r="E66" s="138"/>
    </row>
    <row r="67" spans="1:5" s="19" customFormat="1" ht="18.75" customHeight="1">
      <c r="A67" s="129" t="s">
        <v>357</v>
      </c>
      <c r="B67" s="755" t="s">
        <v>317</v>
      </c>
      <c r="C67" s="138"/>
      <c r="D67" s="138"/>
      <c r="E67" s="138"/>
    </row>
    <row r="68" spans="1:5" s="19" customFormat="1" ht="18.75" customHeight="1" thickBot="1">
      <c r="A68" s="132" t="s">
        <v>358</v>
      </c>
      <c r="B68" s="142" t="s">
        <v>318</v>
      </c>
      <c r="C68" s="138"/>
      <c r="D68" s="138"/>
      <c r="E68" s="138"/>
    </row>
    <row r="69" spans="1:5" s="19" customFormat="1" ht="18.75" customHeight="1" thickBot="1">
      <c r="A69" s="141" t="s">
        <v>319</v>
      </c>
      <c r="B69" s="753" t="s">
        <v>320</v>
      </c>
      <c r="C69" s="125">
        <f>SUM(C70:C73)</f>
        <v>0</v>
      </c>
      <c r="D69" s="125">
        <f>SUM(D70:D73)</f>
        <v>0</v>
      </c>
      <c r="E69" s="125">
        <f>SUM(E70:E73)</f>
        <v>0</v>
      </c>
    </row>
    <row r="70" spans="1:5" s="19" customFormat="1" ht="18.75" customHeight="1">
      <c r="A70" s="126" t="s">
        <v>152</v>
      </c>
      <c r="B70" s="754" t="s">
        <v>321</v>
      </c>
      <c r="C70" s="138"/>
      <c r="D70" s="138"/>
      <c r="E70" s="138"/>
    </row>
    <row r="71" spans="1:5" s="19" customFormat="1" ht="18.75" customHeight="1">
      <c r="A71" s="129" t="s">
        <v>153</v>
      </c>
      <c r="B71" s="755" t="s">
        <v>322</v>
      </c>
      <c r="C71" s="138"/>
      <c r="D71" s="138"/>
      <c r="E71" s="138"/>
    </row>
    <row r="72" spans="1:5" s="19" customFormat="1" ht="18.75" customHeight="1">
      <c r="A72" s="129" t="s">
        <v>349</v>
      </c>
      <c r="B72" s="755" t="s">
        <v>323</v>
      </c>
      <c r="C72" s="138"/>
      <c r="D72" s="138"/>
      <c r="E72" s="138"/>
    </row>
    <row r="73" spans="1:5" s="19" customFormat="1" ht="18.75" customHeight="1" thickBot="1">
      <c r="A73" s="132" t="s">
        <v>350</v>
      </c>
      <c r="B73" s="756" t="s">
        <v>324</v>
      </c>
      <c r="C73" s="138"/>
      <c r="D73" s="138"/>
      <c r="E73" s="138"/>
    </row>
    <row r="74" spans="1:5" s="19" customFormat="1" ht="18.75" customHeight="1" thickBot="1">
      <c r="A74" s="141" t="s">
        <v>325</v>
      </c>
      <c r="B74" s="753" t="s">
        <v>326</v>
      </c>
      <c r="C74" s="125">
        <f>SUM(C75:C76)</f>
        <v>36000</v>
      </c>
      <c r="D74" s="125">
        <f>SUM(D75:D76)</f>
        <v>36000</v>
      </c>
      <c r="E74" s="125">
        <f>SUM(E75:E76)</f>
        <v>0</v>
      </c>
    </row>
    <row r="75" spans="1:5" s="19" customFormat="1" ht="31.5">
      <c r="A75" s="126" t="s">
        <v>351</v>
      </c>
      <c r="B75" s="754" t="s">
        <v>327</v>
      </c>
      <c r="C75" s="138">
        <v>36000</v>
      </c>
      <c r="D75" s="138">
        <v>36000</v>
      </c>
      <c r="E75" s="138"/>
    </row>
    <row r="76" spans="1:5" s="19" customFormat="1" ht="32.25" thickBot="1">
      <c r="A76" s="132" t="s">
        <v>352</v>
      </c>
      <c r="B76" s="756" t="s">
        <v>328</v>
      </c>
      <c r="C76" s="138"/>
      <c r="D76" s="138"/>
      <c r="E76" s="138"/>
    </row>
    <row r="77" spans="1:5" s="18" customFormat="1" ht="18.75" customHeight="1" thickBot="1">
      <c r="A77" s="141" t="s">
        <v>329</v>
      </c>
      <c r="B77" s="753" t="s">
        <v>330</v>
      </c>
      <c r="C77" s="125">
        <f>SUM(C78:C80)</f>
        <v>0</v>
      </c>
      <c r="D77" s="125">
        <f>SUM(D78:D80)</f>
        <v>0</v>
      </c>
      <c r="E77" s="125">
        <f>SUM(E78:E80)</f>
        <v>0</v>
      </c>
    </row>
    <row r="78" spans="1:5" s="19" customFormat="1" ht="15.75">
      <c r="A78" s="126" t="s">
        <v>353</v>
      </c>
      <c r="B78" s="754" t="s">
        <v>331</v>
      </c>
      <c r="C78" s="138"/>
      <c r="D78" s="138"/>
      <c r="E78" s="138"/>
    </row>
    <row r="79" spans="1:5" s="19" customFormat="1" ht="31.5">
      <c r="A79" s="129" t="s">
        <v>354</v>
      </c>
      <c r="B79" s="755" t="s">
        <v>332</v>
      </c>
      <c r="C79" s="138"/>
      <c r="D79" s="138"/>
      <c r="E79" s="138"/>
    </row>
    <row r="80" spans="1:5" s="19" customFormat="1" ht="16.5" thickBot="1">
      <c r="A80" s="132" t="s">
        <v>355</v>
      </c>
      <c r="B80" s="756" t="s">
        <v>333</v>
      </c>
      <c r="C80" s="138"/>
      <c r="D80" s="138"/>
      <c r="E80" s="138"/>
    </row>
    <row r="81" spans="1:5" s="19" customFormat="1" ht="18.75" customHeight="1" thickBot="1">
      <c r="A81" s="141" t="s">
        <v>334</v>
      </c>
      <c r="B81" s="753" t="s">
        <v>356</v>
      </c>
      <c r="C81" s="125">
        <f>SUM(C82:C85)</f>
        <v>0</v>
      </c>
      <c r="D81" s="125">
        <f>SUM(D82:D85)</f>
        <v>0</v>
      </c>
      <c r="E81" s="125">
        <f>SUM(E82:E85)</f>
        <v>0</v>
      </c>
    </row>
    <row r="82" spans="1:5" s="19" customFormat="1" ht="31.5">
      <c r="A82" s="143" t="s">
        <v>335</v>
      </c>
      <c r="B82" s="754" t="s">
        <v>336</v>
      </c>
      <c r="C82" s="138"/>
      <c r="D82" s="138"/>
      <c r="E82" s="138"/>
    </row>
    <row r="83" spans="1:5" s="19" customFormat="1" ht="31.5">
      <c r="A83" s="144" t="s">
        <v>337</v>
      </c>
      <c r="B83" s="755" t="s">
        <v>338</v>
      </c>
      <c r="C83" s="138"/>
      <c r="D83" s="138"/>
      <c r="E83" s="138"/>
    </row>
    <row r="84" spans="1:5" s="19" customFormat="1" ht="15.75">
      <c r="A84" s="144" t="s">
        <v>339</v>
      </c>
      <c r="B84" s="755" t="s">
        <v>340</v>
      </c>
      <c r="C84" s="138"/>
      <c r="D84" s="138"/>
      <c r="E84" s="138"/>
    </row>
    <row r="85" spans="1:5" s="18" customFormat="1" ht="16.5" thickBot="1">
      <c r="A85" s="145" t="s">
        <v>341</v>
      </c>
      <c r="B85" s="756" t="s">
        <v>342</v>
      </c>
      <c r="C85" s="138"/>
      <c r="D85" s="138"/>
      <c r="E85" s="138"/>
    </row>
    <row r="86" spans="1:5" s="18" customFormat="1" ht="18.75" customHeight="1" thickBot="1">
      <c r="A86" s="141" t="s">
        <v>343</v>
      </c>
      <c r="B86" s="753" t="s">
        <v>344</v>
      </c>
      <c r="C86" s="146"/>
      <c r="D86" s="146"/>
      <c r="E86" s="146"/>
    </row>
    <row r="87" spans="1:5" s="18" customFormat="1" ht="18.75" customHeight="1" thickBot="1">
      <c r="A87" s="141" t="s">
        <v>345</v>
      </c>
      <c r="B87" s="147" t="s">
        <v>346</v>
      </c>
      <c r="C87" s="136">
        <f>+C65+C69+C74+C77+C81+C86</f>
        <v>36000</v>
      </c>
      <c r="D87" s="136">
        <f>+D65+D69+D74+D77+D81+D86</f>
        <v>36000</v>
      </c>
      <c r="E87" s="136">
        <f>+E65+E69+E74+E77+E81+E86</f>
        <v>0</v>
      </c>
    </row>
    <row r="88" spans="1:5" s="18" customFormat="1" ht="18.75" customHeight="1" thickBot="1">
      <c r="A88" s="148" t="s">
        <v>359</v>
      </c>
      <c r="B88" s="149" t="s">
        <v>475</v>
      </c>
      <c r="C88" s="136">
        <f>+C64+C87</f>
        <v>249402</v>
      </c>
      <c r="D88" s="136">
        <f>+D64+D87</f>
        <v>257005</v>
      </c>
      <c r="E88" s="136">
        <f>+E64+E87</f>
        <v>0</v>
      </c>
    </row>
    <row r="89" spans="1:4" s="19" customFormat="1" ht="18.75" customHeight="1">
      <c r="A89" s="150"/>
      <c r="B89" s="626"/>
      <c r="C89" s="152"/>
      <c r="D89" s="152"/>
    </row>
    <row r="90" spans="1:4" ht="18.75" customHeight="1" thickBot="1">
      <c r="A90" s="153"/>
      <c r="B90" s="627"/>
      <c r="C90" s="155"/>
      <c r="D90" s="155"/>
    </row>
    <row r="91" spans="1:5" s="10" customFormat="1" ht="18.75" customHeight="1" thickBot="1">
      <c r="A91" s="757" t="s">
        <v>59</v>
      </c>
      <c r="B91" s="758"/>
      <c r="C91" s="758"/>
      <c r="D91" s="758"/>
      <c r="E91" s="759"/>
    </row>
    <row r="92" spans="1:5" s="20" customFormat="1" ht="18.75" customHeight="1" thickBot="1">
      <c r="A92" s="158" t="s">
        <v>18</v>
      </c>
      <c r="B92" s="629" t="s">
        <v>502</v>
      </c>
      <c r="C92" s="160">
        <f>SUM(C93:C97)</f>
        <v>105883</v>
      </c>
      <c r="D92" s="160">
        <f>SUM(D93:D97)</f>
        <v>107187</v>
      </c>
      <c r="E92" s="160">
        <f>SUM(E93:E97)</f>
        <v>0</v>
      </c>
    </row>
    <row r="93" spans="1:5" ht="18.75" customHeight="1">
      <c r="A93" s="161" t="s">
        <v>105</v>
      </c>
      <c r="B93" s="760" t="s">
        <v>48</v>
      </c>
      <c r="C93" s="163">
        <v>35172</v>
      </c>
      <c r="D93" s="163">
        <v>38960</v>
      </c>
      <c r="E93" s="163"/>
    </row>
    <row r="94" spans="1:5" ht="31.5">
      <c r="A94" s="129" t="s">
        <v>106</v>
      </c>
      <c r="B94" s="761" t="s">
        <v>186</v>
      </c>
      <c r="C94" s="131">
        <v>9787</v>
      </c>
      <c r="D94" s="131">
        <v>9787</v>
      </c>
      <c r="E94" s="131"/>
    </row>
    <row r="95" spans="1:5" ht="18.75" customHeight="1">
      <c r="A95" s="129" t="s">
        <v>107</v>
      </c>
      <c r="B95" s="761" t="s">
        <v>142</v>
      </c>
      <c r="C95" s="135">
        <v>55024</v>
      </c>
      <c r="D95" s="135">
        <v>52461</v>
      </c>
      <c r="E95" s="135"/>
    </row>
    <row r="96" spans="1:5" ht="18.75" customHeight="1">
      <c r="A96" s="129" t="s">
        <v>108</v>
      </c>
      <c r="B96" s="762" t="s">
        <v>187</v>
      </c>
      <c r="C96" s="135">
        <v>4000</v>
      </c>
      <c r="D96" s="135">
        <v>4041</v>
      </c>
      <c r="E96" s="135"/>
    </row>
    <row r="97" spans="1:5" ht="15.75">
      <c r="A97" s="129" t="s">
        <v>119</v>
      </c>
      <c r="B97" s="763" t="s">
        <v>188</v>
      </c>
      <c r="C97" s="135">
        <v>1900</v>
      </c>
      <c r="D97" s="135">
        <v>1938</v>
      </c>
      <c r="E97" s="135"/>
    </row>
    <row r="98" spans="1:5" ht="18.75" customHeight="1">
      <c r="A98" s="129" t="s">
        <v>109</v>
      </c>
      <c r="B98" s="761" t="s">
        <v>362</v>
      </c>
      <c r="C98" s="135"/>
      <c r="D98" s="135"/>
      <c r="E98" s="135"/>
    </row>
    <row r="99" spans="1:5" ht="31.5">
      <c r="A99" s="129" t="s">
        <v>110</v>
      </c>
      <c r="B99" s="764" t="s">
        <v>363</v>
      </c>
      <c r="C99" s="135"/>
      <c r="D99" s="135"/>
      <c r="E99" s="135"/>
    </row>
    <row r="100" spans="1:5" ht="38.25" customHeight="1">
      <c r="A100" s="129" t="s">
        <v>120</v>
      </c>
      <c r="B100" s="761" t="s">
        <v>364</v>
      </c>
      <c r="C100" s="135"/>
      <c r="D100" s="135"/>
      <c r="E100" s="135"/>
    </row>
    <row r="101" spans="1:5" ht="49.5" customHeight="1">
      <c r="A101" s="129" t="s">
        <v>121</v>
      </c>
      <c r="B101" s="761" t="s">
        <v>365</v>
      </c>
      <c r="C101" s="135"/>
      <c r="D101" s="135"/>
      <c r="E101" s="135"/>
    </row>
    <row r="102" spans="1:5" ht="31.5">
      <c r="A102" s="129" t="s">
        <v>122</v>
      </c>
      <c r="B102" s="764" t="s">
        <v>366</v>
      </c>
      <c r="C102" s="135">
        <v>0</v>
      </c>
      <c r="D102" s="135"/>
      <c r="E102" s="135"/>
    </row>
    <row r="103" spans="1:5" ht="31.5">
      <c r="A103" s="129" t="s">
        <v>123</v>
      </c>
      <c r="B103" s="764" t="s">
        <v>367</v>
      </c>
      <c r="C103" s="135"/>
      <c r="D103" s="135"/>
      <c r="E103" s="135"/>
    </row>
    <row r="104" spans="1:5" ht="31.5">
      <c r="A104" s="129" t="s">
        <v>125</v>
      </c>
      <c r="B104" s="761" t="s">
        <v>368</v>
      </c>
      <c r="C104" s="135"/>
      <c r="D104" s="135">
        <v>38</v>
      </c>
      <c r="E104" s="135"/>
    </row>
    <row r="105" spans="1:5" ht="15.75">
      <c r="A105" s="169" t="s">
        <v>189</v>
      </c>
      <c r="B105" s="765" t="s">
        <v>369</v>
      </c>
      <c r="C105" s="135"/>
      <c r="D105" s="135"/>
      <c r="E105" s="135"/>
    </row>
    <row r="106" spans="1:5" ht="18.75" customHeight="1">
      <c r="A106" s="129" t="s">
        <v>360</v>
      </c>
      <c r="B106" s="765" t="s">
        <v>370</v>
      </c>
      <c r="C106" s="135"/>
      <c r="D106" s="135"/>
      <c r="E106" s="135"/>
    </row>
    <row r="107" spans="1:5" ht="32.25" thickBot="1">
      <c r="A107" s="171" t="s">
        <v>361</v>
      </c>
      <c r="B107" s="766" t="s">
        <v>371</v>
      </c>
      <c r="C107" s="173">
        <v>1900</v>
      </c>
      <c r="D107" s="173">
        <v>1900</v>
      </c>
      <c r="E107" s="173"/>
    </row>
    <row r="108" spans="1:5" ht="18.75" customHeight="1" thickBot="1">
      <c r="A108" s="123" t="s">
        <v>19</v>
      </c>
      <c r="B108" s="174" t="s">
        <v>503</v>
      </c>
      <c r="C108" s="125">
        <f>+C109+C111+C113</f>
        <v>5150</v>
      </c>
      <c r="D108" s="125">
        <f>+D109+D111+D113</f>
        <v>6398</v>
      </c>
      <c r="E108" s="125">
        <f>+E109+E111+E113</f>
        <v>0</v>
      </c>
    </row>
    <row r="109" spans="1:5" ht="18.75" customHeight="1">
      <c r="A109" s="126" t="s">
        <v>111</v>
      </c>
      <c r="B109" s="761" t="s">
        <v>219</v>
      </c>
      <c r="C109" s="128"/>
      <c r="D109" s="128">
        <v>1047</v>
      </c>
      <c r="E109" s="128"/>
    </row>
    <row r="110" spans="1:5" ht="18.75" customHeight="1">
      <c r="A110" s="126" t="s">
        <v>112</v>
      </c>
      <c r="B110" s="765" t="s">
        <v>375</v>
      </c>
      <c r="C110" s="128"/>
      <c r="D110" s="128"/>
      <c r="E110" s="128"/>
    </row>
    <row r="111" spans="1:5" ht="18.75" customHeight="1">
      <c r="A111" s="126" t="s">
        <v>113</v>
      </c>
      <c r="B111" s="765" t="s">
        <v>190</v>
      </c>
      <c r="C111" s="131">
        <v>5150</v>
      </c>
      <c r="D111" s="131">
        <v>5351</v>
      </c>
      <c r="E111" s="131"/>
    </row>
    <row r="112" spans="1:5" ht="18.75" customHeight="1">
      <c r="A112" s="126" t="s">
        <v>114</v>
      </c>
      <c r="B112" s="765" t="s">
        <v>376</v>
      </c>
      <c r="C112" s="176"/>
      <c r="D112" s="176"/>
      <c r="E112" s="176"/>
    </row>
    <row r="113" spans="1:5" ht="18.75" customHeight="1">
      <c r="A113" s="126" t="s">
        <v>115</v>
      </c>
      <c r="B113" s="767" t="s">
        <v>222</v>
      </c>
      <c r="C113" s="176"/>
      <c r="D113" s="176"/>
      <c r="E113" s="176"/>
    </row>
    <row r="114" spans="1:5" ht="18.75" customHeight="1">
      <c r="A114" s="126" t="s">
        <v>124</v>
      </c>
      <c r="B114" s="768" t="s">
        <v>488</v>
      </c>
      <c r="C114" s="176"/>
      <c r="D114" s="176"/>
      <c r="E114" s="176"/>
    </row>
    <row r="115" spans="1:5" ht="18.75" customHeight="1">
      <c r="A115" s="126" t="s">
        <v>126</v>
      </c>
      <c r="B115" s="769" t="s">
        <v>381</v>
      </c>
      <c r="C115" s="176"/>
      <c r="D115" s="176"/>
      <c r="E115" s="176"/>
    </row>
    <row r="116" spans="1:5" ht="18.75" customHeight="1">
      <c r="A116" s="126" t="s">
        <v>191</v>
      </c>
      <c r="B116" s="761" t="s">
        <v>365</v>
      </c>
      <c r="C116" s="176"/>
      <c r="D116" s="176"/>
      <c r="E116" s="176"/>
    </row>
    <row r="117" spans="1:5" ht="18.75" customHeight="1">
      <c r="A117" s="126" t="s">
        <v>192</v>
      </c>
      <c r="B117" s="761" t="s">
        <v>380</v>
      </c>
      <c r="C117" s="176"/>
      <c r="D117" s="176"/>
      <c r="E117" s="176"/>
    </row>
    <row r="118" spans="1:5" ht="18.75" customHeight="1">
      <c r="A118" s="126" t="s">
        <v>193</v>
      </c>
      <c r="B118" s="761" t="s">
        <v>379</v>
      </c>
      <c r="C118" s="176"/>
      <c r="D118" s="176"/>
      <c r="E118" s="176"/>
    </row>
    <row r="119" spans="1:5" ht="18.75" customHeight="1">
      <c r="A119" s="126" t="s">
        <v>372</v>
      </c>
      <c r="B119" s="761" t="s">
        <v>368</v>
      </c>
      <c r="C119" s="176"/>
      <c r="D119" s="176"/>
      <c r="E119" s="176"/>
    </row>
    <row r="120" spans="1:5" ht="18.75" customHeight="1">
      <c r="A120" s="126" t="s">
        <v>373</v>
      </c>
      <c r="B120" s="761" t="s">
        <v>378</v>
      </c>
      <c r="C120" s="176"/>
      <c r="D120" s="176"/>
      <c r="E120" s="176"/>
    </row>
    <row r="121" spans="1:5" ht="18.75" customHeight="1" thickBot="1">
      <c r="A121" s="169" t="s">
        <v>374</v>
      </c>
      <c r="B121" s="761" t="s">
        <v>377</v>
      </c>
      <c r="C121" s="180"/>
      <c r="D121" s="180"/>
      <c r="E121" s="180"/>
    </row>
    <row r="122" spans="1:5" ht="18.75" customHeight="1" thickBot="1">
      <c r="A122" s="123" t="s">
        <v>20</v>
      </c>
      <c r="B122" s="770" t="s">
        <v>382</v>
      </c>
      <c r="C122" s="125">
        <f>+C123+C124</f>
        <v>1000</v>
      </c>
      <c r="D122" s="125">
        <f>+D123+D124</f>
        <v>1000</v>
      </c>
      <c r="E122" s="125">
        <f>+E123+E124</f>
        <v>0</v>
      </c>
    </row>
    <row r="123" spans="1:5" ht="18.75" customHeight="1">
      <c r="A123" s="126" t="s">
        <v>94</v>
      </c>
      <c r="B123" s="769" t="s">
        <v>61</v>
      </c>
      <c r="C123" s="128">
        <v>1000</v>
      </c>
      <c r="D123" s="128">
        <v>1000</v>
      </c>
      <c r="E123" s="128"/>
    </row>
    <row r="124" spans="1:5" ht="18.75" customHeight="1" thickBot="1">
      <c r="A124" s="132" t="s">
        <v>95</v>
      </c>
      <c r="B124" s="765" t="s">
        <v>62</v>
      </c>
      <c r="C124" s="135"/>
      <c r="D124" s="135"/>
      <c r="E124" s="135"/>
    </row>
    <row r="125" spans="1:5" ht="18.75" customHeight="1" thickBot="1">
      <c r="A125" s="123" t="s">
        <v>21</v>
      </c>
      <c r="B125" s="770" t="s">
        <v>383</v>
      </c>
      <c r="C125" s="125">
        <f>+C92+C108+C122</f>
        <v>112033</v>
      </c>
      <c r="D125" s="125">
        <f>+D92+D108+D122</f>
        <v>114585</v>
      </c>
      <c r="E125" s="125">
        <f>+E92+E108+E122</f>
        <v>0</v>
      </c>
    </row>
    <row r="126" spans="1:5" ht="18.75" customHeight="1" thickBot="1">
      <c r="A126" s="123" t="s">
        <v>22</v>
      </c>
      <c r="B126" s="770" t="s">
        <v>384</v>
      </c>
      <c r="C126" s="125">
        <f>+C127+C128+C129</f>
        <v>0</v>
      </c>
      <c r="D126" s="125">
        <f>+D127+D128+D129</f>
        <v>0</v>
      </c>
      <c r="E126" s="125">
        <f>+E127+E128+E129</f>
        <v>0</v>
      </c>
    </row>
    <row r="127" spans="1:5" s="20" customFormat="1" ht="18.75" customHeight="1">
      <c r="A127" s="126" t="s">
        <v>98</v>
      </c>
      <c r="B127" s="769" t="s">
        <v>385</v>
      </c>
      <c r="C127" s="176"/>
      <c r="D127" s="176"/>
      <c r="E127" s="176"/>
    </row>
    <row r="128" spans="1:5" ht="18.75" customHeight="1">
      <c r="A128" s="126" t="s">
        <v>99</v>
      </c>
      <c r="B128" s="769" t="s">
        <v>386</v>
      </c>
      <c r="C128" s="176"/>
      <c r="D128" s="176"/>
      <c r="E128" s="176"/>
    </row>
    <row r="129" spans="1:5" ht="18.75" customHeight="1" thickBot="1">
      <c r="A129" s="169" t="s">
        <v>100</v>
      </c>
      <c r="B129" s="771" t="s">
        <v>387</v>
      </c>
      <c r="C129" s="176"/>
      <c r="D129" s="176"/>
      <c r="E129" s="176"/>
    </row>
    <row r="130" spans="1:5" ht="18.75" customHeight="1" thickBot="1">
      <c r="A130" s="123" t="s">
        <v>23</v>
      </c>
      <c r="B130" s="770" t="s">
        <v>447</v>
      </c>
      <c r="C130" s="125">
        <f>+C131+C132+C133+C134</f>
        <v>0</v>
      </c>
      <c r="D130" s="125">
        <f>+D131+D132+D133+D134</f>
        <v>0</v>
      </c>
      <c r="E130" s="125">
        <f>+E131+E132+E133+E134</f>
        <v>0</v>
      </c>
    </row>
    <row r="131" spans="1:5" ht="15.75">
      <c r="A131" s="126" t="s">
        <v>101</v>
      </c>
      <c r="B131" s="769" t="s">
        <v>388</v>
      </c>
      <c r="C131" s="176"/>
      <c r="D131" s="176"/>
      <c r="E131" s="176"/>
    </row>
    <row r="132" spans="1:5" ht="15.75">
      <c r="A132" s="126" t="s">
        <v>102</v>
      </c>
      <c r="B132" s="769" t="s">
        <v>389</v>
      </c>
      <c r="C132" s="176"/>
      <c r="D132" s="176"/>
      <c r="E132" s="176"/>
    </row>
    <row r="133" spans="1:5" ht="18.75" customHeight="1">
      <c r="A133" s="126" t="s">
        <v>293</v>
      </c>
      <c r="B133" s="769" t="s">
        <v>390</v>
      </c>
      <c r="C133" s="176"/>
      <c r="D133" s="176"/>
      <c r="E133" s="176"/>
    </row>
    <row r="134" spans="1:5" s="20" customFormat="1" ht="18.75" customHeight="1" thickBot="1">
      <c r="A134" s="169" t="s">
        <v>294</v>
      </c>
      <c r="B134" s="771" t="s">
        <v>391</v>
      </c>
      <c r="C134" s="176"/>
      <c r="D134" s="176"/>
      <c r="E134" s="176"/>
    </row>
    <row r="135" spans="1:12" ht="18.75" customHeight="1" thickBot="1">
      <c r="A135" s="123" t="s">
        <v>24</v>
      </c>
      <c r="B135" s="770" t="s">
        <v>392</v>
      </c>
      <c r="C135" s="136">
        <f>+C136+C137+C138+C139</f>
        <v>137369</v>
      </c>
      <c r="D135" s="136">
        <f>+D136+D137+D138+D139</f>
        <v>142458</v>
      </c>
      <c r="E135" s="136">
        <f>+E136+E137+E138+E139</f>
        <v>0</v>
      </c>
      <c r="L135" s="50"/>
    </row>
    <row r="136" spans="1:5" ht="31.5">
      <c r="A136" s="126" t="s">
        <v>103</v>
      </c>
      <c r="B136" s="769" t="s">
        <v>393</v>
      </c>
      <c r="C136" s="176"/>
      <c r="D136" s="176"/>
      <c r="E136" s="176"/>
    </row>
    <row r="137" spans="1:5" ht="31.5">
      <c r="A137" s="126" t="s">
        <v>104</v>
      </c>
      <c r="B137" s="769" t="s">
        <v>403</v>
      </c>
      <c r="C137" s="176"/>
      <c r="D137" s="176">
        <v>5089</v>
      </c>
      <c r="E137" s="176"/>
    </row>
    <row r="138" spans="1:5" s="20" customFormat="1" ht="18.75" customHeight="1">
      <c r="A138" s="126" t="s">
        <v>306</v>
      </c>
      <c r="B138" s="769" t="s">
        <v>394</v>
      </c>
      <c r="C138" s="176"/>
      <c r="D138" s="176"/>
      <c r="E138" s="176"/>
    </row>
    <row r="139" spans="1:5" s="20" customFormat="1" ht="18.75" customHeight="1" thickBot="1">
      <c r="A139" s="169" t="s">
        <v>307</v>
      </c>
      <c r="B139" s="771" t="s">
        <v>590</v>
      </c>
      <c r="C139" s="176">
        <v>137369</v>
      </c>
      <c r="D139" s="176">
        <v>137369</v>
      </c>
      <c r="E139" s="176"/>
    </row>
    <row r="140" spans="1:5" s="20" customFormat="1" ht="18.75" customHeight="1" thickBot="1">
      <c r="A140" s="123" t="s">
        <v>25</v>
      </c>
      <c r="B140" s="770" t="s">
        <v>396</v>
      </c>
      <c r="C140" s="184">
        <f>+C141+C142+C143+C144</f>
        <v>0</v>
      </c>
      <c r="D140" s="184">
        <f>+D141+D142+D143+D144</f>
        <v>0</v>
      </c>
      <c r="E140" s="184">
        <f>+E141+E142+E143+E144</f>
        <v>0</v>
      </c>
    </row>
    <row r="141" spans="1:5" s="20" customFormat="1" ht="18.75" customHeight="1">
      <c r="A141" s="126" t="s">
        <v>184</v>
      </c>
      <c r="B141" s="769" t="s">
        <v>397</v>
      </c>
      <c r="C141" s="176"/>
      <c r="D141" s="176"/>
      <c r="E141" s="176"/>
    </row>
    <row r="142" spans="1:5" s="20" customFormat="1" ht="18.75" customHeight="1">
      <c r="A142" s="126" t="s">
        <v>185</v>
      </c>
      <c r="B142" s="769" t="s">
        <v>398</v>
      </c>
      <c r="C142" s="176"/>
      <c r="D142" s="176"/>
      <c r="E142" s="176"/>
    </row>
    <row r="143" spans="1:5" s="20" customFormat="1" ht="18.75" customHeight="1">
      <c r="A143" s="126" t="s">
        <v>221</v>
      </c>
      <c r="B143" s="769" t="s">
        <v>399</v>
      </c>
      <c r="C143" s="176"/>
      <c r="D143" s="176"/>
      <c r="E143" s="176"/>
    </row>
    <row r="144" spans="1:5" ht="18.75" customHeight="1" thickBot="1">
      <c r="A144" s="126" t="s">
        <v>309</v>
      </c>
      <c r="B144" s="769" t="s">
        <v>400</v>
      </c>
      <c r="C144" s="176"/>
      <c r="D144" s="176"/>
      <c r="E144" s="176"/>
    </row>
    <row r="145" spans="1:5" ht="18.75" customHeight="1" thickBot="1">
      <c r="A145" s="123" t="s">
        <v>26</v>
      </c>
      <c r="B145" s="770" t="s">
        <v>401</v>
      </c>
      <c r="C145" s="185">
        <f>+C126+C130+C135+C140</f>
        <v>137369</v>
      </c>
      <c r="D145" s="185">
        <f>+D126+D130+D135+D140</f>
        <v>142458</v>
      </c>
      <c r="E145" s="185">
        <f>+E126+E130+E135+E140</f>
        <v>0</v>
      </c>
    </row>
    <row r="146" spans="1:5" ht="18.75" customHeight="1" thickBot="1">
      <c r="A146" s="186" t="s">
        <v>27</v>
      </c>
      <c r="B146" s="643" t="s">
        <v>402</v>
      </c>
      <c r="C146" s="185">
        <f>+C125+C145</f>
        <v>249402</v>
      </c>
      <c r="D146" s="185">
        <f>+D125+D145</f>
        <v>257043</v>
      </c>
      <c r="E146" s="185">
        <f>+E125+E145</f>
        <v>0</v>
      </c>
    </row>
    <row r="147" ht="18.75" customHeight="1" thickBot="1">
      <c r="E147" s="190"/>
    </row>
    <row r="148" spans="1:5" ht="18.75" customHeight="1" thickBot="1">
      <c r="A148" s="191" t="s">
        <v>209</v>
      </c>
      <c r="B148" s="192"/>
      <c r="C148" s="193">
        <v>11</v>
      </c>
      <c r="D148" s="193">
        <v>11</v>
      </c>
      <c r="E148" s="193"/>
    </row>
    <row r="149" spans="1:5" ht="18.75" customHeight="1" thickBot="1">
      <c r="A149" s="191" t="s">
        <v>210</v>
      </c>
      <c r="B149" s="192"/>
      <c r="C149" s="193">
        <v>8</v>
      </c>
      <c r="D149" s="193">
        <v>8</v>
      </c>
      <c r="E149" s="193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&amp;C9.1.melléklet a 2/2015.(II.25.)önkormányzati rendelethez</oddHeader>
  </headerFooter>
  <rowBreaks count="1" manualBreakCount="1">
    <brk id="8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BreakPreview" zoomScale="60" workbookViewId="0" topLeftCell="A121">
      <selection activeCell="I8" sqref="I8"/>
    </sheetView>
  </sheetViews>
  <sheetFormatPr defaultColWidth="9.00390625" defaultRowHeight="12.75"/>
  <cols>
    <col min="1" max="1" width="8.625" style="92" customWidth="1"/>
    <col min="2" max="2" width="53.50390625" style="93" customWidth="1"/>
    <col min="3" max="3" width="18.625" style="94" customWidth="1"/>
    <col min="4" max="4" width="15.375" style="190" customWidth="1"/>
    <col min="5" max="5" width="13.50390625" style="2" customWidth="1"/>
    <col min="6" max="16384" width="9.375" style="2" customWidth="1"/>
  </cols>
  <sheetData>
    <row r="1" spans="1:4" s="1" customFormat="1" ht="16.5" customHeight="1" thickBot="1">
      <c r="A1" s="43"/>
      <c r="B1" s="44"/>
      <c r="C1" s="106"/>
      <c r="D1" s="106"/>
    </row>
    <row r="2" spans="1:5" s="16" customFormat="1" ht="18" customHeight="1">
      <c r="A2" s="610" t="s">
        <v>66</v>
      </c>
      <c r="B2" s="611" t="s">
        <v>215</v>
      </c>
      <c r="C2" s="109" t="s">
        <v>53</v>
      </c>
      <c r="D2" s="109"/>
      <c r="E2" s="109"/>
    </row>
    <row r="3" spans="1:5" s="16" customFormat="1" ht="18" customHeight="1" thickBot="1">
      <c r="A3" s="612" t="s">
        <v>206</v>
      </c>
      <c r="B3" s="613" t="s">
        <v>453</v>
      </c>
      <c r="C3" s="112">
        <v>1</v>
      </c>
      <c r="D3" s="112"/>
      <c r="E3" s="112"/>
    </row>
    <row r="4" spans="1:5" s="16" customFormat="1" ht="18" customHeight="1" thickBot="1">
      <c r="A4" s="100"/>
      <c r="B4" s="100"/>
      <c r="C4" s="113" t="s">
        <v>54</v>
      </c>
      <c r="D4" s="113"/>
      <c r="E4" s="17"/>
    </row>
    <row r="5" spans="1:5" s="402" customFormat="1" ht="18" customHeight="1" thickBot="1">
      <c r="A5" s="114" t="s">
        <v>208</v>
      </c>
      <c r="B5" s="115" t="s">
        <v>55</v>
      </c>
      <c r="C5" s="614" t="s">
        <v>534</v>
      </c>
      <c r="D5" s="615" t="s">
        <v>535</v>
      </c>
      <c r="E5" s="615" t="s">
        <v>588</v>
      </c>
    </row>
    <row r="6" spans="1:5" s="10" customFormat="1" ht="18" customHeight="1" thickBot="1">
      <c r="A6" s="117">
        <v>1</v>
      </c>
      <c r="B6" s="118">
        <v>2</v>
      </c>
      <c r="C6" s="616">
        <v>3</v>
      </c>
      <c r="D6" s="617">
        <v>4</v>
      </c>
      <c r="E6" s="617">
        <v>5</v>
      </c>
    </row>
    <row r="7" spans="1:4" s="10" customFormat="1" ht="18" customHeight="1" thickBot="1">
      <c r="A7" s="727" t="s">
        <v>57</v>
      </c>
      <c r="B7" s="728"/>
      <c r="C7" s="728"/>
      <c r="D7" s="728"/>
    </row>
    <row r="8" spans="1:5" s="10" customFormat="1" ht="18" customHeight="1" thickBot="1">
      <c r="A8" s="205" t="s">
        <v>18</v>
      </c>
      <c r="B8" s="206" t="s">
        <v>250</v>
      </c>
      <c r="C8" s="207">
        <f>SUM(C9:C13)</f>
        <v>148486</v>
      </c>
      <c r="D8" s="207">
        <f>SUM(D9:D15)</f>
        <v>149758</v>
      </c>
      <c r="E8" s="207">
        <f>SUM(E9:E15)</f>
        <v>0</v>
      </c>
    </row>
    <row r="9" spans="1:5" s="403" customFormat="1" ht="18" customHeight="1">
      <c r="A9" s="208" t="s">
        <v>105</v>
      </c>
      <c r="B9" s="750" t="s">
        <v>251</v>
      </c>
      <c r="C9" s="210">
        <v>72943</v>
      </c>
      <c r="D9" s="210">
        <v>78546</v>
      </c>
      <c r="E9" s="210"/>
    </row>
    <row r="10" spans="1:5" s="404" customFormat="1" ht="18" customHeight="1">
      <c r="A10" s="211" t="s">
        <v>106</v>
      </c>
      <c r="B10" s="751" t="s">
        <v>252</v>
      </c>
      <c r="C10" s="213">
        <v>39110</v>
      </c>
      <c r="D10" s="213">
        <v>39110</v>
      </c>
      <c r="E10" s="213"/>
    </row>
    <row r="11" spans="1:5" s="404" customFormat="1" ht="18" customHeight="1">
      <c r="A11" s="211" t="s">
        <v>107</v>
      </c>
      <c r="B11" s="751" t="s">
        <v>253</v>
      </c>
      <c r="C11" s="213">
        <v>28120</v>
      </c>
      <c r="D11" s="213">
        <v>28120</v>
      </c>
      <c r="E11" s="213"/>
    </row>
    <row r="12" spans="1:5" s="404" customFormat="1" ht="18" customHeight="1">
      <c r="A12" s="211" t="s">
        <v>558</v>
      </c>
      <c r="B12" s="751" t="s">
        <v>559</v>
      </c>
      <c r="C12" s="213">
        <v>2710</v>
      </c>
      <c r="D12" s="213">
        <v>2710</v>
      </c>
      <c r="E12" s="213"/>
    </row>
    <row r="13" spans="1:5" s="404" customFormat="1" ht="18" customHeight="1">
      <c r="A13" s="211" t="s">
        <v>119</v>
      </c>
      <c r="B13" s="751" t="s">
        <v>536</v>
      </c>
      <c r="C13" s="213">
        <v>5603</v>
      </c>
      <c r="D13" s="213">
        <v>0</v>
      </c>
      <c r="E13" s="213">
        <v>0</v>
      </c>
    </row>
    <row r="14" spans="1:5" s="403" customFormat="1" ht="18" customHeight="1">
      <c r="A14" s="211" t="s">
        <v>560</v>
      </c>
      <c r="B14" s="751" t="s">
        <v>254</v>
      </c>
      <c r="C14" s="538"/>
      <c r="D14" s="213"/>
      <c r="E14" s="213"/>
    </row>
    <row r="15" spans="1:5" s="403" customFormat="1" ht="18" customHeight="1" thickBot="1">
      <c r="A15" s="214" t="s">
        <v>561</v>
      </c>
      <c r="B15" s="752" t="s">
        <v>255</v>
      </c>
      <c r="C15" s="539"/>
      <c r="D15" s="213">
        <v>1272</v>
      </c>
      <c r="E15" s="213"/>
    </row>
    <row r="16" spans="1:5" s="403" customFormat="1" ht="32.25" thickBot="1">
      <c r="A16" s="123" t="s">
        <v>19</v>
      </c>
      <c r="B16" s="753" t="s">
        <v>256</v>
      </c>
      <c r="C16" s="125">
        <f>+C17+C18+C19+C20+C21</f>
        <v>15700</v>
      </c>
      <c r="D16" s="125">
        <f>+D17+D18+D19+D20+D21</f>
        <v>15700</v>
      </c>
      <c r="E16" s="125">
        <f>+E17+E18+E19+E20+E21</f>
        <v>0</v>
      </c>
    </row>
    <row r="17" spans="1:5" s="403" customFormat="1" ht="18" customHeight="1">
      <c r="A17" s="126" t="s">
        <v>111</v>
      </c>
      <c r="B17" s="754" t="s">
        <v>257</v>
      </c>
      <c r="C17" s="128"/>
      <c r="D17" s="128"/>
      <c r="E17" s="128"/>
    </row>
    <row r="18" spans="1:5" s="403" customFormat="1" ht="18" customHeight="1">
      <c r="A18" s="129" t="s">
        <v>112</v>
      </c>
      <c r="B18" s="755" t="s">
        <v>258</v>
      </c>
      <c r="C18" s="131"/>
      <c r="D18" s="131"/>
      <c r="E18" s="131"/>
    </row>
    <row r="19" spans="1:5" s="403" customFormat="1" ht="18" customHeight="1">
      <c r="A19" s="129" t="s">
        <v>113</v>
      </c>
      <c r="B19" s="755" t="s">
        <v>482</v>
      </c>
      <c r="C19" s="131"/>
      <c r="D19" s="131"/>
      <c r="E19" s="131"/>
    </row>
    <row r="20" spans="1:5" s="403" customFormat="1" ht="18" customHeight="1">
      <c r="A20" s="129" t="s">
        <v>114</v>
      </c>
      <c r="B20" s="755" t="s">
        <v>483</v>
      </c>
      <c r="C20" s="131"/>
      <c r="D20" s="131"/>
      <c r="E20" s="131"/>
    </row>
    <row r="21" spans="1:5" s="403" customFormat="1" ht="18" customHeight="1">
      <c r="A21" s="129" t="s">
        <v>115</v>
      </c>
      <c r="B21" s="755" t="s">
        <v>259</v>
      </c>
      <c r="C21" s="131">
        <v>15700</v>
      </c>
      <c r="D21" s="131">
        <v>15700</v>
      </c>
      <c r="E21" s="131"/>
    </row>
    <row r="22" spans="1:5" s="404" customFormat="1" ht="18" customHeight="1" thickBot="1">
      <c r="A22" s="132" t="s">
        <v>124</v>
      </c>
      <c r="B22" s="756" t="s">
        <v>260</v>
      </c>
      <c r="C22" s="135"/>
      <c r="D22" s="135"/>
      <c r="E22" s="135"/>
    </row>
    <row r="23" spans="1:5" s="404" customFormat="1" ht="32.25" thickBot="1">
      <c r="A23" s="123" t="s">
        <v>20</v>
      </c>
      <c r="B23" s="359" t="s">
        <v>261</v>
      </c>
      <c r="C23" s="125">
        <f>+C24+C25+C26+C27+C28</f>
        <v>0</v>
      </c>
      <c r="D23" s="125">
        <f>+D24+D25+D26+D27+D28</f>
        <v>0</v>
      </c>
      <c r="E23" s="125">
        <f>+E24+E25+E26+E27+E28</f>
        <v>0</v>
      </c>
    </row>
    <row r="24" spans="1:5" s="404" customFormat="1" ht="18" customHeight="1">
      <c r="A24" s="126" t="s">
        <v>94</v>
      </c>
      <c r="B24" s="754" t="s">
        <v>589</v>
      </c>
      <c r="C24" s="128"/>
      <c r="D24" s="128"/>
      <c r="E24" s="128"/>
    </row>
    <row r="25" spans="1:5" s="403" customFormat="1" ht="18" customHeight="1">
      <c r="A25" s="129" t="s">
        <v>95</v>
      </c>
      <c r="B25" s="755" t="s">
        <v>263</v>
      </c>
      <c r="C25" s="131"/>
      <c r="D25" s="131"/>
      <c r="E25" s="131"/>
    </row>
    <row r="26" spans="1:5" s="404" customFormat="1" ht="18" customHeight="1">
      <c r="A26" s="129" t="s">
        <v>96</v>
      </c>
      <c r="B26" s="755" t="s">
        <v>484</v>
      </c>
      <c r="C26" s="131"/>
      <c r="D26" s="131"/>
      <c r="E26" s="131"/>
    </row>
    <row r="27" spans="1:5" s="404" customFormat="1" ht="18" customHeight="1">
      <c r="A27" s="129" t="s">
        <v>97</v>
      </c>
      <c r="B27" s="755" t="s">
        <v>485</v>
      </c>
      <c r="C27" s="131"/>
      <c r="D27" s="131"/>
      <c r="E27" s="131"/>
    </row>
    <row r="28" spans="1:5" s="404" customFormat="1" ht="18" customHeight="1">
      <c r="A28" s="129" t="s">
        <v>174</v>
      </c>
      <c r="B28" s="755" t="s">
        <v>264</v>
      </c>
      <c r="C28" s="131"/>
      <c r="D28" s="131"/>
      <c r="E28" s="131"/>
    </row>
    <row r="29" spans="1:5" s="404" customFormat="1" ht="18" customHeight="1" thickBot="1">
      <c r="A29" s="132" t="s">
        <v>175</v>
      </c>
      <c r="B29" s="756" t="s">
        <v>265</v>
      </c>
      <c r="C29" s="135"/>
      <c r="D29" s="135"/>
      <c r="E29" s="135"/>
    </row>
    <row r="30" spans="1:5" s="404" customFormat="1" ht="18" customHeight="1" thickBot="1">
      <c r="A30" s="123" t="s">
        <v>176</v>
      </c>
      <c r="B30" s="359" t="s">
        <v>266</v>
      </c>
      <c r="C30" s="218">
        <f>+C31+C34+C35+C36</f>
        <v>33101</v>
      </c>
      <c r="D30" s="136">
        <f>+D31+D34+D35+D36</f>
        <v>33103</v>
      </c>
      <c r="E30" s="136">
        <f>+E31+E34+E35+E36</f>
        <v>0</v>
      </c>
    </row>
    <row r="31" spans="1:5" s="404" customFormat="1" ht="18" customHeight="1">
      <c r="A31" s="126" t="s">
        <v>267</v>
      </c>
      <c r="B31" s="754" t="s">
        <v>273</v>
      </c>
      <c r="C31" s="219">
        <f>+C32+C33</f>
        <v>26752</v>
      </c>
      <c r="D31" s="219">
        <f>+D32+D33</f>
        <v>26724</v>
      </c>
      <c r="E31" s="219"/>
    </row>
    <row r="32" spans="1:5" s="404" customFormat="1" ht="18" customHeight="1">
      <c r="A32" s="129" t="s">
        <v>268</v>
      </c>
      <c r="B32" s="755" t="s">
        <v>274</v>
      </c>
      <c r="C32" s="213">
        <v>1812</v>
      </c>
      <c r="D32" s="131">
        <v>1814</v>
      </c>
      <c r="E32" s="131"/>
    </row>
    <row r="33" spans="1:5" s="404" customFormat="1" ht="18" customHeight="1">
      <c r="A33" s="129" t="s">
        <v>269</v>
      </c>
      <c r="B33" s="755" t="s">
        <v>275</v>
      </c>
      <c r="C33" s="213">
        <v>24940</v>
      </c>
      <c r="D33" s="131">
        <v>24910</v>
      </c>
      <c r="E33" s="131"/>
    </row>
    <row r="34" spans="1:5" s="404" customFormat="1" ht="18" customHeight="1">
      <c r="A34" s="129" t="s">
        <v>270</v>
      </c>
      <c r="B34" s="755" t="s">
        <v>276</v>
      </c>
      <c r="C34" s="213">
        <v>6284</v>
      </c>
      <c r="D34" s="131">
        <v>6284</v>
      </c>
      <c r="E34" s="131"/>
    </row>
    <row r="35" spans="1:5" s="404" customFormat="1" ht="18" customHeight="1">
      <c r="A35" s="129" t="s">
        <v>271</v>
      </c>
      <c r="B35" s="755" t="s">
        <v>277</v>
      </c>
      <c r="C35" s="213">
        <v>65</v>
      </c>
      <c r="D35" s="131">
        <v>95</v>
      </c>
      <c r="E35" s="131"/>
    </row>
    <row r="36" spans="1:5" s="404" customFormat="1" ht="18" customHeight="1" thickBot="1">
      <c r="A36" s="132" t="s">
        <v>272</v>
      </c>
      <c r="B36" s="756" t="s">
        <v>278</v>
      </c>
      <c r="C36" s="135"/>
      <c r="D36" s="135"/>
      <c r="E36" s="135"/>
    </row>
    <row r="37" spans="1:5" s="404" customFormat="1" ht="18" customHeight="1" thickBot="1">
      <c r="A37" s="123" t="s">
        <v>22</v>
      </c>
      <c r="B37" s="359" t="s">
        <v>279</v>
      </c>
      <c r="C37" s="125">
        <f>SUM(C38:C47)</f>
        <v>16115</v>
      </c>
      <c r="D37" s="125">
        <f>SUM(D38:D47)</f>
        <v>22444</v>
      </c>
      <c r="E37" s="125"/>
    </row>
    <row r="38" spans="1:5" s="404" customFormat="1" ht="18" customHeight="1">
      <c r="A38" s="126" t="s">
        <v>98</v>
      </c>
      <c r="B38" s="754" t="s">
        <v>282</v>
      </c>
      <c r="C38" s="128"/>
      <c r="D38" s="128"/>
      <c r="E38" s="128"/>
    </row>
    <row r="39" spans="1:5" s="404" customFormat="1" ht="18" customHeight="1">
      <c r="A39" s="129" t="s">
        <v>99</v>
      </c>
      <c r="B39" s="755" t="s">
        <v>283</v>
      </c>
      <c r="C39" s="131">
        <v>8000</v>
      </c>
      <c r="D39" s="131">
        <v>8000</v>
      </c>
      <c r="E39" s="131"/>
    </row>
    <row r="40" spans="1:5" s="404" customFormat="1" ht="18" customHeight="1">
      <c r="A40" s="129" t="s">
        <v>100</v>
      </c>
      <c r="B40" s="755" t="s">
        <v>284</v>
      </c>
      <c r="C40" s="131"/>
      <c r="D40" s="131">
        <v>401</v>
      </c>
      <c r="E40" s="131"/>
    </row>
    <row r="41" spans="1:5" s="404" customFormat="1" ht="18" customHeight="1">
      <c r="A41" s="129" t="s">
        <v>178</v>
      </c>
      <c r="B41" s="755" t="s">
        <v>285</v>
      </c>
      <c r="C41" s="131">
        <v>1590</v>
      </c>
      <c r="D41" s="131">
        <v>7518</v>
      </c>
      <c r="E41" s="131"/>
    </row>
    <row r="42" spans="1:5" s="404" customFormat="1" ht="18" customHeight="1">
      <c r="A42" s="129" t="s">
        <v>179</v>
      </c>
      <c r="B42" s="755" t="s">
        <v>286</v>
      </c>
      <c r="C42" s="131">
        <v>3100</v>
      </c>
      <c r="D42" s="131">
        <v>3100</v>
      </c>
      <c r="E42" s="131"/>
    </row>
    <row r="43" spans="1:5" s="404" customFormat="1" ht="18" customHeight="1">
      <c r="A43" s="129" t="s">
        <v>180</v>
      </c>
      <c r="B43" s="755" t="s">
        <v>287</v>
      </c>
      <c r="C43" s="131">
        <v>3425</v>
      </c>
      <c r="D43" s="131">
        <v>3425</v>
      </c>
      <c r="E43" s="131"/>
    </row>
    <row r="44" spans="1:5" s="404" customFormat="1" ht="18" customHeight="1">
      <c r="A44" s="129" t="s">
        <v>181</v>
      </c>
      <c r="B44" s="755" t="s">
        <v>288</v>
      </c>
      <c r="C44" s="131"/>
      <c r="D44" s="131"/>
      <c r="E44" s="131"/>
    </row>
    <row r="45" spans="1:5" s="404" customFormat="1" ht="18" customHeight="1">
      <c r="A45" s="129" t="s">
        <v>182</v>
      </c>
      <c r="B45" s="755" t="s">
        <v>289</v>
      </c>
      <c r="C45" s="131"/>
      <c r="D45" s="131"/>
      <c r="E45" s="131"/>
    </row>
    <row r="46" spans="1:5" s="404" customFormat="1" ht="18" customHeight="1">
      <c r="A46" s="129" t="s">
        <v>280</v>
      </c>
      <c r="B46" s="755" t="s">
        <v>290</v>
      </c>
      <c r="C46" s="138"/>
      <c r="D46" s="138"/>
      <c r="E46" s="138"/>
    </row>
    <row r="47" spans="1:5" s="404" customFormat="1" ht="18" customHeight="1" thickBot="1">
      <c r="A47" s="132" t="s">
        <v>281</v>
      </c>
      <c r="B47" s="756" t="s">
        <v>291</v>
      </c>
      <c r="C47" s="139">
        <v>0</v>
      </c>
      <c r="D47" s="139">
        <v>0</v>
      </c>
      <c r="E47" s="139"/>
    </row>
    <row r="48" spans="1:5" s="404" customFormat="1" ht="18" customHeight="1" thickBot="1">
      <c r="A48" s="123" t="s">
        <v>23</v>
      </c>
      <c r="B48" s="359" t="s">
        <v>292</v>
      </c>
      <c r="C48" s="125">
        <f>SUM(C49:C53)</f>
        <v>0</v>
      </c>
      <c r="D48" s="125">
        <f>SUM(D49:D53)</f>
        <v>0</v>
      </c>
      <c r="E48" s="125">
        <f>SUM(E49:E53)</f>
        <v>0</v>
      </c>
    </row>
    <row r="49" spans="1:5" s="404" customFormat="1" ht="18" customHeight="1">
      <c r="A49" s="126" t="s">
        <v>101</v>
      </c>
      <c r="B49" s="754" t="s">
        <v>296</v>
      </c>
      <c r="C49" s="140"/>
      <c r="D49" s="140"/>
      <c r="E49" s="140"/>
    </row>
    <row r="50" spans="1:5" s="404" customFormat="1" ht="18" customHeight="1">
      <c r="A50" s="129" t="s">
        <v>102</v>
      </c>
      <c r="B50" s="755" t="s">
        <v>297</v>
      </c>
      <c r="C50" s="138"/>
      <c r="D50" s="138"/>
      <c r="E50" s="138"/>
    </row>
    <row r="51" spans="1:5" s="404" customFormat="1" ht="18" customHeight="1">
      <c r="A51" s="129" t="s">
        <v>293</v>
      </c>
      <c r="B51" s="755" t="s">
        <v>298</v>
      </c>
      <c r="C51" s="138"/>
      <c r="D51" s="138"/>
      <c r="E51" s="138"/>
    </row>
    <row r="52" spans="1:5" s="404" customFormat="1" ht="18" customHeight="1">
      <c r="A52" s="129" t="s">
        <v>294</v>
      </c>
      <c r="B52" s="755" t="s">
        <v>299</v>
      </c>
      <c r="C52" s="138"/>
      <c r="D52" s="138"/>
      <c r="E52" s="138"/>
    </row>
    <row r="53" spans="1:5" s="404" customFormat="1" ht="18" customHeight="1" thickBot="1">
      <c r="A53" s="132" t="s">
        <v>295</v>
      </c>
      <c r="B53" s="756" t="s">
        <v>300</v>
      </c>
      <c r="C53" s="139"/>
      <c r="D53" s="139"/>
      <c r="E53" s="139"/>
    </row>
    <row r="54" spans="1:5" s="404" customFormat="1" ht="18" customHeight="1" thickBot="1">
      <c r="A54" s="123" t="s">
        <v>183</v>
      </c>
      <c r="B54" s="359" t="s">
        <v>301</v>
      </c>
      <c r="C54" s="125">
        <f>SUM(C55:C57)</f>
        <v>0</v>
      </c>
      <c r="D54" s="125">
        <f>SUM(D55:D57)</f>
        <v>0</v>
      </c>
      <c r="E54" s="125">
        <f>SUM(E55:E57)</f>
        <v>0</v>
      </c>
    </row>
    <row r="55" spans="1:5" s="404" customFormat="1" ht="18" customHeight="1">
      <c r="A55" s="126" t="s">
        <v>103</v>
      </c>
      <c r="B55" s="754" t="s">
        <v>508</v>
      </c>
      <c r="C55" s="128"/>
      <c r="D55" s="128"/>
      <c r="E55" s="128"/>
    </row>
    <row r="56" spans="1:5" s="404" customFormat="1" ht="18" customHeight="1">
      <c r="A56" s="129" t="s">
        <v>104</v>
      </c>
      <c r="B56" s="755" t="s">
        <v>509</v>
      </c>
      <c r="C56" s="131"/>
      <c r="D56" s="131"/>
      <c r="E56" s="131"/>
    </row>
    <row r="57" spans="1:5" s="404" customFormat="1" ht="18" customHeight="1">
      <c r="A57" s="129" t="s">
        <v>306</v>
      </c>
      <c r="B57" s="755" t="s">
        <v>304</v>
      </c>
      <c r="C57" s="131"/>
      <c r="D57" s="131"/>
      <c r="E57" s="131"/>
    </row>
    <row r="58" spans="1:5" s="404" customFormat="1" ht="18" customHeight="1" thickBot="1">
      <c r="A58" s="132" t="s">
        <v>307</v>
      </c>
      <c r="B58" s="756" t="s">
        <v>305</v>
      </c>
      <c r="C58" s="135"/>
      <c r="D58" s="135"/>
      <c r="E58" s="135"/>
    </row>
    <row r="59" spans="1:5" s="404" customFormat="1" ht="18" customHeight="1" thickBot="1">
      <c r="A59" s="123" t="s">
        <v>25</v>
      </c>
      <c r="B59" s="753" t="s">
        <v>308</v>
      </c>
      <c r="C59" s="125">
        <f>SUM(C60:C62)</f>
        <v>0</v>
      </c>
      <c r="D59" s="125">
        <f>SUM(D60:D62)</f>
        <v>0</v>
      </c>
      <c r="E59" s="125">
        <f>SUM(E60:E62)</f>
        <v>0</v>
      </c>
    </row>
    <row r="60" spans="1:5" s="404" customFormat="1" ht="18" customHeight="1">
      <c r="A60" s="126" t="s">
        <v>184</v>
      </c>
      <c r="B60" s="754" t="s">
        <v>510</v>
      </c>
      <c r="C60" s="138"/>
      <c r="D60" s="138"/>
      <c r="E60" s="138"/>
    </row>
    <row r="61" spans="1:5" s="404" customFormat="1" ht="18" customHeight="1">
      <c r="A61" s="129" t="s">
        <v>185</v>
      </c>
      <c r="B61" s="755" t="s">
        <v>511</v>
      </c>
      <c r="C61" s="138"/>
      <c r="D61" s="138"/>
      <c r="E61" s="138"/>
    </row>
    <row r="62" spans="1:5" s="404" customFormat="1" ht="18" customHeight="1">
      <c r="A62" s="129" t="s">
        <v>221</v>
      </c>
      <c r="B62" s="755" t="s">
        <v>311</v>
      </c>
      <c r="C62" s="138"/>
      <c r="D62" s="138"/>
      <c r="E62" s="138"/>
    </row>
    <row r="63" spans="1:5" s="404" customFormat="1" ht="18" customHeight="1" thickBot="1">
      <c r="A63" s="132" t="s">
        <v>309</v>
      </c>
      <c r="B63" s="756" t="s">
        <v>312</v>
      </c>
      <c r="C63" s="138"/>
      <c r="D63" s="138"/>
      <c r="E63" s="138"/>
    </row>
    <row r="64" spans="1:5" s="404" customFormat="1" ht="18" customHeight="1" thickBot="1">
      <c r="A64" s="123" t="s">
        <v>26</v>
      </c>
      <c r="B64" s="359" t="s">
        <v>313</v>
      </c>
      <c r="C64" s="136">
        <f>+C8+C16+C23+C30+C37+C48+C54+C59</f>
        <v>213402</v>
      </c>
      <c r="D64" s="136">
        <f>+D8+D16+D23+D30+D37+D48+D54+D59</f>
        <v>221005</v>
      </c>
      <c r="E64" s="136">
        <f>+E8+E16+E23+E30+E37+E48+E54+E59</f>
        <v>0</v>
      </c>
    </row>
    <row r="65" spans="1:5" s="404" customFormat="1" ht="18" customHeight="1" thickBot="1">
      <c r="A65" s="141" t="s">
        <v>448</v>
      </c>
      <c r="B65" s="753" t="s">
        <v>315</v>
      </c>
      <c r="C65" s="125">
        <f>SUM(C66:C68)</f>
        <v>0</v>
      </c>
      <c r="D65" s="125">
        <f>SUM(D66:D68)</f>
        <v>0</v>
      </c>
      <c r="E65" s="125">
        <f>SUM(E66:E68)</f>
        <v>0</v>
      </c>
    </row>
    <row r="66" spans="1:5" s="404" customFormat="1" ht="18" customHeight="1">
      <c r="A66" s="126" t="s">
        <v>348</v>
      </c>
      <c r="B66" s="754" t="s">
        <v>316</v>
      </c>
      <c r="C66" s="138"/>
      <c r="D66" s="138"/>
      <c r="E66" s="138"/>
    </row>
    <row r="67" spans="1:5" s="404" customFormat="1" ht="18" customHeight="1">
      <c r="A67" s="129" t="s">
        <v>357</v>
      </c>
      <c r="B67" s="755" t="s">
        <v>317</v>
      </c>
      <c r="C67" s="138"/>
      <c r="D67" s="138"/>
      <c r="E67" s="138"/>
    </row>
    <row r="68" spans="1:5" s="404" customFormat="1" ht="18" customHeight="1" thickBot="1">
      <c r="A68" s="132" t="s">
        <v>358</v>
      </c>
      <c r="B68" s="142" t="s">
        <v>318</v>
      </c>
      <c r="C68" s="138"/>
      <c r="D68" s="138"/>
      <c r="E68" s="138"/>
    </row>
    <row r="69" spans="1:5" s="404" customFormat="1" ht="18" customHeight="1" thickBot="1">
      <c r="A69" s="141" t="s">
        <v>319</v>
      </c>
      <c r="B69" s="753" t="s">
        <v>320</v>
      </c>
      <c r="C69" s="125">
        <f>SUM(C70:C73)</f>
        <v>0</v>
      </c>
      <c r="D69" s="125">
        <f>SUM(D70:D73)</f>
        <v>0</v>
      </c>
      <c r="E69" s="125">
        <f>SUM(E70:E73)</f>
        <v>0</v>
      </c>
    </row>
    <row r="70" spans="1:5" s="404" customFormat="1" ht="18" customHeight="1">
      <c r="A70" s="126" t="s">
        <v>152</v>
      </c>
      <c r="B70" s="754" t="s">
        <v>321</v>
      </c>
      <c r="C70" s="138"/>
      <c r="D70" s="138"/>
      <c r="E70" s="138"/>
    </row>
    <row r="71" spans="1:5" s="404" customFormat="1" ht="18" customHeight="1">
      <c r="A71" s="129" t="s">
        <v>153</v>
      </c>
      <c r="B71" s="755" t="s">
        <v>322</v>
      </c>
      <c r="C71" s="138"/>
      <c r="D71" s="138"/>
      <c r="E71" s="138"/>
    </row>
    <row r="72" spans="1:5" s="404" customFormat="1" ht="18" customHeight="1">
      <c r="A72" s="129" t="s">
        <v>349</v>
      </c>
      <c r="B72" s="755" t="s">
        <v>323</v>
      </c>
      <c r="C72" s="138"/>
      <c r="D72" s="138"/>
      <c r="E72" s="138"/>
    </row>
    <row r="73" spans="1:5" s="404" customFormat="1" ht="18" customHeight="1" thickBot="1">
      <c r="A73" s="132" t="s">
        <v>350</v>
      </c>
      <c r="B73" s="756" t="s">
        <v>324</v>
      </c>
      <c r="C73" s="138"/>
      <c r="D73" s="138"/>
      <c r="E73" s="138"/>
    </row>
    <row r="74" spans="1:5" s="404" customFormat="1" ht="18" customHeight="1" thickBot="1">
      <c r="A74" s="141" t="s">
        <v>325</v>
      </c>
      <c r="B74" s="753" t="s">
        <v>326</v>
      </c>
      <c r="C74" s="125">
        <f>SUM(C75:C76)</f>
        <v>36000</v>
      </c>
      <c r="D74" s="125">
        <f>SUM(D75:D76)</f>
        <v>36000</v>
      </c>
      <c r="E74" s="125">
        <f>SUM(E75:E76)</f>
        <v>0</v>
      </c>
    </row>
    <row r="75" spans="1:5" s="404" customFormat="1" ht="18" customHeight="1">
      <c r="A75" s="126" t="s">
        <v>351</v>
      </c>
      <c r="B75" s="754" t="s">
        <v>327</v>
      </c>
      <c r="C75" s="138">
        <v>36000</v>
      </c>
      <c r="D75" s="138">
        <v>36000</v>
      </c>
      <c r="E75" s="138"/>
    </row>
    <row r="76" spans="1:5" s="404" customFormat="1" ht="18" customHeight="1" thickBot="1">
      <c r="A76" s="132" t="s">
        <v>352</v>
      </c>
      <c r="B76" s="756" t="s">
        <v>328</v>
      </c>
      <c r="C76" s="138"/>
      <c r="D76" s="138"/>
      <c r="E76" s="138"/>
    </row>
    <row r="77" spans="1:5" s="403" customFormat="1" ht="18" customHeight="1" thickBot="1">
      <c r="A77" s="141" t="s">
        <v>329</v>
      </c>
      <c r="B77" s="753" t="s">
        <v>330</v>
      </c>
      <c r="C77" s="125">
        <f>SUM(C78:C80)</f>
        <v>0</v>
      </c>
      <c r="D77" s="125">
        <f>SUM(D78:D80)</f>
        <v>0</v>
      </c>
      <c r="E77" s="125">
        <f>SUM(E78:E80)</f>
        <v>0</v>
      </c>
    </row>
    <row r="78" spans="1:5" s="404" customFormat="1" ht="18" customHeight="1">
      <c r="A78" s="126" t="s">
        <v>353</v>
      </c>
      <c r="B78" s="754" t="s">
        <v>331</v>
      </c>
      <c r="C78" s="138"/>
      <c r="D78" s="138"/>
      <c r="E78" s="138"/>
    </row>
    <row r="79" spans="1:5" s="404" customFormat="1" ht="18" customHeight="1">
      <c r="A79" s="129" t="s">
        <v>354</v>
      </c>
      <c r="B79" s="755" t="s">
        <v>332</v>
      </c>
      <c r="C79" s="138"/>
      <c r="D79" s="138"/>
      <c r="E79" s="138"/>
    </row>
    <row r="80" spans="1:5" s="404" customFormat="1" ht="18" customHeight="1" thickBot="1">
      <c r="A80" s="132" t="s">
        <v>355</v>
      </c>
      <c r="B80" s="756" t="s">
        <v>333</v>
      </c>
      <c r="C80" s="138"/>
      <c r="D80" s="138"/>
      <c r="E80" s="138"/>
    </row>
    <row r="81" spans="1:5" s="404" customFormat="1" ht="18" customHeight="1" thickBot="1">
      <c r="A81" s="141" t="s">
        <v>334</v>
      </c>
      <c r="B81" s="753" t="s">
        <v>356</v>
      </c>
      <c r="C81" s="125">
        <f>SUM(C82:C85)</f>
        <v>0</v>
      </c>
      <c r="D81" s="125">
        <f>SUM(D82:D85)</f>
        <v>0</v>
      </c>
      <c r="E81" s="125">
        <f>SUM(E82:E85)</f>
        <v>0</v>
      </c>
    </row>
    <row r="82" spans="1:5" s="404" customFormat="1" ht="18" customHeight="1">
      <c r="A82" s="143" t="s">
        <v>335</v>
      </c>
      <c r="B82" s="754" t="s">
        <v>336</v>
      </c>
      <c r="C82" s="138"/>
      <c r="D82" s="138"/>
      <c r="E82" s="138"/>
    </row>
    <row r="83" spans="1:5" s="404" customFormat="1" ht="18" customHeight="1">
      <c r="A83" s="144" t="s">
        <v>337</v>
      </c>
      <c r="B83" s="755" t="s">
        <v>338</v>
      </c>
      <c r="C83" s="138"/>
      <c r="D83" s="138"/>
      <c r="E83" s="138"/>
    </row>
    <row r="84" spans="1:5" s="404" customFormat="1" ht="18" customHeight="1">
      <c r="A84" s="144" t="s">
        <v>339</v>
      </c>
      <c r="B84" s="755" t="s">
        <v>340</v>
      </c>
      <c r="C84" s="138"/>
      <c r="D84" s="138"/>
      <c r="E84" s="138"/>
    </row>
    <row r="85" spans="1:5" s="403" customFormat="1" ht="18" customHeight="1" thickBot="1">
      <c r="A85" s="145" t="s">
        <v>341</v>
      </c>
      <c r="B85" s="756" t="s">
        <v>342</v>
      </c>
      <c r="C85" s="138"/>
      <c r="D85" s="138"/>
      <c r="E85" s="138"/>
    </row>
    <row r="86" spans="1:5" s="403" customFormat="1" ht="18" customHeight="1" thickBot="1">
      <c r="A86" s="141" t="s">
        <v>343</v>
      </c>
      <c r="B86" s="753" t="s">
        <v>344</v>
      </c>
      <c r="C86" s="146"/>
      <c r="D86" s="146"/>
      <c r="E86" s="146"/>
    </row>
    <row r="87" spans="1:5" s="403" customFormat="1" ht="18" customHeight="1" thickBot="1">
      <c r="A87" s="141" t="s">
        <v>345</v>
      </c>
      <c r="B87" s="147" t="s">
        <v>346</v>
      </c>
      <c r="C87" s="136">
        <f>+C65+C69+C74+C77+C81+C86</f>
        <v>36000</v>
      </c>
      <c r="D87" s="136">
        <f>+D65+D69+D74+D77+D81+D86</f>
        <v>36000</v>
      </c>
      <c r="E87" s="136">
        <f>+E65+E69+E74+E77+E81+E86</f>
        <v>0</v>
      </c>
    </row>
    <row r="88" spans="1:5" s="403" customFormat="1" ht="18" customHeight="1" thickBot="1">
      <c r="A88" s="148" t="s">
        <v>359</v>
      </c>
      <c r="B88" s="149" t="s">
        <v>475</v>
      </c>
      <c r="C88" s="136">
        <f>+C64+C87</f>
        <v>249402</v>
      </c>
      <c r="D88" s="136">
        <f>+D64+D87</f>
        <v>257005</v>
      </c>
      <c r="E88" s="136">
        <f>+E64+E87</f>
        <v>0</v>
      </c>
    </row>
    <row r="89" spans="1:5" s="404" customFormat="1" ht="18" customHeight="1">
      <c r="A89" s="150"/>
      <c r="B89" s="626"/>
      <c r="C89" s="152"/>
      <c r="D89" s="152"/>
      <c r="E89" s="19"/>
    </row>
    <row r="90" spans="1:5" s="402" customFormat="1" ht="18" customHeight="1" thickBot="1">
      <c r="A90" s="153"/>
      <c r="B90" s="627"/>
      <c r="C90" s="155"/>
      <c r="D90" s="155"/>
      <c r="E90" s="2"/>
    </row>
    <row r="91" spans="1:5" s="10" customFormat="1" ht="18" customHeight="1" thickBot="1">
      <c r="A91" s="757" t="s">
        <v>59</v>
      </c>
      <c r="B91" s="758"/>
      <c r="C91" s="758"/>
      <c r="D91" s="758"/>
      <c r="E91" s="759"/>
    </row>
    <row r="92" spans="1:5" s="403" customFormat="1" ht="18" customHeight="1" thickBot="1">
      <c r="A92" s="158" t="s">
        <v>18</v>
      </c>
      <c r="B92" s="629" t="s">
        <v>502</v>
      </c>
      <c r="C92" s="160">
        <f>SUM(C93:C97)</f>
        <v>103983</v>
      </c>
      <c r="D92" s="160">
        <f>SUM(D93:D97)</f>
        <v>105249</v>
      </c>
      <c r="E92" s="160">
        <f>SUM(E93:E97)</f>
        <v>0</v>
      </c>
    </row>
    <row r="93" spans="1:5" s="402" customFormat="1" ht="18" customHeight="1">
      <c r="A93" s="161" t="s">
        <v>105</v>
      </c>
      <c r="B93" s="760" t="s">
        <v>48</v>
      </c>
      <c r="C93" s="163">
        <v>35172</v>
      </c>
      <c r="D93" s="163">
        <v>38960</v>
      </c>
      <c r="E93" s="163"/>
    </row>
    <row r="94" spans="1:5" s="402" customFormat="1" ht="18" customHeight="1">
      <c r="A94" s="129" t="s">
        <v>106</v>
      </c>
      <c r="B94" s="761" t="s">
        <v>186</v>
      </c>
      <c r="C94" s="131">
        <v>9787</v>
      </c>
      <c r="D94" s="131">
        <v>9787</v>
      </c>
      <c r="E94" s="131"/>
    </row>
    <row r="95" spans="1:5" s="402" customFormat="1" ht="18" customHeight="1">
      <c r="A95" s="129" t="s">
        <v>107</v>
      </c>
      <c r="B95" s="761" t="s">
        <v>142</v>
      </c>
      <c r="C95" s="135">
        <v>55024</v>
      </c>
      <c r="D95" s="135">
        <v>52461</v>
      </c>
      <c r="E95" s="135"/>
    </row>
    <row r="96" spans="1:5" s="402" customFormat="1" ht="18" customHeight="1">
      <c r="A96" s="129" t="s">
        <v>108</v>
      </c>
      <c r="B96" s="762" t="s">
        <v>187</v>
      </c>
      <c r="C96" s="135">
        <v>4000</v>
      </c>
      <c r="D96" s="135">
        <v>4041</v>
      </c>
      <c r="E96" s="135"/>
    </row>
    <row r="97" spans="1:5" s="402" customFormat="1" ht="18" customHeight="1">
      <c r="A97" s="129" t="s">
        <v>119</v>
      </c>
      <c r="B97" s="763" t="s">
        <v>188</v>
      </c>
      <c r="C97" s="135">
        <v>0</v>
      </c>
      <c r="D97" s="135">
        <v>0</v>
      </c>
      <c r="E97" s="135"/>
    </row>
    <row r="98" spans="1:5" s="402" customFormat="1" ht="18" customHeight="1">
      <c r="A98" s="129" t="s">
        <v>109</v>
      </c>
      <c r="B98" s="761" t="s">
        <v>362</v>
      </c>
      <c r="C98" s="135"/>
      <c r="D98" s="135"/>
      <c r="E98" s="135"/>
    </row>
    <row r="99" spans="1:5" s="402" customFormat="1" ht="18" customHeight="1">
      <c r="A99" s="129" t="s">
        <v>110</v>
      </c>
      <c r="B99" s="764" t="s">
        <v>363</v>
      </c>
      <c r="C99" s="135"/>
      <c r="D99" s="135"/>
      <c r="E99" s="135"/>
    </row>
    <row r="100" spans="1:5" s="402" customFormat="1" ht="18" customHeight="1">
      <c r="A100" s="129" t="s">
        <v>120</v>
      </c>
      <c r="B100" s="761" t="s">
        <v>364</v>
      </c>
      <c r="C100" s="135"/>
      <c r="D100" s="135"/>
      <c r="E100" s="135"/>
    </row>
    <row r="101" spans="1:5" s="402" customFormat="1" ht="18" customHeight="1">
      <c r="A101" s="129" t="s">
        <v>121</v>
      </c>
      <c r="B101" s="761" t="s">
        <v>365</v>
      </c>
      <c r="C101" s="135"/>
      <c r="D101" s="135"/>
      <c r="E101" s="135"/>
    </row>
    <row r="102" spans="1:5" s="402" customFormat="1" ht="18" customHeight="1">
      <c r="A102" s="129" t="s">
        <v>122</v>
      </c>
      <c r="B102" s="764" t="s">
        <v>366</v>
      </c>
      <c r="C102" s="135">
        <v>0</v>
      </c>
      <c r="D102" s="135"/>
      <c r="E102" s="135"/>
    </row>
    <row r="103" spans="1:5" s="402" customFormat="1" ht="18" customHeight="1">
      <c r="A103" s="129" t="s">
        <v>123</v>
      </c>
      <c r="B103" s="764" t="s">
        <v>367</v>
      </c>
      <c r="C103" s="135"/>
      <c r="D103" s="135"/>
      <c r="E103" s="135"/>
    </row>
    <row r="104" spans="1:5" s="402" customFormat="1" ht="18" customHeight="1">
      <c r="A104" s="129" t="s">
        <v>125</v>
      </c>
      <c r="B104" s="761" t="s">
        <v>368</v>
      </c>
      <c r="C104" s="135"/>
      <c r="D104" s="135">
        <v>0</v>
      </c>
      <c r="E104" s="135"/>
    </row>
    <row r="105" spans="1:5" s="402" customFormat="1" ht="18" customHeight="1">
      <c r="A105" s="169" t="s">
        <v>189</v>
      </c>
      <c r="B105" s="765" t="s">
        <v>369</v>
      </c>
      <c r="C105" s="135"/>
      <c r="D105" s="135"/>
      <c r="E105" s="135"/>
    </row>
    <row r="106" spans="1:5" s="402" customFormat="1" ht="18" customHeight="1">
      <c r="A106" s="129" t="s">
        <v>360</v>
      </c>
      <c r="B106" s="765" t="s">
        <v>370</v>
      </c>
      <c r="C106" s="135"/>
      <c r="D106" s="135"/>
      <c r="E106" s="135"/>
    </row>
    <row r="107" spans="1:5" s="402" customFormat="1" ht="18" customHeight="1" thickBot="1">
      <c r="A107" s="171" t="s">
        <v>361</v>
      </c>
      <c r="B107" s="766" t="s">
        <v>371</v>
      </c>
      <c r="C107" s="173"/>
      <c r="D107" s="173">
        <v>0</v>
      </c>
      <c r="E107" s="173"/>
    </row>
    <row r="108" spans="1:5" s="402" customFormat="1" ht="18" customHeight="1" thickBot="1">
      <c r="A108" s="123" t="s">
        <v>19</v>
      </c>
      <c r="B108" s="174" t="s">
        <v>503</v>
      </c>
      <c r="C108" s="125">
        <f>+C109+C111+C113</f>
        <v>5150</v>
      </c>
      <c r="D108" s="125">
        <f>+D109+D111+D113</f>
        <v>6398</v>
      </c>
      <c r="E108" s="125">
        <f>+E109+E111+E113</f>
        <v>0</v>
      </c>
    </row>
    <row r="109" spans="1:5" s="402" customFormat="1" ht="18" customHeight="1">
      <c r="A109" s="126" t="s">
        <v>111</v>
      </c>
      <c r="B109" s="761" t="s">
        <v>219</v>
      </c>
      <c r="C109" s="128"/>
      <c r="D109" s="128">
        <v>1047</v>
      </c>
      <c r="E109" s="128"/>
    </row>
    <row r="110" spans="1:5" s="402" customFormat="1" ht="18" customHeight="1">
      <c r="A110" s="126" t="s">
        <v>112</v>
      </c>
      <c r="B110" s="765" t="s">
        <v>375</v>
      </c>
      <c r="C110" s="128"/>
      <c r="D110" s="128"/>
      <c r="E110" s="128"/>
    </row>
    <row r="111" spans="1:5" s="402" customFormat="1" ht="18" customHeight="1">
      <c r="A111" s="126" t="s">
        <v>113</v>
      </c>
      <c r="B111" s="765" t="s">
        <v>190</v>
      </c>
      <c r="C111" s="131">
        <v>5150</v>
      </c>
      <c r="D111" s="131">
        <v>5351</v>
      </c>
      <c r="E111" s="131"/>
    </row>
    <row r="112" spans="1:5" s="402" customFormat="1" ht="18" customHeight="1">
      <c r="A112" s="126" t="s">
        <v>114</v>
      </c>
      <c r="B112" s="765" t="s">
        <v>376</v>
      </c>
      <c r="C112" s="176"/>
      <c r="D112" s="176"/>
      <c r="E112" s="176"/>
    </row>
    <row r="113" spans="1:5" s="402" customFormat="1" ht="18" customHeight="1">
      <c r="A113" s="126" t="s">
        <v>115</v>
      </c>
      <c r="B113" s="767" t="s">
        <v>222</v>
      </c>
      <c r="C113" s="176"/>
      <c r="D113" s="176"/>
      <c r="E113" s="176"/>
    </row>
    <row r="114" spans="1:5" s="402" customFormat="1" ht="18" customHeight="1">
      <c r="A114" s="126" t="s">
        <v>124</v>
      </c>
      <c r="B114" s="768" t="s">
        <v>488</v>
      </c>
      <c r="C114" s="176"/>
      <c r="D114" s="176"/>
      <c r="E114" s="176"/>
    </row>
    <row r="115" spans="1:5" s="402" customFormat="1" ht="18" customHeight="1">
      <c r="A115" s="126" t="s">
        <v>126</v>
      </c>
      <c r="B115" s="769" t="s">
        <v>381</v>
      </c>
      <c r="C115" s="176"/>
      <c r="D115" s="176"/>
      <c r="E115" s="176"/>
    </row>
    <row r="116" spans="1:5" s="402" customFormat="1" ht="18" customHeight="1">
      <c r="A116" s="126" t="s">
        <v>191</v>
      </c>
      <c r="B116" s="761" t="s">
        <v>365</v>
      </c>
      <c r="C116" s="176"/>
      <c r="D116" s="176"/>
      <c r="E116" s="176"/>
    </row>
    <row r="117" spans="1:5" s="402" customFormat="1" ht="18" customHeight="1">
      <c r="A117" s="126" t="s">
        <v>192</v>
      </c>
      <c r="B117" s="761" t="s">
        <v>380</v>
      </c>
      <c r="C117" s="176"/>
      <c r="D117" s="176"/>
      <c r="E117" s="176"/>
    </row>
    <row r="118" spans="1:5" s="402" customFormat="1" ht="18" customHeight="1">
      <c r="A118" s="126" t="s">
        <v>193</v>
      </c>
      <c r="B118" s="761" t="s">
        <v>379</v>
      </c>
      <c r="C118" s="176"/>
      <c r="D118" s="176"/>
      <c r="E118" s="176"/>
    </row>
    <row r="119" spans="1:5" s="402" customFormat="1" ht="18" customHeight="1">
      <c r="A119" s="126" t="s">
        <v>372</v>
      </c>
      <c r="B119" s="761" t="s">
        <v>368</v>
      </c>
      <c r="C119" s="176"/>
      <c r="D119" s="176"/>
      <c r="E119" s="176"/>
    </row>
    <row r="120" spans="1:5" s="402" customFormat="1" ht="18" customHeight="1">
      <c r="A120" s="126" t="s">
        <v>373</v>
      </c>
      <c r="B120" s="761" t="s">
        <v>378</v>
      </c>
      <c r="C120" s="176"/>
      <c r="D120" s="176"/>
      <c r="E120" s="176"/>
    </row>
    <row r="121" spans="1:5" s="402" customFormat="1" ht="18" customHeight="1" thickBot="1">
      <c r="A121" s="169" t="s">
        <v>374</v>
      </c>
      <c r="B121" s="761" t="s">
        <v>377</v>
      </c>
      <c r="C121" s="180"/>
      <c r="D121" s="180"/>
      <c r="E121" s="180"/>
    </row>
    <row r="122" spans="1:5" s="402" customFormat="1" ht="18" customHeight="1" thickBot="1">
      <c r="A122" s="123" t="s">
        <v>20</v>
      </c>
      <c r="B122" s="770" t="s">
        <v>382</v>
      </c>
      <c r="C122" s="125">
        <f>+C123+C124</f>
        <v>1000</v>
      </c>
      <c r="D122" s="125">
        <f>+D123+D124</f>
        <v>1000</v>
      </c>
      <c r="E122" s="125">
        <f>+E123+E124</f>
        <v>0</v>
      </c>
    </row>
    <row r="123" spans="1:5" s="402" customFormat="1" ht="18" customHeight="1">
      <c r="A123" s="126" t="s">
        <v>94</v>
      </c>
      <c r="B123" s="769" t="s">
        <v>61</v>
      </c>
      <c r="C123" s="128">
        <v>1000</v>
      </c>
      <c r="D123" s="128">
        <v>1000</v>
      </c>
      <c r="E123" s="128"/>
    </row>
    <row r="124" spans="1:5" s="402" customFormat="1" ht="18" customHeight="1" thickBot="1">
      <c r="A124" s="132" t="s">
        <v>95</v>
      </c>
      <c r="B124" s="765" t="s">
        <v>62</v>
      </c>
      <c r="C124" s="135"/>
      <c r="D124" s="135"/>
      <c r="E124" s="135"/>
    </row>
    <row r="125" spans="1:5" s="402" customFormat="1" ht="18" customHeight="1" thickBot="1">
      <c r="A125" s="123" t="s">
        <v>21</v>
      </c>
      <c r="B125" s="770" t="s">
        <v>383</v>
      </c>
      <c r="C125" s="125">
        <f>+C92+C108+C122</f>
        <v>110133</v>
      </c>
      <c r="D125" s="125">
        <f>+D92+D108+D122</f>
        <v>112647</v>
      </c>
      <c r="E125" s="125">
        <f>+E92+E108+E122</f>
        <v>0</v>
      </c>
    </row>
    <row r="126" spans="1:5" s="402" customFormat="1" ht="18" customHeight="1" thickBot="1">
      <c r="A126" s="123" t="s">
        <v>22</v>
      </c>
      <c r="B126" s="770" t="s">
        <v>384</v>
      </c>
      <c r="C126" s="125">
        <f>+C127+C128+C129</f>
        <v>0</v>
      </c>
      <c r="D126" s="125">
        <f>+D127+D128+D129</f>
        <v>0</v>
      </c>
      <c r="E126" s="125">
        <f>+E127+E128+E129</f>
        <v>0</v>
      </c>
    </row>
    <row r="127" spans="1:5" s="403" customFormat="1" ht="18" customHeight="1">
      <c r="A127" s="126" t="s">
        <v>98</v>
      </c>
      <c r="B127" s="769" t="s">
        <v>385</v>
      </c>
      <c r="C127" s="176"/>
      <c r="D127" s="176"/>
      <c r="E127" s="176"/>
    </row>
    <row r="128" spans="1:5" s="402" customFormat="1" ht="18" customHeight="1">
      <c r="A128" s="126" t="s">
        <v>99</v>
      </c>
      <c r="B128" s="769" t="s">
        <v>386</v>
      </c>
      <c r="C128" s="176"/>
      <c r="D128" s="176"/>
      <c r="E128" s="176"/>
    </row>
    <row r="129" spans="1:5" s="402" customFormat="1" ht="18" customHeight="1" thickBot="1">
      <c r="A129" s="169" t="s">
        <v>100</v>
      </c>
      <c r="B129" s="771" t="s">
        <v>387</v>
      </c>
      <c r="C129" s="176"/>
      <c r="D129" s="176"/>
      <c r="E129" s="176"/>
    </row>
    <row r="130" spans="1:5" s="402" customFormat="1" ht="18" customHeight="1" thickBot="1">
      <c r="A130" s="123" t="s">
        <v>23</v>
      </c>
      <c r="B130" s="770" t="s">
        <v>447</v>
      </c>
      <c r="C130" s="125">
        <f>+C131+C132+C133+C134</f>
        <v>0</v>
      </c>
      <c r="D130" s="125">
        <f>+D131+D132+D133+D134</f>
        <v>0</v>
      </c>
      <c r="E130" s="125">
        <f>+E131+E132+E133+E134</f>
        <v>0</v>
      </c>
    </row>
    <row r="131" spans="1:5" s="402" customFormat="1" ht="18" customHeight="1">
      <c r="A131" s="126" t="s">
        <v>101</v>
      </c>
      <c r="B131" s="769" t="s">
        <v>388</v>
      </c>
      <c r="C131" s="176"/>
      <c r="D131" s="176"/>
      <c r="E131" s="176"/>
    </row>
    <row r="132" spans="1:5" s="402" customFormat="1" ht="18" customHeight="1">
      <c r="A132" s="126" t="s">
        <v>102</v>
      </c>
      <c r="B132" s="769" t="s">
        <v>389</v>
      </c>
      <c r="C132" s="176"/>
      <c r="D132" s="176"/>
      <c r="E132" s="176"/>
    </row>
    <row r="133" spans="1:5" s="402" customFormat="1" ht="18" customHeight="1">
      <c r="A133" s="126" t="s">
        <v>293</v>
      </c>
      <c r="B133" s="769" t="s">
        <v>390</v>
      </c>
      <c r="C133" s="176"/>
      <c r="D133" s="176"/>
      <c r="E133" s="176"/>
    </row>
    <row r="134" spans="1:5" s="403" customFormat="1" ht="18" customHeight="1" thickBot="1">
      <c r="A134" s="169" t="s">
        <v>294</v>
      </c>
      <c r="B134" s="771" t="s">
        <v>391</v>
      </c>
      <c r="C134" s="176"/>
      <c r="D134" s="176"/>
      <c r="E134" s="176"/>
    </row>
    <row r="135" spans="1:10" s="402" customFormat="1" ht="18" customHeight="1" thickBot="1">
      <c r="A135" s="123" t="s">
        <v>24</v>
      </c>
      <c r="B135" s="770" t="s">
        <v>392</v>
      </c>
      <c r="C135" s="136">
        <f>+C136+C137+C138+C139</f>
        <v>137369</v>
      </c>
      <c r="D135" s="136">
        <f>+D136+D137+D138+D139</f>
        <v>142458</v>
      </c>
      <c r="E135" s="136"/>
      <c r="J135" s="405"/>
    </row>
    <row r="136" spans="1:5" s="402" customFormat="1" ht="18" customHeight="1">
      <c r="A136" s="126" t="s">
        <v>103</v>
      </c>
      <c r="B136" s="769" t="s">
        <v>393</v>
      </c>
      <c r="C136" s="176"/>
      <c r="D136" s="176"/>
      <c r="E136" s="176"/>
    </row>
    <row r="137" spans="1:5" s="402" customFormat="1" ht="18" customHeight="1">
      <c r="A137" s="126" t="s">
        <v>104</v>
      </c>
      <c r="B137" s="769" t="s">
        <v>403</v>
      </c>
      <c r="C137" s="176"/>
      <c r="D137" s="176">
        <v>5089</v>
      </c>
      <c r="E137" s="176"/>
    </row>
    <row r="138" spans="1:5" s="403" customFormat="1" ht="18" customHeight="1">
      <c r="A138" s="126" t="s">
        <v>306</v>
      </c>
      <c r="B138" s="769" t="s">
        <v>394</v>
      </c>
      <c r="C138" s="176"/>
      <c r="D138" s="176"/>
      <c r="E138" s="176"/>
    </row>
    <row r="139" spans="1:5" s="403" customFormat="1" ht="18" customHeight="1" thickBot="1">
      <c r="A139" s="169" t="s">
        <v>307</v>
      </c>
      <c r="B139" s="771" t="s">
        <v>590</v>
      </c>
      <c r="C139" s="176">
        <v>137369</v>
      </c>
      <c r="D139" s="176">
        <v>137369</v>
      </c>
      <c r="E139" s="176"/>
    </row>
    <row r="140" spans="1:5" s="403" customFormat="1" ht="18" customHeight="1" thickBot="1">
      <c r="A140" s="123" t="s">
        <v>25</v>
      </c>
      <c r="B140" s="770" t="s">
        <v>396</v>
      </c>
      <c r="C140" s="184">
        <f>+C141+C142+C143+C144</f>
        <v>0</v>
      </c>
      <c r="D140" s="184">
        <f>+D141+D142+D143+D144</f>
        <v>0</v>
      </c>
      <c r="E140" s="184">
        <f>+E141+E142+E143+E144</f>
        <v>0</v>
      </c>
    </row>
    <row r="141" spans="1:5" s="403" customFormat="1" ht="18" customHeight="1">
      <c r="A141" s="126" t="s">
        <v>184</v>
      </c>
      <c r="B141" s="769" t="s">
        <v>397</v>
      </c>
      <c r="C141" s="176"/>
      <c r="D141" s="176"/>
      <c r="E141" s="176"/>
    </row>
    <row r="142" spans="1:5" s="403" customFormat="1" ht="18" customHeight="1">
      <c r="A142" s="126" t="s">
        <v>185</v>
      </c>
      <c r="B142" s="769" t="s">
        <v>398</v>
      </c>
      <c r="C142" s="176"/>
      <c r="D142" s="176"/>
      <c r="E142" s="176"/>
    </row>
    <row r="143" spans="1:5" s="403" customFormat="1" ht="18" customHeight="1">
      <c r="A143" s="126" t="s">
        <v>221</v>
      </c>
      <c r="B143" s="769" t="s">
        <v>399</v>
      </c>
      <c r="C143" s="176"/>
      <c r="D143" s="176"/>
      <c r="E143" s="176"/>
    </row>
    <row r="144" spans="1:5" s="402" customFormat="1" ht="18" customHeight="1" thickBot="1">
      <c r="A144" s="126" t="s">
        <v>309</v>
      </c>
      <c r="B144" s="769" t="s">
        <v>400</v>
      </c>
      <c r="C144" s="176"/>
      <c r="D144" s="176"/>
      <c r="E144" s="176"/>
    </row>
    <row r="145" spans="1:5" s="402" customFormat="1" ht="18" customHeight="1" thickBot="1">
      <c r="A145" s="123" t="s">
        <v>26</v>
      </c>
      <c r="B145" s="770" t="s">
        <v>401</v>
      </c>
      <c r="C145" s="185">
        <f>+C126+C130+C135+C140</f>
        <v>137369</v>
      </c>
      <c r="D145" s="185">
        <f>+D126+D130+D135+D140</f>
        <v>142458</v>
      </c>
      <c r="E145" s="185">
        <f>+E126+E130+E135+E140</f>
        <v>0</v>
      </c>
    </row>
    <row r="146" spans="1:5" s="402" customFormat="1" ht="18" customHeight="1" thickBot="1">
      <c r="A146" s="186" t="s">
        <v>27</v>
      </c>
      <c r="B146" s="643" t="s">
        <v>402</v>
      </c>
      <c r="C146" s="185">
        <f>+C125+C145</f>
        <v>247502</v>
      </c>
      <c r="D146" s="185">
        <f>+D125+D145</f>
        <v>255105</v>
      </c>
      <c r="E146" s="185">
        <f>+E125+E145</f>
        <v>0</v>
      </c>
    </row>
    <row r="147" spans="1:5" s="402" customFormat="1" ht="18" customHeight="1" thickBot="1">
      <c r="A147" s="188"/>
      <c r="B147" s="189"/>
      <c r="C147" s="190"/>
      <c r="D147" s="190"/>
      <c r="E147" s="190"/>
    </row>
    <row r="148" spans="1:5" s="402" customFormat="1" ht="18" customHeight="1" thickBot="1">
      <c r="A148" s="191" t="s">
        <v>209</v>
      </c>
      <c r="B148" s="192"/>
      <c r="C148" s="193">
        <v>11</v>
      </c>
      <c r="D148" s="193">
        <v>11</v>
      </c>
      <c r="E148" s="193"/>
    </row>
    <row r="149" spans="1:5" s="402" customFormat="1" ht="18" customHeight="1" thickBot="1">
      <c r="A149" s="191" t="s">
        <v>210</v>
      </c>
      <c r="B149" s="192"/>
      <c r="C149" s="193">
        <v>8</v>
      </c>
      <c r="D149" s="193">
        <v>8</v>
      </c>
      <c r="E149" s="193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&amp;C9.1.1. melléklet a 2/2015. (II.25.) önkormányzati rendelethez</oddHeader>
  </headerFooter>
  <rowBreaks count="1" manualBreakCount="1">
    <brk id="8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BreakPreview" zoomScale="60" workbookViewId="0" topLeftCell="A1">
      <selection activeCell="D76" sqref="D76"/>
    </sheetView>
  </sheetViews>
  <sheetFormatPr defaultColWidth="9.00390625" defaultRowHeight="12.75"/>
  <cols>
    <col min="1" max="1" width="10.375" style="92" customWidth="1"/>
    <col min="2" max="2" width="49.375" style="93" customWidth="1"/>
    <col min="3" max="3" width="18.125" style="94" customWidth="1"/>
    <col min="4" max="4" width="16.375" style="2" customWidth="1"/>
    <col min="5" max="16384" width="9.375" style="2" customWidth="1"/>
  </cols>
  <sheetData>
    <row r="1" spans="1:3" s="1" customFormat="1" ht="16.5" thickBot="1">
      <c r="A1" s="43"/>
      <c r="B1" s="44"/>
      <c r="C1" s="106"/>
    </row>
    <row r="2" spans="1:3" s="16" customFormat="1" ht="15.75">
      <c r="A2" s="610" t="s">
        <v>66</v>
      </c>
      <c r="B2" s="108" t="s">
        <v>215</v>
      </c>
      <c r="C2" s="109" t="s">
        <v>53</v>
      </c>
    </row>
    <row r="3" spans="1:3" s="16" customFormat="1" ht="16.5" thickBot="1">
      <c r="A3" s="612" t="s">
        <v>206</v>
      </c>
      <c r="B3" s="111" t="s">
        <v>489</v>
      </c>
      <c r="C3" s="112">
        <v>3</v>
      </c>
    </row>
    <row r="4" spans="1:3" s="16" customFormat="1" ht="16.5" thickBot="1">
      <c r="A4" s="100"/>
      <c r="B4" s="100"/>
      <c r="C4" s="113" t="s">
        <v>54</v>
      </c>
    </row>
    <row r="5" spans="1:4" s="402" customFormat="1" ht="32.25" thickBot="1">
      <c r="A5" s="114" t="s">
        <v>208</v>
      </c>
      <c r="B5" s="115" t="s">
        <v>55</v>
      </c>
      <c r="C5" s="116" t="s">
        <v>534</v>
      </c>
      <c r="D5" s="116" t="s">
        <v>535</v>
      </c>
    </row>
    <row r="6" spans="1:4" s="10" customFormat="1" ht="16.5" thickBot="1">
      <c r="A6" s="117">
        <v>1</v>
      </c>
      <c r="B6" s="118">
        <v>2</v>
      </c>
      <c r="C6" s="119">
        <v>3</v>
      </c>
      <c r="D6" s="119">
        <v>4</v>
      </c>
    </row>
    <row r="7" spans="1:3" s="10" customFormat="1" ht="16.5" thickBot="1">
      <c r="A7" s="120"/>
      <c r="B7" s="121" t="s">
        <v>57</v>
      </c>
      <c r="C7" s="122"/>
    </row>
    <row r="8" spans="1:4" s="10" customFormat="1" ht="38.25" thickBot="1">
      <c r="A8" s="205" t="s">
        <v>18</v>
      </c>
      <c r="B8" s="206" t="s">
        <v>250</v>
      </c>
      <c r="C8" s="207">
        <f>SUM(C9:C13)</f>
        <v>0</v>
      </c>
      <c r="D8" s="537">
        <f>+D9+D10+D11+D13+D14+D15</f>
        <v>0</v>
      </c>
    </row>
    <row r="9" spans="1:4" s="403" customFormat="1" ht="18.75">
      <c r="A9" s="208" t="s">
        <v>105</v>
      </c>
      <c r="B9" s="540" t="s">
        <v>251</v>
      </c>
      <c r="C9" s="210"/>
      <c r="D9" s="210"/>
    </row>
    <row r="10" spans="1:4" s="404" customFormat="1" ht="18.75">
      <c r="A10" s="211" t="s">
        <v>106</v>
      </c>
      <c r="B10" s="541" t="s">
        <v>252</v>
      </c>
      <c r="C10" s="213"/>
      <c r="D10" s="213"/>
    </row>
    <row r="11" spans="1:4" s="404" customFormat="1" ht="18.75">
      <c r="A11" s="211" t="s">
        <v>107</v>
      </c>
      <c r="B11" s="541" t="s">
        <v>253</v>
      </c>
      <c r="C11" s="213"/>
      <c r="D11" s="213"/>
    </row>
    <row r="12" spans="1:4" s="404" customFormat="1" ht="18.75">
      <c r="A12" s="211" t="s">
        <v>558</v>
      </c>
      <c r="B12" s="541" t="s">
        <v>559</v>
      </c>
      <c r="C12" s="213"/>
      <c r="D12" s="213"/>
    </row>
    <row r="13" spans="1:4" s="404" customFormat="1" ht="18.75">
      <c r="A13" s="211" t="s">
        <v>119</v>
      </c>
      <c r="B13" s="541" t="s">
        <v>536</v>
      </c>
      <c r="C13" s="213"/>
      <c r="D13" s="213"/>
    </row>
    <row r="14" spans="1:4" s="403" customFormat="1" ht="37.5">
      <c r="A14" s="211" t="s">
        <v>560</v>
      </c>
      <c r="B14" s="212" t="s">
        <v>254</v>
      </c>
      <c r="C14" s="538"/>
      <c r="D14" s="213"/>
    </row>
    <row r="15" spans="1:4" s="403" customFormat="1" ht="38.25" thickBot="1">
      <c r="A15" s="214" t="s">
        <v>561</v>
      </c>
      <c r="B15" s="215" t="s">
        <v>255</v>
      </c>
      <c r="C15" s="539"/>
      <c r="D15" s="213"/>
    </row>
    <row r="16" spans="1:4" s="403" customFormat="1" ht="16.5" thickBot="1">
      <c r="A16" s="123" t="s">
        <v>19</v>
      </c>
      <c r="B16" s="622" t="s">
        <v>256</v>
      </c>
      <c r="C16" s="125">
        <f>+C17+C18+C19+C20+C21</f>
        <v>0</v>
      </c>
      <c r="D16" s="125">
        <f>+D17+D18+D19+D20+D21</f>
        <v>0</v>
      </c>
    </row>
    <row r="17" spans="1:4" s="403" customFormat="1" ht="15.75">
      <c r="A17" s="126" t="s">
        <v>111</v>
      </c>
      <c r="B17" s="619" t="s">
        <v>257</v>
      </c>
      <c r="C17" s="128"/>
      <c r="D17" s="128"/>
    </row>
    <row r="18" spans="1:4" s="403" customFormat="1" ht="15.75">
      <c r="A18" s="129" t="s">
        <v>112</v>
      </c>
      <c r="B18" s="620" t="s">
        <v>258</v>
      </c>
      <c r="C18" s="131"/>
      <c r="D18" s="131"/>
    </row>
    <row r="19" spans="1:4" s="403" customFormat="1" ht="15.75">
      <c r="A19" s="129" t="s">
        <v>113</v>
      </c>
      <c r="B19" s="620" t="s">
        <v>482</v>
      </c>
      <c r="C19" s="131"/>
      <c r="D19" s="131"/>
    </row>
    <row r="20" spans="1:4" s="403" customFormat="1" ht="15.75">
      <c r="A20" s="129" t="s">
        <v>114</v>
      </c>
      <c r="B20" s="620" t="s">
        <v>483</v>
      </c>
      <c r="C20" s="131"/>
      <c r="D20" s="131"/>
    </row>
    <row r="21" spans="1:4" s="403" customFormat="1" ht="15.75">
      <c r="A21" s="129" t="s">
        <v>115</v>
      </c>
      <c r="B21" s="620" t="s">
        <v>259</v>
      </c>
      <c r="C21" s="131"/>
      <c r="D21" s="131"/>
    </row>
    <row r="22" spans="1:4" s="404" customFormat="1" ht="16.5" thickBot="1">
      <c r="A22" s="132" t="s">
        <v>124</v>
      </c>
      <c r="B22" s="621" t="s">
        <v>260</v>
      </c>
      <c r="C22" s="135"/>
      <c r="D22" s="135"/>
    </row>
    <row r="23" spans="1:4" s="404" customFormat="1" ht="16.5" thickBot="1">
      <c r="A23" s="123" t="s">
        <v>20</v>
      </c>
      <c r="B23" s="618" t="s">
        <v>261</v>
      </c>
      <c r="C23" s="125">
        <f>+C24+C25+C26+C27+C28</f>
        <v>0</v>
      </c>
      <c r="D23" s="125">
        <f>+D24+D25+D26+D27+D28</f>
        <v>0</v>
      </c>
    </row>
    <row r="24" spans="1:4" s="404" customFormat="1" ht="15.75">
      <c r="A24" s="126" t="s">
        <v>94</v>
      </c>
      <c r="B24" s="619" t="s">
        <v>262</v>
      </c>
      <c r="C24" s="128"/>
      <c r="D24" s="128"/>
    </row>
    <row r="25" spans="1:4" s="403" customFormat="1" ht="15.75">
      <c r="A25" s="129" t="s">
        <v>95</v>
      </c>
      <c r="B25" s="620" t="s">
        <v>263</v>
      </c>
      <c r="C25" s="131"/>
      <c r="D25" s="131"/>
    </row>
    <row r="26" spans="1:4" s="404" customFormat="1" ht="15.75">
      <c r="A26" s="129" t="s">
        <v>96</v>
      </c>
      <c r="B26" s="620" t="s">
        <v>484</v>
      </c>
      <c r="C26" s="131"/>
      <c r="D26" s="131"/>
    </row>
    <row r="27" spans="1:4" s="404" customFormat="1" ht="15.75">
      <c r="A27" s="129" t="s">
        <v>97</v>
      </c>
      <c r="B27" s="620" t="s">
        <v>485</v>
      </c>
      <c r="C27" s="131"/>
      <c r="D27" s="131"/>
    </row>
    <row r="28" spans="1:4" s="404" customFormat="1" ht="15.75">
      <c r="A28" s="129" t="s">
        <v>174</v>
      </c>
      <c r="B28" s="620" t="s">
        <v>264</v>
      </c>
      <c r="C28" s="131"/>
      <c r="D28" s="131"/>
    </row>
    <row r="29" spans="1:4" s="404" customFormat="1" ht="16.5" thickBot="1">
      <c r="A29" s="132" t="s">
        <v>175</v>
      </c>
      <c r="B29" s="621" t="s">
        <v>265</v>
      </c>
      <c r="C29" s="135"/>
      <c r="D29" s="135"/>
    </row>
    <row r="30" spans="1:4" s="404" customFormat="1" ht="16.5" thickBot="1">
      <c r="A30" s="123" t="s">
        <v>176</v>
      </c>
      <c r="B30" s="618" t="s">
        <v>266</v>
      </c>
      <c r="C30" s="136">
        <f>+C31+C34+C35+C36</f>
        <v>0</v>
      </c>
      <c r="D30" s="136">
        <f>+D31+D34+D35+D36</f>
        <v>0</v>
      </c>
    </row>
    <row r="31" spans="1:4" s="404" customFormat="1" ht="15.75">
      <c r="A31" s="126" t="s">
        <v>267</v>
      </c>
      <c r="B31" s="619" t="s">
        <v>273</v>
      </c>
      <c r="C31" s="137">
        <f>+C32+C33</f>
        <v>0</v>
      </c>
      <c r="D31" s="137">
        <f>+D32+D33</f>
        <v>0</v>
      </c>
    </row>
    <row r="32" spans="1:4" s="404" customFormat="1" ht="15.75">
      <c r="A32" s="129" t="s">
        <v>268</v>
      </c>
      <c r="B32" s="620" t="s">
        <v>274</v>
      </c>
      <c r="C32" s="131"/>
      <c r="D32" s="131"/>
    </row>
    <row r="33" spans="1:4" s="404" customFormat="1" ht="15.75">
      <c r="A33" s="129" t="s">
        <v>269</v>
      </c>
      <c r="B33" s="620" t="s">
        <v>275</v>
      </c>
      <c r="C33" s="131"/>
      <c r="D33" s="131"/>
    </row>
    <row r="34" spans="1:4" s="404" customFormat="1" ht="15.75">
      <c r="A34" s="129" t="s">
        <v>270</v>
      </c>
      <c r="B34" s="620" t="s">
        <v>276</v>
      </c>
      <c r="C34" s="131"/>
      <c r="D34" s="131"/>
    </row>
    <row r="35" spans="1:4" s="404" customFormat="1" ht="15.75">
      <c r="A35" s="129" t="s">
        <v>271</v>
      </c>
      <c r="B35" s="620" t="s">
        <v>277</v>
      </c>
      <c r="C35" s="131"/>
      <c r="D35" s="131"/>
    </row>
    <row r="36" spans="1:4" s="404" customFormat="1" ht="16.5" thickBot="1">
      <c r="A36" s="132" t="s">
        <v>272</v>
      </c>
      <c r="B36" s="621" t="s">
        <v>278</v>
      </c>
      <c r="C36" s="135"/>
      <c r="D36" s="135"/>
    </row>
    <row r="37" spans="1:4" s="404" customFormat="1" ht="16.5" thickBot="1">
      <c r="A37" s="123" t="s">
        <v>22</v>
      </c>
      <c r="B37" s="618" t="s">
        <v>279</v>
      </c>
      <c r="C37" s="125">
        <f>SUM(C38:C47)</f>
        <v>0</v>
      </c>
      <c r="D37" s="125">
        <f>SUM(D38:D47)</f>
        <v>0</v>
      </c>
    </row>
    <row r="38" spans="1:4" s="404" customFormat="1" ht="15.75">
      <c r="A38" s="126" t="s">
        <v>98</v>
      </c>
      <c r="B38" s="619" t="s">
        <v>282</v>
      </c>
      <c r="C38" s="128"/>
      <c r="D38" s="128"/>
    </row>
    <row r="39" spans="1:4" s="404" customFormat="1" ht="15.75">
      <c r="A39" s="129" t="s">
        <v>99</v>
      </c>
      <c r="B39" s="620" t="s">
        <v>283</v>
      </c>
      <c r="C39" s="131"/>
      <c r="D39" s="131"/>
    </row>
    <row r="40" spans="1:4" s="404" customFormat="1" ht="15.75">
      <c r="A40" s="129" t="s">
        <v>100</v>
      </c>
      <c r="B40" s="620" t="s">
        <v>284</v>
      </c>
      <c r="C40" s="131"/>
      <c r="D40" s="131"/>
    </row>
    <row r="41" spans="1:4" s="404" customFormat="1" ht="15.75">
      <c r="A41" s="129" t="s">
        <v>178</v>
      </c>
      <c r="B41" s="620" t="s">
        <v>285</v>
      </c>
      <c r="C41" s="131">
        <v>0</v>
      </c>
      <c r="D41" s="131">
        <v>0</v>
      </c>
    </row>
    <row r="42" spans="1:4" s="404" customFormat="1" ht="15.75">
      <c r="A42" s="129" t="s">
        <v>179</v>
      </c>
      <c r="B42" s="620" t="s">
        <v>286</v>
      </c>
      <c r="C42" s="131"/>
      <c r="D42" s="131"/>
    </row>
    <row r="43" spans="1:4" s="404" customFormat="1" ht="15.75">
      <c r="A43" s="129" t="s">
        <v>180</v>
      </c>
      <c r="B43" s="620" t="s">
        <v>287</v>
      </c>
      <c r="C43" s="131">
        <v>0</v>
      </c>
      <c r="D43" s="131">
        <v>0</v>
      </c>
    </row>
    <row r="44" spans="1:4" s="404" customFormat="1" ht="15.75">
      <c r="A44" s="129" t="s">
        <v>181</v>
      </c>
      <c r="B44" s="620" t="s">
        <v>288</v>
      </c>
      <c r="C44" s="131"/>
      <c r="D44" s="131"/>
    </row>
    <row r="45" spans="1:4" s="404" customFormat="1" ht="15.75">
      <c r="A45" s="129" t="s">
        <v>182</v>
      </c>
      <c r="B45" s="620" t="s">
        <v>289</v>
      </c>
      <c r="C45" s="131"/>
      <c r="D45" s="131"/>
    </row>
    <row r="46" spans="1:4" s="404" customFormat="1" ht="15.75">
      <c r="A46" s="129" t="s">
        <v>280</v>
      </c>
      <c r="B46" s="620" t="s">
        <v>290</v>
      </c>
      <c r="C46" s="138"/>
      <c r="D46" s="138"/>
    </row>
    <row r="47" spans="1:4" s="404" customFormat="1" ht="16.5" thickBot="1">
      <c r="A47" s="132" t="s">
        <v>281</v>
      </c>
      <c r="B47" s="621" t="s">
        <v>291</v>
      </c>
      <c r="C47" s="139"/>
      <c r="D47" s="139"/>
    </row>
    <row r="48" spans="1:4" s="404" customFormat="1" ht="16.5" thickBot="1">
      <c r="A48" s="123" t="s">
        <v>23</v>
      </c>
      <c r="B48" s="618" t="s">
        <v>292</v>
      </c>
      <c r="C48" s="125">
        <f>SUM(C49:C53)</f>
        <v>0</v>
      </c>
      <c r="D48" s="125">
        <f>SUM(D49:D53)</f>
        <v>0</v>
      </c>
    </row>
    <row r="49" spans="1:4" s="404" customFormat="1" ht="15.75">
      <c r="A49" s="126" t="s">
        <v>101</v>
      </c>
      <c r="B49" s="619" t="s">
        <v>296</v>
      </c>
      <c r="C49" s="140"/>
      <c r="D49" s="140"/>
    </row>
    <row r="50" spans="1:4" s="404" customFormat="1" ht="15.75">
      <c r="A50" s="129" t="s">
        <v>102</v>
      </c>
      <c r="B50" s="620" t="s">
        <v>297</v>
      </c>
      <c r="C50" s="138"/>
      <c r="D50" s="138"/>
    </row>
    <row r="51" spans="1:4" s="404" customFormat="1" ht="15.75">
      <c r="A51" s="129" t="s">
        <v>293</v>
      </c>
      <c r="B51" s="620" t="s">
        <v>298</v>
      </c>
      <c r="C51" s="138"/>
      <c r="D51" s="138"/>
    </row>
    <row r="52" spans="1:4" s="404" customFormat="1" ht="15.75">
      <c r="A52" s="129" t="s">
        <v>294</v>
      </c>
      <c r="B52" s="620" t="s">
        <v>299</v>
      </c>
      <c r="C52" s="138"/>
      <c r="D52" s="138"/>
    </row>
    <row r="53" spans="1:4" s="404" customFormat="1" ht="16.5" thickBot="1">
      <c r="A53" s="132" t="s">
        <v>295</v>
      </c>
      <c r="B53" s="621" t="s">
        <v>300</v>
      </c>
      <c r="C53" s="139"/>
      <c r="D53" s="139"/>
    </row>
    <row r="54" spans="1:4" s="404" customFormat="1" ht="16.5" thickBot="1">
      <c r="A54" s="123" t="s">
        <v>183</v>
      </c>
      <c r="B54" s="618" t="s">
        <v>301</v>
      </c>
      <c r="C54" s="125">
        <f>SUM(C55:C57)</f>
        <v>0</v>
      </c>
      <c r="D54" s="125">
        <f>SUM(D55:D57)</f>
        <v>0</v>
      </c>
    </row>
    <row r="55" spans="1:4" s="404" customFormat="1" ht="15.75">
      <c r="A55" s="126" t="s">
        <v>103</v>
      </c>
      <c r="B55" s="619" t="s">
        <v>302</v>
      </c>
      <c r="C55" s="128"/>
      <c r="D55" s="128"/>
    </row>
    <row r="56" spans="1:4" s="404" customFormat="1" ht="15.75">
      <c r="A56" s="129" t="s">
        <v>104</v>
      </c>
      <c r="B56" s="620" t="s">
        <v>486</v>
      </c>
      <c r="C56" s="131"/>
      <c r="D56" s="131"/>
    </row>
    <row r="57" spans="1:4" s="404" customFormat="1" ht="15.75">
      <c r="A57" s="129" t="s">
        <v>306</v>
      </c>
      <c r="B57" s="620" t="s">
        <v>304</v>
      </c>
      <c r="C57" s="131"/>
      <c r="D57" s="131"/>
    </row>
    <row r="58" spans="1:4" s="404" customFormat="1" ht="16.5" thickBot="1">
      <c r="A58" s="132" t="s">
        <v>307</v>
      </c>
      <c r="B58" s="621" t="s">
        <v>305</v>
      </c>
      <c r="C58" s="135"/>
      <c r="D58" s="135"/>
    </row>
    <row r="59" spans="1:4" s="404" customFormat="1" ht="16.5" thickBot="1">
      <c r="A59" s="123" t="s">
        <v>25</v>
      </c>
      <c r="B59" s="622" t="s">
        <v>308</v>
      </c>
      <c r="C59" s="125">
        <f>SUM(C60:C62)</f>
        <v>0</v>
      </c>
      <c r="D59" s="125">
        <f>SUM(D60:D62)</f>
        <v>0</v>
      </c>
    </row>
    <row r="60" spans="1:4" s="404" customFormat="1" ht="15.75">
      <c r="A60" s="126" t="s">
        <v>184</v>
      </c>
      <c r="B60" s="619" t="s">
        <v>310</v>
      </c>
      <c r="C60" s="138"/>
      <c r="D60" s="138"/>
    </row>
    <row r="61" spans="1:4" s="404" customFormat="1" ht="15.75">
      <c r="A61" s="129" t="s">
        <v>185</v>
      </c>
      <c r="B61" s="620" t="s">
        <v>487</v>
      </c>
      <c r="C61" s="138"/>
      <c r="D61" s="138"/>
    </row>
    <row r="62" spans="1:4" s="404" customFormat="1" ht="15.75">
      <c r="A62" s="129" t="s">
        <v>221</v>
      </c>
      <c r="B62" s="620" t="s">
        <v>311</v>
      </c>
      <c r="C62" s="138"/>
      <c r="D62" s="138"/>
    </row>
    <row r="63" spans="1:4" s="404" customFormat="1" ht="16.5" thickBot="1">
      <c r="A63" s="132" t="s">
        <v>309</v>
      </c>
      <c r="B63" s="621" t="s">
        <v>312</v>
      </c>
      <c r="C63" s="138"/>
      <c r="D63" s="138"/>
    </row>
    <row r="64" spans="1:4" s="404" customFormat="1" ht="16.5" thickBot="1">
      <c r="A64" s="123" t="s">
        <v>26</v>
      </c>
      <c r="B64" s="618" t="s">
        <v>313</v>
      </c>
      <c r="C64" s="136">
        <f>+C8+C16+C23+C30+C37+C48+C54+C59</f>
        <v>0</v>
      </c>
      <c r="D64" s="136">
        <f>+D8+D16+D23+D30+D37+D48+D54+D59</f>
        <v>0</v>
      </c>
    </row>
    <row r="65" spans="1:4" s="404" customFormat="1" ht="16.5" thickBot="1">
      <c r="A65" s="141" t="s">
        <v>448</v>
      </c>
      <c r="B65" s="622" t="s">
        <v>315</v>
      </c>
      <c r="C65" s="125">
        <f>SUM(C66:C68)</f>
        <v>0</v>
      </c>
      <c r="D65" s="125">
        <f>SUM(D66:D68)</f>
        <v>0</v>
      </c>
    </row>
    <row r="66" spans="1:4" s="404" customFormat="1" ht="15.75">
      <c r="A66" s="126" t="s">
        <v>348</v>
      </c>
      <c r="B66" s="619" t="s">
        <v>316</v>
      </c>
      <c r="C66" s="138"/>
      <c r="D66" s="138"/>
    </row>
    <row r="67" spans="1:4" s="404" customFormat="1" ht="15.75">
      <c r="A67" s="129" t="s">
        <v>357</v>
      </c>
      <c r="B67" s="620" t="s">
        <v>317</v>
      </c>
      <c r="C67" s="138"/>
      <c r="D67" s="138"/>
    </row>
    <row r="68" spans="1:4" s="404" customFormat="1" ht="16.5" thickBot="1">
      <c r="A68" s="132" t="s">
        <v>358</v>
      </c>
      <c r="B68" s="623" t="s">
        <v>318</v>
      </c>
      <c r="C68" s="138"/>
      <c r="D68" s="138"/>
    </row>
    <row r="69" spans="1:4" s="404" customFormat="1" ht="16.5" thickBot="1">
      <c r="A69" s="141" t="s">
        <v>319</v>
      </c>
      <c r="B69" s="622" t="s">
        <v>320</v>
      </c>
      <c r="C69" s="125">
        <f>SUM(C70:C73)</f>
        <v>0</v>
      </c>
      <c r="D69" s="125">
        <f>SUM(D70:D73)</f>
        <v>0</v>
      </c>
    </row>
    <row r="70" spans="1:4" s="404" customFormat="1" ht="15.75">
      <c r="A70" s="126" t="s">
        <v>152</v>
      </c>
      <c r="B70" s="619" t="s">
        <v>321</v>
      </c>
      <c r="C70" s="138"/>
      <c r="D70" s="138"/>
    </row>
    <row r="71" spans="1:4" s="404" customFormat="1" ht="15.75">
      <c r="A71" s="129" t="s">
        <v>153</v>
      </c>
      <c r="B71" s="620" t="s">
        <v>322</v>
      </c>
      <c r="C71" s="138"/>
      <c r="D71" s="138"/>
    </row>
    <row r="72" spans="1:4" s="404" customFormat="1" ht="15.75">
      <c r="A72" s="129" t="s">
        <v>349</v>
      </c>
      <c r="B72" s="620" t="s">
        <v>323</v>
      </c>
      <c r="C72" s="138"/>
      <c r="D72" s="138"/>
    </row>
    <row r="73" spans="1:4" s="404" customFormat="1" ht="16.5" thickBot="1">
      <c r="A73" s="132" t="s">
        <v>350</v>
      </c>
      <c r="B73" s="621" t="s">
        <v>324</v>
      </c>
      <c r="C73" s="138"/>
      <c r="D73" s="138"/>
    </row>
    <row r="74" spans="1:4" s="404" customFormat="1" ht="16.5" thickBot="1">
      <c r="A74" s="141" t="s">
        <v>325</v>
      </c>
      <c r="B74" s="622" t="s">
        <v>326</v>
      </c>
      <c r="C74" s="125">
        <f>SUM(C75:C76)</f>
        <v>1900</v>
      </c>
      <c r="D74" s="125">
        <f>SUM(D75:D76)</f>
        <v>1900</v>
      </c>
    </row>
    <row r="75" spans="1:4" s="404" customFormat="1" ht="15.75">
      <c r="A75" s="126" t="s">
        <v>351</v>
      </c>
      <c r="B75" s="619" t="s">
        <v>327</v>
      </c>
      <c r="C75" s="138">
        <v>1900</v>
      </c>
      <c r="D75" s="138">
        <v>1900</v>
      </c>
    </row>
    <row r="76" spans="1:4" s="404" customFormat="1" ht="16.5" thickBot="1">
      <c r="A76" s="132" t="s">
        <v>352</v>
      </c>
      <c r="B76" s="621" t="s">
        <v>328</v>
      </c>
      <c r="C76" s="138"/>
      <c r="D76" s="138"/>
    </row>
    <row r="77" spans="1:4" s="403" customFormat="1" ht="16.5" thickBot="1">
      <c r="A77" s="141" t="s">
        <v>329</v>
      </c>
      <c r="B77" s="622" t="s">
        <v>330</v>
      </c>
      <c r="C77" s="125">
        <f>SUM(C78:C80)</f>
        <v>0</v>
      </c>
      <c r="D77" s="125">
        <f>SUM(D78:D80)</f>
        <v>0</v>
      </c>
    </row>
    <row r="78" spans="1:4" s="404" customFormat="1" ht="15.75">
      <c r="A78" s="126" t="s">
        <v>353</v>
      </c>
      <c r="B78" s="619" t="s">
        <v>331</v>
      </c>
      <c r="C78" s="138"/>
      <c r="D78" s="138"/>
    </row>
    <row r="79" spans="1:4" s="404" customFormat="1" ht="15.75">
      <c r="A79" s="129" t="s">
        <v>354</v>
      </c>
      <c r="B79" s="620" t="s">
        <v>332</v>
      </c>
      <c r="C79" s="138"/>
      <c r="D79" s="138"/>
    </row>
    <row r="80" spans="1:4" s="404" customFormat="1" ht="16.5" thickBot="1">
      <c r="A80" s="132" t="s">
        <v>355</v>
      </c>
      <c r="B80" s="621" t="s">
        <v>333</v>
      </c>
      <c r="C80" s="138"/>
      <c r="D80" s="138"/>
    </row>
    <row r="81" spans="1:4" s="404" customFormat="1" ht="16.5" thickBot="1">
      <c r="A81" s="141" t="s">
        <v>334</v>
      </c>
      <c r="B81" s="622" t="s">
        <v>356</v>
      </c>
      <c r="C81" s="125">
        <f>SUM(C82:C85)</f>
        <v>0</v>
      </c>
      <c r="D81" s="125">
        <f>SUM(D82:D85)</f>
        <v>0</v>
      </c>
    </row>
    <row r="82" spans="1:4" s="404" customFormat="1" ht="15.75">
      <c r="A82" s="143" t="s">
        <v>335</v>
      </c>
      <c r="B82" s="619" t="s">
        <v>336</v>
      </c>
      <c r="C82" s="138"/>
      <c r="D82" s="138"/>
    </row>
    <row r="83" spans="1:4" s="404" customFormat="1" ht="15.75">
      <c r="A83" s="144" t="s">
        <v>337</v>
      </c>
      <c r="B83" s="620" t="s">
        <v>338</v>
      </c>
      <c r="C83" s="138"/>
      <c r="D83" s="138"/>
    </row>
    <row r="84" spans="1:4" s="404" customFormat="1" ht="15.75">
      <c r="A84" s="144" t="s">
        <v>339</v>
      </c>
      <c r="B84" s="620" t="s">
        <v>340</v>
      </c>
      <c r="C84" s="138"/>
      <c r="D84" s="138"/>
    </row>
    <row r="85" spans="1:4" s="403" customFormat="1" ht="16.5" thickBot="1">
      <c r="A85" s="145" t="s">
        <v>341</v>
      </c>
      <c r="B85" s="621" t="s">
        <v>342</v>
      </c>
      <c r="C85" s="138"/>
      <c r="D85" s="138"/>
    </row>
    <row r="86" spans="1:4" s="403" customFormat="1" ht="16.5" thickBot="1">
      <c r="A86" s="141" t="s">
        <v>343</v>
      </c>
      <c r="B86" s="622" t="s">
        <v>344</v>
      </c>
      <c r="C86" s="146"/>
      <c r="D86" s="146"/>
    </row>
    <row r="87" spans="1:4" s="403" customFormat="1" ht="16.5" thickBot="1">
      <c r="A87" s="141" t="s">
        <v>345</v>
      </c>
      <c r="B87" s="624" t="s">
        <v>346</v>
      </c>
      <c r="C87" s="136">
        <f>+C65+C69+C74+C77+C81+C86</f>
        <v>1900</v>
      </c>
      <c r="D87" s="136">
        <f>+D65+D69+D74+D77+D81+D86</f>
        <v>1900</v>
      </c>
    </row>
    <row r="88" spans="1:4" s="403" customFormat="1" ht="16.5" thickBot="1">
      <c r="A88" s="148" t="s">
        <v>359</v>
      </c>
      <c r="B88" s="625" t="s">
        <v>475</v>
      </c>
      <c r="C88" s="136">
        <f>+C64+C87</f>
        <v>1900</v>
      </c>
      <c r="D88" s="136">
        <f>+D64+D87</f>
        <v>1900</v>
      </c>
    </row>
    <row r="89" spans="1:3" s="404" customFormat="1" ht="15.75">
      <c r="A89" s="150"/>
      <c r="B89" s="151"/>
      <c r="C89" s="152"/>
    </row>
    <row r="90" spans="1:3" s="402" customFormat="1" ht="16.5" thickBot="1">
      <c r="A90" s="153"/>
      <c r="B90" s="154"/>
      <c r="C90" s="155"/>
    </row>
    <row r="91" spans="1:4" s="10" customFormat="1" ht="32.25" customHeight="1" thickBot="1">
      <c r="A91" s="727" t="s">
        <v>59</v>
      </c>
      <c r="B91" s="728"/>
      <c r="C91" s="728"/>
      <c r="D91" s="728"/>
    </row>
    <row r="92" spans="1:4" s="403" customFormat="1" ht="32.25" thickBot="1">
      <c r="A92" s="158" t="s">
        <v>18</v>
      </c>
      <c r="B92" s="159" t="s">
        <v>502</v>
      </c>
      <c r="C92" s="160">
        <f>SUM(C93:C97)</f>
        <v>1900</v>
      </c>
      <c r="D92" s="160">
        <f>SUM(D93:D97)</f>
        <v>1900</v>
      </c>
    </row>
    <row r="93" spans="1:4" s="402" customFormat="1" ht="15.75">
      <c r="A93" s="161" t="s">
        <v>105</v>
      </c>
      <c r="B93" s="630" t="s">
        <v>48</v>
      </c>
      <c r="C93" s="163"/>
      <c r="D93" s="163"/>
    </row>
    <row r="94" spans="1:4" s="402" customFormat="1" ht="15.75">
      <c r="A94" s="129" t="s">
        <v>106</v>
      </c>
      <c r="B94" s="631" t="s">
        <v>186</v>
      </c>
      <c r="C94" s="131"/>
      <c r="D94" s="131"/>
    </row>
    <row r="95" spans="1:4" s="402" customFormat="1" ht="15.75">
      <c r="A95" s="129" t="s">
        <v>107</v>
      </c>
      <c r="B95" s="631" t="s">
        <v>142</v>
      </c>
      <c r="C95" s="135"/>
      <c r="D95" s="135"/>
    </row>
    <row r="96" spans="1:4" s="402" customFormat="1" ht="15.75">
      <c r="A96" s="129" t="s">
        <v>108</v>
      </c>
      <c r="B96" s="632" t="s">
        <v>187</v>
      </c>
      <c r="C96" s="135"/>
      <c r="D96" s="135"/>
    </row>
    <row r="97" spans="1:4" s="402" customFormat="1" ht="15.75">
      <c r="A97" s="129" t="s">
        <v>119</v>
      </c>
      <c r="B97" s="633" t="s">
        <v>188</v>
      </c>
      <c r="C97" s="135">
        <v>1900</v>
      </c>
      <c r="D97" s="135">
        <v>1900</v>
      </c>
    </row>
    <row r="98" spans="1:4" s="402" customFormat="1" ht="15.75">
      <c r="A98" s="129" t="s">
        <v>109</v>
      </c>
      <c r="B98" s="631" t="s">
        <v>362</v>
      </c>
      <c r="C98" s="135"/>
      <c r="D98" s="135"/>
    </row>
    <row r="99" spans="1:4" s="402" customFormat="1" ht="15.75">
      <c r="A99" s="129" t="s">
        <v>110</v>
      </c>
      <c r="B99" s="634" t="s">
        <v>363</v>
      </c>
      <c r="C99" s="135"/>
      <c r="D99" s="135"/>
    </row>
    <row r="100" spans="1:4" s="402" customFormat="1" ht="15.75">
      <c r="A100" s="129" t="s">
        <v>120</v>
      </c>
      <c r="B100" s="631" t="s">
        <v>364</v>
      </c>
      <c r="C100" s="135"/>
      <c r="D100" s="135"/>
    </row>
    <row r="101" spans="1:4" s="402" customFormat="1" ht="15.75">
      <c r="A101" s="129" t="s">
        <v>121</v>
      </c>
      <c r="B101" s="631" t="s">
        <v>365</v>
      </c>
      <c r="C101" s="135"/>
      <c r="D101" s="135"/>
    </row>
    <row r="102" spans="1:4" s="402" customFormat="1" ht="15.75">
      <c r="A102" s="129" t="s">
        <v>122</v>
      </c>
      <c r="B102" s="634" t="s">
        <v>366</v>
      </c>
      <c r="C102" s="135"/>
      <c r="D102" s="135"/>
    </row>
    <row r="103" spans="1:4" s="402" customFormat="1" ht="15.75">
      <c r="A103" s="129" t="s">
        <v>123</v>
      </c>
      <c r="B103" s="634" t="s">
        <v>367</v>
      </c>
      <c r="C103" s="135"/>
      <c r="D103" s="135"/>
    </row>
    <row r="104" spans="1:4" s="402" customFormat="1" ht="15.75">
      <c r="A104" s="129" t="s">
        <v>125</v>
      </c>
      <c r="B104" s="631" t="s">
        <v>368</v>
      </c>
      <c r="C104" s="135"/>
      <c r="D104" s="135"/>
    </row>
    <row r="105" spans="1:4" s="402" customFormat="1" ht="15.75">
      <c r="A105" s="169" t="s">
        <v>189</v>
      </c>
      <c r="B105" s="635" t="s">
        <v>369</v>
      </c>
      <c r="C105" s="135"/>
      <c r="D105" s="135"/>
    </row>
    <row r="106" spans="1:4" s="402" customFormat="1" ht="15.75">
      <c r="A106" s="129" t="s">
        <v>360</v>
      </c>
      <c r="B106" s="635" t="s">
        <v>370</v>
      </c>
      <c r="C106" s="135"/>
      <c r="D106" s="135"/>
    </row>
    <row r="107" spans="1:4" s="402" customFormat="1" ht="16.5" thickBot="1">
      <c r="A107" s="171" t="s">
        <v>361</v>
      </c>
      <c r="B107" s="636" t="s">
        <v>371</v>
      </c>
      <c r="C107" s="173">
        <v>1900</v>
      </c>
      <c r="D107" s="173">
        <v>1900</v>
      </c>
    </row>
    <row r="108" spans="1:4" s="402" customFormat="1" ht="16.5" thickBot="1">
      <c r="A108" s="123" t="s">
        <v>19</v>
      </c>
      <c r="B108" s="637" t="s">
        <v>503</v>
      </c>
      <c r="C108" s="125">
        <f>+C109+C111+C113</f>
        <v>0</v>
      </c>
      <c r="D108" s="125">
        <f>+D109+D111+D113</f>
        <v>0</v>
      </c>
    </row>
    <row r="109" spans="1:4" s="402" customFormat="1" ht="15.75">
      <c r="A109" s="126" t="s">
        <v>111</v>
      </c>
      <c r="B109" s="631" t="s">
        <v>219</v>
      </c>
      <c r="C109" s="128"/>
      <c r="D109" s="128"/>
    </row>
    <row r="110" spans="1:4" s="402" customFormat="1" ht="15.75">
      <c r="A110" s="126" t="s">
        <v>112</v>
      </c>
      <c r="B110" s="635" t="s">
        <v>375</v>
      </c>
      <c r="C110" s="128"/>
      <c r="D110" s="128"/>
    </row>
    <row r="111" spans="1:4" s="402" customFormat="1" ht="15.75">
      <c r="A111" s="126" t="s">
        <v>113</v>
      </c>
      <c r="B111" s="635" t="s">
        <v>190</v>
      </c>
      <c r="C111" s="131"/>
      <c r="D111" s="131"/>
    </row>
    <row r="112" spans="1:4" s="402" customFormat="1" ht="15.75">
      <c r="A112" s="126" t="s">
        <v>114</v>
      </c>
      <c r="B112" s="635" t="s">
        <v>376</v>
      </c>
      <c r="C112" s="176"/>
      <c r="D112" s="176"/>
    </row>
    <row r="113" spans="1:4" s="402" customFormat="1" ht="15.75">
      <c r="A113" s="126" t="s">
        <v>115</v>
      </c>
      <c r="B113" s="638" t="s">
        <v>222</v>
      </c>
      <c r="C113" s="176"/>
      <c r="D113" s="176"/>
    </row>
    <row r="114" spans="1:4" s="402" customFormat="1" ht="15.75">
      <c r="A114" s="126" t="s">
        <v>124</v>
      </c>
      <c r="B114" s="639" t="s">
        <v>488</v>
      </c>
      <c r="C114" s="176"/>
      <c r="D114" s="176"/>
    </row>
    <row r="115" spans="1:4" s="402" customFormat="1" ht="15.75">
      <c r="A115" s="126" t="s">
        <v>126</v>
      </c>
      <c r="B115" s="640" t="s">
        <v>381</v>
      </c>
      <c r="C115" s="176"/>
      <c r="D115" s="176"/>
    </row>
    <row r="116" spans="1:4" s="402" customFormat="1" ht="15.75">
      <c r="A116" s="126" t="s">
        <v>191</v>
      </c>
      <c r="B116" s="631" t="s">
        <v>365</v>
      </c>
      <c r="C116" s="176"/>
      <c r="D116" s="176"/>
    </row>
    <row r="117" spans="1:4" s="402" customFormat="1" ht="15.75">
      <c r="A117" s="126" t="s">
        <v>192</v>
      </c>
      <c r="B117" s="631" t="s">
        <v>380</v>
      </c>
      <c r="C117" s="176"/>
      <c r="D117" s="176"/>
    </row>
    <row r="118" spans="1:4" s="402" customFormat="1" ht="15.75">
      <c r="A118" s="126" t="s">
        <v>193</v>
      </c>
      <c r="B118" s="631" t="s">
        <v>379</v>
      </c>
      <c r="C118" s="176"/>
      <c r="D118" s="176"/>
    </row>
    <row r="119" spans="1:4" s="402" customFormat="1" ht="15.75">
      <c r="A119" s="126" t="s">
        <v>372</v>
      </c>
      <c r="B119" s="631" t="s">
        <v>368</v>
      </c>
      <c r="C119" s="176"/>
      <c r="D119" s="176"/>
    </row>
    <row r="120" spans="1:4" s="402" customFormat="1" ht="15.75">
      <c r="A120" s="126" t="s">
        <v>373</v>
      </c>
      <c r="B120" s="631" t="s">
        <v>378</v>
      </c>
      <c r="C120" s="176"/>
      <c r="D120" s="176"/>
    </row>
    <row r="121" spans="1:4" s="402" customFormat="1" ht="16.5" thickBot="1">
      <c r="A121" s="169" t="s">
        <v>374</v>
      </c>
      <c r="B121" s="631" t="s">
        <v>377</v>
      </c>
      <c r="C121" s="180"/>
      <c r="D121" s="180"/>
    </row>
    <row r="122" spans="1:4" s="402" customFormat="1" ht="16.5" thickBot="1">
      <c r="A122" s="123" t="s">
        <v>20</v>
      </c>
      <c r="B122" s="641" t="s">
        <v>382</v>
      </c>
      <c r="C122" s="125">
        <f>+C123+C124</f>
        <v>0</v>
      </c>
      <c r="D122" s="125">
        <f>+D123+D124</f>
        <v>0</v>
      </c>
    </row>
    <row r="123" spans="1:4" s="402" customFormat="1" ht="15.75">
      <c r="A123" s="126" t="s">
        <v>94</v>
      </c>
      <c r="B123" s="640" t="s">
        <v>61</v>
      </c>
      <c r="C123" s="128"/>
      <c r="D123" s="128"/>
    </row>
    <row r="124" spans="1:4" s="402" customFormat="1" ht="16.5" thickBot="1">
      <c r="A124" s="132" t="s">
        <v>95</v>
      </c>
      <c r="B124" s="635" t="s">
        <v>62</v>
      </c>
      <c r="C124" s="135"/>
      <c r="D124" s="135"/>
    </row>
    <row r="125" spans="1:4" s="402" customFormat="1" ht="16.5" thickBot="1">
      <c r="A125" s="123" t="s">
        <v>21</v>
      </c>
      <c r="B125" s="641" t="s">
        <v>383</v>
      </c>
      <c r="C125" s="125">
        <f>+C92+C108+C122</f>
        <v>1900</v>
      </c>
      <c r="D125" s="125">
        <f>+D92+D108+D122</f>
        <v>1900</v>
      </c>
    </row>
    <row r="126" spans="1:4" s="402" customFormat="1" ht="16.5" thickBot="1">
      <c r="A126" s="123" t="s">
        <v>22</v>
      </c>
      <c r="B126" s="641" t="s">
        <v>384</v>
      </c>
      <c r="C126" s="125">
        <f>+C127+C128+C129</f>
        <v>0</v>
      </c>
      <c r="D126" s="125">
        <f>+D127+D128+D129</f>
        <v>0</v>
      </c>
    </row>
    <row r="127" spans="1:4" s="403" customFormat="1" ht="15.75">
      <c r="A127" s="126" t="s">
        <v>98</v>
      </c>
      <c r="B127" s="640" t="s">
        <v>385</v>
      </c>
      <c r="C127" s="176"/>
      <c r="D127" s="176"/>
    </row>
    <row r="128" spans="1:4" s="402" customFormat="1" ht="15.75">
      <c r="A128" s="126" t="s">
        <v>99</v>
      </c>
      <c r="B128" s="640" t="s">
        <v>386</v>
      </c>
      <c r="C128" s="176"/>
      <c r="D128" s="176"/>
    </row>
    <row r="129" spans="1:4" s="402" customFormat="1" ht="16.5" thickBot="1">
      <c r="A129" s="169" t="s">
        <v>100</v>
      </c>
      <c r="B129" s="642" t="s">
        <v>387</v>
      </c>
      <c r="C129" s="176"/>
      <c r="D129" s="176"/>
    </row>
    <row r="130" spans="1:4" s="402" customFormat="1" ht="16.5" thickBot="1">
      <c r="A130" s="123" t="s">
        <v>23</v>
      </c>
      <c r="B130" s="641" t="s">
        <v>447</v>
      </c>
      <c r="C130" s="125">
        <f>+C131+C132+C133+C134</f>
        <v>0</v>
      </c>
      <c r="D130" s="125">
        <f>+D131+D132+D133+D134</f>
        <v>0</v>
      </c>
    </row>
    <row r="131" spans="1:4" s="402" customFormat="1" ht="15.75">
      <c r="A131" s="126" t="s">
        <v>101</v>
      </c>
      <c r="B131" s="640" t="s">
        <v>388</v>
      </c>
      <c r="C131" s="176"/>
      <c r="D131" s="176"/>
    </row>
    <row r="132" spans="1:4" s="402" customFormat="1" ht="15.75">
      <c r="A132" s="126" t="s">
        <v>102</v>
      </c>
      <c r="B132" s="640" t="s">
        <v>389</v>
      </c>
      <c r="C132" s="176"/>
      <c r="D132" s="176"/>
    </row>
    <row r="133" spans="1:4" s="402" customFormat="1" ht="15.75">
      <c r="A133" s="126" t="s">
        <v>293</v>
      </c>
      <c r="B133" s="640" t="s">
        <v>390</v>
      </c>
      <c r="C133" s="176"/>
      <c r="D133" s="176"/>
    </row>
    <row r="134" spans="1:4" s="403" customFormat="1" ht="16.5" thickBot="1">
      <c r="A134" s="169" t="s">
        <v>294</v>
      </c>
      <c r="B134" s="642" t="s">
        <v>391</v>
      </c>
      <c r="C134" s="176"/>
      <c r="D134" s="176"/>
    </row>
    <row r="135" spans="1:10" s="402" customFormat="1" ht="16.5" thickBot="1">
      <c r="A135" s="123" t="s">
        <v>24</v>
      </c>
      <c r="B135" s="641" t="s">
        <v>392</v>
      </c>
      <c r="C135" s="136">
        <f>+C136+C137+C138+C139</f>
        <v>0</v>
      </c>
      <c r="D135" s="136">
        <f>+D136+D137+D138+D139</f>
        <v>0</v>
      </c>
      <c r="J135" s="405"/>
    </row>
    <row r="136" spans="1:4" s="402" customFormat="1" ht="15.75">
      <c r="A136" s="126" t="s">
        <v>103</v>
      </c>
      <c r="B136" s="640" t="s">
        <v>393</v>
      </c>
      <c r="C136" s="176"/>
      <c r="D136" s="176"/>
    </row>
    <row r="137" spans="1:4" s="402" customFormat="1" ht="15.75">
      <c r="A137" s="126" t="s">
        <v>104</v>
      </c>
      <c r="B137" s="640" t="s">
        <v>403</v>
      </c>
      <c r="C137" s="176"/>
      <c r="D137" s="176"/>
    </row>
    <row r="138" spans="1:4" s="403" customFormat="1" ht="15.75">
      <c r="A138" s="126" t="s">
        <v>306</v>
      </c>
      <c r="B138" s="640" t="s">
        <v>394</v>
      </c>
      <c r="C138" s="176"/>
      <c r="D138" s="176"/>
    </row>
    <row r="139" spans="1:4" s="403" customFormat="1" ht="16.5" thickBot="1">
      <c r="A139" s="169" t="s">
        <v>307</v>
      </c>
      <c r="B139" s="642" t="s">
        <v>395</v>
      </c>
      <c r="C139" s="176"/>
      <c r="D139" s="176"/>
    </row>
    <row r="140" spans="1:4" s="403" customFormat="1" ht="16.5" thickBot="1">
      <c r="A140" s="123" t="s">
        <v>25</v>
      </c>
      <c r="B140" s="641" t="s">
        <v>396</v>
      </c>
      <c r="C140" s="184">
        <f>+C141+C142+C143+C144</f>
        <v>0</v>
      </c>
      <c r="D140" s="184">
        <f>+D141+D142+D143+D144</f>
        <v>0</v>
      </c>
    </row>
    <row r="141" spans="1:4" s="403" customFormat="1" ht="15.75">
      <c r="A141" s="126" t="s">
        <v>184</v>
      </c>
      <c r="B141" s="640" t="s">
        <v>397</v>
      </c>
      <c r="C141" s="176"/>
      <c r="D141" s="176"/>
    </row>
    <row r="142" spans="1:4" s="403" customFormat="1" ht="15.75">
      <c r="A142" s="126" t="s">
        <v>185</v>
      </c>
      <c r="B142" s="640" t="s">
        <v>398</v>
      </c>
      <c r="C142" s="176"/>
      <c r="D142" s="176"/>
    </row>
    <row r="143" spans="1:4" s="403" customFormat="1" ht="15.75">
      <c r="A143" s="126" t="s">
        <v>221</v>
      </c>
      <c r="B143" s="640" t="s">
        <v>399</v>
      </c>
      <c r="C143" s="176"/>
      <c r="D143" s="176"/>
    </row>
    <row r="144" spans="1:4" s="402" customFormat="1" ht="16.5" thickBot="1">
      <c r="A144" s="126" t="s">
        <v>309</v>
      </c>
      <c r="B144" s="640" t="s">
        <v>400</v>
      </c>
      <c r="C144" s="176"/>
      <c r="D144" s="176"/>
    </row>
    <row r="145" spans="1:4" s="402" customFormat="1" ht="16.5" thickBot="1">
      <c r="A145" s="123" t="s">
        <v>26</v>
      </c>
      <c r="B145" s="641" t="s">
        <v>401</v>
      </c>
      <c r="C145" s="185">
        <f>+C126+C130+C135+C140</f>
        <v>0</v>
      </c>
      <c r="D145" s="185">
        <f>+D126+D130+D135+D140</f>
        <v>0</v>
      </c>
    </row>
    <row r="146" spans="1:4" s="402" customFormat="1" ht="16.5" thickBot="1">
      <c r="A146" s="186" t="s">
        <v>27</v>
      </c>
      <c r="B146" s="643" t="s">
        <v>402</v>
      </c>
      <c r="C146" s="185">
        <f>+C125+C145</f>
        <v>1900</v>
      </c>
      <c r="D146" s="185">
        <f>+D125+D145</f>
        <v>1900</v>
      </c>
    </row>
    <row r="147" spans="1:4" s="402" customFormat="1" ht="16.5" thickBot="1">
      <c r="A147" s="188"/>
      <c r="B147" s="189"/>
      <c r="C147" s="190"/>
      <c r="D147" s="190"/>
    </row>
    <row r="148" spans="1:4" s="402" customFormat="1" ht="16.5" thickBot="1">
      <c r="A148" s="191" t="s">
        <v>209</v>
      </c>
      <c r="B148" s="192"/>
      <c r="C148" s="193">
        <v>11</v>
      </c>
      <c r="D148" s="193">
        <v>11</v>
      </c>
    </row>
    <row r="149" spans="1:4" s="402" customFormat="1" ht="16.5" thickBot="1">
      <c r="A149" s="191" t="s">
        <v>210</v>
      </c>
      <c r="B149" s="192"/>
      <c r="C149" s="193">
        <v>8</v>
      </c>
      <c r="D149" s="193">
        <v>8</v>
      </c>
    </row>
  </sheetData>
  <sheetProtection formatCells="0"/>
  <mergeCells count="1">
    <mergeCell ref="A91:D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&amp;C9.1.2.  melléklet a 2/2015. (II.25.) önkormányzati rendelethez</oddHeader>
  </headerFooter>
  <rowBreaks count="1" manualBreakCount="1">
    <brk id="8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60" zoomScalePageLayoutView="0" workbookViewId="0" topLeftCell="A116">
      <selection activeCell="I8" sqref="I8"/>
    </sheetView>
  </sheetViews>
  <sheetFormatPr defaultColWidth="9.00390625" defaultRowHeight="12.75"/>
  <cols>
    <col min="1" max="1" width="19.50390625" style="92" customWidth="1"/>
    <col min="2" max="2" width="72.00390625" style="93" customWidth="1"/>
    <col min="3" max="3" width="14.625" style="94" customWidth="1"/>
    <col min="4" max="4" width="17.125" style="2" customWidth="1"/>
    <col min="5" max="16384" width="9.375" style="2" customWidth="1"/>
  </cols>
  <sheetData>
    <row r="1" spans="1:3" s="1" customFormat="1" ht="16.5" thickBot="1">
      <c r="A1" s="43"/>
      <c r="B1" s="44"/>
      <c r="C1" s="106" t="s">
        <v>576</v>
      </c>
    </row>
    <row r="2" spans="1:3" s="16" customFormat="1" ht="15.75">
      <c r="A2" s="107" t="s">
        <v>66</v>
      </c>
      <c r="B2" s="108" t="s">
        <v>215</v>
      </c>
      <c r="C2" s="109" t="s">
        <v>53</v>
      </c>
    </row>
    <row r="3" spans="1:3" s="16" customFormat="1" ht="16.5" thickBot="1">
      <c r="A3" s="110" t="s">
        <v>206</v>
      </c>
      <c r="B3" s="111" t="s">
        <v>490</v>
      </c>
      <c r="C3" s="112">
        <v>4</v>
      </c>
    </row>
    <row r="4" spans="1:3" s="16" customFormat="1" ht="16.5" thickBot="1">
      <c r="A4" s="100"/>
      <c r="B4" s="100"/>
      <c r="C4" s="113" t="s">
        <v>54</v>
      </c>
    </row>
    <row r="5" spans="1:4" s="402" customFormat="1" ht="32.25" thickBot="1">
      <c r="A5" s="114" t="s">
        <v>208</v>
      </c>
      <c r="B5" s="115" t="s">
        <v>55</v>
      </c>
      <c r="C5" s="116" t="s">
        <v>56</v>
      </c>
      <c r="D5" s="116" t="s">
        <v>591</v>
      </c>
    </row>
    <row r="6" spans="1:4" s="10" customFormat="1" ht="16.5" thickBot="1">
      <c r="A6" s="117">
        <v>1</v>
      </c>
      <c r="B6" s="118">
        <v>2</v>
      </c>
      <c r="C6" s="119">
        <v>3</v>
      </c>
      <c r="D6" s="119">
        <v>4</v>
      </c>
    </row>
    <row r="7" spans="1:4" s="10" customFormat="1" ht="16.5" thickBot="1">
      <c r="A7" s="120"/>
      <c r="B7" s="121" t="s">
        <v>57</v>
      </c>
      <c r="C7" s="665"/>
      <c r="D7" s="665"/>
    </row>
    <row r="8" spans="1:4" s="10" customFormat="1" ht="38.25" thickBot="1">
      <c r="A8" s="205" t="s">
        <v>18</v>
      </c>
      <c r="B8" s="206" t="s">
        <v>250</v>
      </c>
      <c r="C8" s="666">
        <f>SUM(C9:C13)</f>
        <v>0</v>
      </c>
      <c r="D8" s="666">
        <f>SUM(D9:D13)</f>
        <v>0</v>
      </c>
    </row>
    <row r="9" spans="1:4" s="403" customFormat="1" ht="18.75">
      <c r="A9" s="208" t="s">
        <v>105</v>
      </c>
      <c r="B9" s="540" t="s">
        <v>251</v>
      </c>
      <c r="C9" s="656"/>
      <c r="D9" s="656"/>
    </row>
    <row r="10" spans="1:4" s="404" customFormat="1" ht="18.75">
      <c r="A10" s="211" t="s">
        <v>106</v>
      </c>
      <c r="B10" s="541" t="s">
        <v>252</v>
      </c>
      <c r="C10" s="657"/>
      <c r="D10" s="657"/>
    </row>
    <row r="11" spans="1:4" s="404" customFormat="1" ht="18.75">
      <c r="A11" s="211" t="s">
        <v>107</v>
      </c>
      <c r="B11" s="541" t="s">
        <v>253</v>
      </c>
      <c r="C11" s="657"/>
      <c r="D11" s="657"/>
    </row>
    <row r="12" spans="1:4" s="404" customFormat="1" ht="18.75">
      <c r="A12" s="211" t="s">
        <v>558</v>
      </c>
      <c r="B12" s="541" t="s">
        <v>559</v>
      </c>
      <c r="C12" s="657"/>
      <c r="D12" s="657"/>
    </row>
    <row r="13" spans="1:4" s="404" customFormat="1" ht="18.75">
      <c r="A13" s="211" t="s">
        <v>119</v>
      </c>
      <c r="B13" s="541" t="s">
        <v>536</v>
      </c>
      <c r="C13" s="657"/>
      <c r="D13" s="657"/>
    </row>
    <row r="14" spans="1:4" s="404" customFormat="1" ht="18.75">
      <c r="A14" s="211" t="s">
        <v>560</v>
      </c>
      <c r="B14" s="212" t="s">
        <v>254</v>
      </c>
      <c r="C14" s="667"/>
      <c r="D14" s="667"/>
    </row>
    <row r="15" spans="1:4" s="403" customFormat="1" ht="19.5" thickBot="1">
      <c r="A15" s="214" t="s">
        <v>561</v>
      </c>
      <c r="B15" s="215" t="s">
        <v>255</v>
      </c>
      <c r="C15" s="668"/>
      <c r="D15" s="668"/>
    </row>
    <row r="16" spans="1:4" s="403" customFormat="1" ht="32.25" thickBot="1">
      <c r="A16" s="123" t="s">
        <v>19</v>
      </c>
      <c r="B16" s="134" t="s">
        <v>256</v>
      </c>
      <c r="C16" s="669">
        <f>+C17+C18+C19+C20+C21</f>
        <v>0</v>
      </c>
      <c r="D16" s="669">
        <f>+D17+D18+D19+D20+D21</f>
        <v>0</v>
      </c>
    </row>
    <row r="17" spans="1:4" s="403" customFormat="1" ht="15.75">
      <c r="A17" s="126" t="s">
        <v>111</v>
      </c>
      <c r="B17" s="127" t="s">
        <v>257</v>
      </c>
      <c r="C17" s="128"/>
      <c r="D17" s="128"/>
    </row>
    <row r="18" spans="1:4" s="403" customFormat="1" ht="15.75">
      <c r="A18" s="129" t="s">
        <v>112</v>
      </c>
      <c r="B18" s="130" t="s">
        <v>258</v>
      </c>
      <c r="C18" s="131"/>
      <c r="D18" s="131"/>
    </row>
    <row r="19" spans="1:4" s="403" customFormat="1" ht="31.5">
      <c r="A19" s="129" t="s">
        <v>113</v>
      </c>
      <c r="B19" s="130" t="s">
        <v>482</v>
      </c>
      <c r="C19" s="131"/>
      <c r="D19" s="131"/>
    </row>
    <row r="20" spans="1:4" s="403" customFormat="1" ht="31.5">
      <c r="A20" s="129" t="s">
        <v>114</v>
      </c>
      <c r="B20" s="130" t="s">
        <v>483</v>
      </c>
      <c r="C20" s="131"/>
      <c r="D20" s="131"/>
    </row>
    <row r="21" spans="1:4" s="403" customFormat="1" ht="15.75">
      <c r="A21" s="129" t="s">
        <v>115</v>
      </c>
      <c r="B21" s="130" t="s">
        <v>259</v>
      </c>
      <c r="C21" s="131"/>
      <c r="D21" s="131"/>
    </row>
    <row r="22" spans="1:4" s="404" customFormat="1" ht="16.5" thickBot="1">
      <c r="A22" s="132" t="s">
        <v>124</v>
      </c>
      <c r="B22" s="133" t="s">
        <v>260</v>
      </c>
      <c r="C22" s="135"/>
      <c r="D22" s="135"/>
    </row>
    <row r="23" spans="1:4" s="404" customFormat="1" ht="32.25" thickBot="1">
      <c r="A23" s="123" t="s">
        <v>20</v>
      </c>
      <c r="B23" s="124" t="s">
        <v>261</v>
      </c>
      <c r="C23" s="125">
        <f>+C24+C25+C26+C27+C28</f>
        <v>0</v>
      </c>
      <c r="D23" s="125">
        <f>+D24+D25+D26+D27+D28</f>
        <v>0</v>
      </c>
    </row>
    <row r="24" spans="1:4" s="404" customFormat="1" ht="15.75">
      <c r="A24" s="126" t="s">
        <v>94</v>
      </c>
      <c r="B24" s="127" t="s">
        <v>262</v>
      </c>
      <c r="C24" s="128"/>
      <c r="D24" s="128"/>
    </row>
    <row r="25" spans="1:4" s="403" customFormat="1" ht="15.75">
      <c r="A25" s="129" t="s">
        <v>95</v>
      </c>
      <c r="B25" s="130" t="s">
        <v>263</v>
      </c>
      <c r="C25" s="131"/>
      <c r="D25" s="131"/>
    </row>
    <row r="26" spans="1:4" s="404" customFormat="1" ht="31.5">
      <c r="A26" s="129" t="s">
        <v>96</v>
      </c>
      <c r="B26" s="130" t="s">
        <v>484</v>
      </c>
      <c r="C26" s="131"/>
      <c r="D26" s="131"/>
    </row>
    <row r="27" spans="1:4" s="404" customFormat="1" ht="31.5">
      <c r="A27" s="129" t="s">
        <v>97</v>
      </c>
      <c r="B27" s="130" t="s">
        <v>485</v>
      </c>
      <c r="C27" s="131"/>
      <c r="D27" s="131"/>
    </row>
    <row r="28" spans="1:4" s="404" customFormat="1" ht="15.75">
      <c r="A28" s="129" t="s">
        <v>174</v>
      </c>
      <c r="B28" s="130" t="s">
        <v>264</v>
      </c>
      <c r="C28" s="131"/>
      <c r="D28" s="131"/>
    </row>
    <row r="29" spans="1:4" s="404" customFormat="1" ht="16.5" thickBot="1">
      <c r="A29" s="132" t="s">
        <v>175</v>
      </c>
      <c r="B29" s="133" t="s">
        <v>265</v>
      </c>
      <c r="C29" s="135"/>
      <c r="D29" s="135"/>
    </row>
    <row r="30" spans="1:4" s="404" customFormat="1" ht="16.5" thickBot="1">
      <c r="A30" s="123" t="s">
        <v>176</v>
      </c>
      <c r="B30" s="124" t="s">
        <v>266</v>
      </c>
      <c r="C30" s="136">
        <f>+C31+C34+C35+C36</f>
        <v>0</v>
      </c>
      <c r="D30" s="136">
        <f>+D31+D34+D35+D36</f>
        <v>0</v>
      </c>
    </row>
    <row r="31" spans="1:4" s="404" customFormat="1" ht="15.75">
      <c r="A31" s="126" t="s">
        <v>267</v>
      </c>
      <c r="B31" s="127" t="s">
        <v>273</v>
      </c>
      <c r="C31" s="137">
        <f>+C32+C33</f>
        <v>0</v>
      </c>
      <c r="D31" s="137">
        <f>+D32+D33</f>
        <v>0</v>
      </c>
    </row>
    <row r="32" spans="1:4" s="404" customFormat="1" ht="15.75">
      <c r="A32" s="129" t="s">
        <v>268</v>
      </c>
      <c r="B32" s="130" t="s">
        <v>274</v>
      </c>
      <c r="C32" s="131"/>
      <c r="D32" s="131"/>
    </row>
    <row r="33" spans="1:4" s="404" customFormat="1" ht="15.75">
      <c r="A33" s="129" t="s">
        <v>269</v>
      </c>
      <c r="B33" s="130" t="s">
        <v>275</v>
      </c>
      <c r="C33" s="131"/>
      <c r="D33" s="131"/>
    </row>
    <row r="34" spans="1:4" s="404" customFormat="1" ht="15.75">
      <c r="A34" s="129" t="s">
        <v>270</v>
      </c>
      <c r="B34" s="130" t="s">
        <v>276</v>
      </c>
      <c r="C34" s="131"/>
      <c r="D34" s="131"/>
    </row>
    <row r="35" spans="1:4" s="404" customFormat="1" ht="15.75">
      <c r="A35" s="129" t="s">
        <v>271</v>
      </c>
      <c r="B35" s="130" t="s">
        <v>277</v>
      </c>
      <c r="C35" s="131"/>
      <c r="D35" s="131"/>
    </row>
    <row r="36" spans="1:4" s="404" customFormat="1" ht="16.5" thickBot="1">
      <c r="A36" s="132" t="s">
        <v>272</v>
      </c>
      <c r="B36" s="133" t="s">
        <v>278</v>
      </c>
      <c r="C36" s="135"/>
      <c r="D36" s="135"/>
    </row>
    <row r="37" spans="1:4" s="404" customFormat="1" ht="16.5" thickBot="1">
      <c r="A37" s="123" t="s">
        <v>22</v>
      </c>
      <c r="B37" s="124" t="s">
        <v>279</v>
      </c>
      <c r="C37" s="125">
        <f>SUM(C38:C47)</f>
        <v>0</v>
      </c>
      <c r="D37" s="125">
        <f>SUM(D38:D47)</f>
        <v>0</v>
      </c>
    </row>
    <row r="38" spans="1:4" s="404" customFormat="1" ht="15.75">
      <c r="A38" s="126" t="s">
        <v>98</v>
      </c>
      <c r="B38" s="127" t="s">
        <v>282</v>
      </c>
      <c r="C38" s="128"/>
      <c r="D38" s="128"/>
    </row>
    <row r="39" spans="1:4" s="404" customFormat="1" ht="15.75">
      <c r="A39" s="129" t="s">
        <v>99</v>
      </c>
      <c r="B39" s="130" t="s">
        <v>283</v>
      </c>
      <c r="C39" s="131"/>
      <c r="D39" s="131"/>
    </row>
    <row r="40" spans="1:4" s="404" customFormat="1" ht="15.75">
      <c r="A40" s="129" t="s">
        <v>100</v>
      </c>
      <c r="B40" s="130" t="s">
        <v>284</v>
      </c>
      <c r="C40" s="131"/>
      <c r="D40" s="131"/>
    </row>
    <row r="41" spans="1:4" s="404" customFormat="1" ht="15.75">
      <c r="A41" s="129" t="s">
        <v>178</v>
      </c>
      <c r="B41" s="130" t="s">
        <v>285</v>
      </c>
      <c r="C41" s="131"/>
      <c r="D41" s="131"/>
    </row>
    <row r="42" spans="1:4" s="404" customFormat="1" ht="15.75">
      <c r="A42" s="129" t="s">
        <v>179</v>
      </c>
      <c r="B42" s="130" t="s">
        <v>286</v>
      </c>
      <c r="C42" s="131"/>
      <c r="D42" s="131"/>
    </row>
    <row r="43" spans="1:4" s="404" customFormat="1" ht="15.75">
      <c r="A43" s="129" t="s">
        <v>180</v>
      </c>
      <c r="B43" s="130" t="s">
        <v>287</v>
      </c>
      <c r="C43" s="131"/>
      <c r="D43" s="131"/>
    </row>
    <row r="44" spans="1:4" s="404" customFormat="1" ht="15.75">
      <c r="A44" s="129" t="s">
        <v>181</v>
      </c>
      <c r="B44" s="130" t="s">
        <v>288</v>
      </c>
      <c r="C44" s="131"/>
      <c r="D44" s="131"/>
    </row>
    <row r="45" spans="1:4" s="404" customFormat="1" ht="15.75">
      <c r="A45" s="129" t="s">
        <v>182</v>
      </c>
      <c r="B45" s="130" t="s">
        <v>289</v>
      </c>
      <c r="C45" s="131"/>
      <c r="D45" s="131"/>
    </row>
    <row r="46" spans="1:4" s="404" customFormat="1" ht="15.75">
      <c r="A46" s="129" t="s">
        <v>280</v>
      </c>
      <c r="B46" s="130" t="s">
        <v>290</v>
      </c>
      <c r="C46" s="138"/>
      <c r="D46" s="138"/>
    </row>
    <row r="47" spans="1:4" s="404" customFormat="1" ht="16.5" thickBot="1">
      <c r="A47" s="132" t="s">
        <v>281</v>
      </c>
      <c r="B47" s="133" t="s">
        <v>291</v>
      </c>
      <c r="C47" s="139"/>
      <c r="D47" s="139"/>
    </row>
    <row r="48" spans="1:4" s="404" customFormat="1" ht="16.5" thickBot="1">
      <c r="A48" s="123" t="s">
        <v>23</v>
      </c>
      <c r="B48" s="124" t="s">
        <v>292</v>
      </c>
      <c r="C48" s="125">
        <f>SUM(C49:C53)</f>
        <v>0</v>
      </c>
      <c r="D48" s="125">
        <f>SUM(D49:D53)</f>
        <v>0</v>
      </c>
    </row>
    <row r="49" spans="1:4" s="404" customFormat="1" ht="15.75">
      <c r="A49" s="126" t="s">
        <v>101</v>
      </c>
      <c r="B49" s="127" t="s">
        <v>296</v>
      </c>
      <c r="C49" s="140"/>
      <c r="D49" s="140"/>
    </row>
    <row r="50" spans="1:4" s="404" customFormat="1" ht="15.75">
      <c r="A50" s="129" t="s">
        <v>102</v>
      </c>
      <c r="B50" s="130" t="s">
        <v>297</v>
      </c>
      <c r="C50" s="138"/>
      <c r="D50" s="138"/>
    </row>
    <row r="51" spans="1:4" s="404" customFormat="1" ht="15.75">
      <c r="A51" s="129" t="s">
        <v>293</v>
      </c>
      <c r="B51" s="130" t="s">
        <v>298</v>
      </c>
      <c r="C51" s="138"/>
      <c r="D51" s="138"/>
    </row>
    <row r="52" spans="1:4" s="404" customFormat="1" ht="15.75">
      <c r="A52" s="129" t="s">
        <v>294</v>
      </c>
      <c r="B52" s="130" t="s">
        <v>299</v>
      </c>
      <c r="C52" s="138"/>
      <c r="D52" s="138"/>
    </row>
    <row r="53" spans="1:4" s="404" customFormat="1" ht="16.5" thickBot="1">
      <c r="A53" s="132" t="s">
        <v>295</v>
      </c>
      <c r="B53" s="133" t="s">
        <v>300</v>
      </c>
      <c r="C53" s="139"/>
      <c r="D53" s="139"/>
    </row>
    <row r="54" spans="1:4" s="404" customFormat="1" ht="16.5" thickBot="1">
      <c r="A54" s="123" t="s">
        <v>183</v>
      </c>
      <c r="B54" s="124" t="s">
        <v>301</v>
      </c>
      <c r="C54" s="125">
        <f>SUM(C55:C57)</f>
        <v>0</v>
      </c>
      <c r="D54" s="125">
        <f>SUM(D55:D57)</f>
        <v>0</v>
      </c>
    </row>
    <row r="55" spans="1:4" s="404" customFormat="1" ht="31.5">
      <c r="A55" s="126" t="s">
        <v>103</v>
      </c>
      <c r="B55" s="127" t="s">
        <v>302</v>
      </c>
      <c r="C55" s="128"/>
      <c r="D55" s="128"/>
    </row>
    <row r="56" spans="1:4" s="404" customFormat="1" ht="31.5">
      <c r="A56" s="129" t="s">
        <v>104</v>
      </c>
      <c r="B56" s="130" t="s">
        <v>486</v>
      </c>
      <c r="C56" s="131"/>
      <c r="D56" s="131"/>
    </row>
    <row r="57" spans="1:4" s="404" customFormat="1" ht="15.75">
      <c r="A57" s="129" t="s">
        <v>306</v>
      </c>
      <c r="B57" s="130" t="s">
        <v>304</v>
      </c>
      <c r="C57" s="131"/>
      <c r="D57" s="131"/>
    </row>
    <row r="58" spans="1:4" s="404" customFormat="1" ht="16.5" thickBot="1">
      <c r="A58" s="132" t="s">
        <v>307</v>
      </c>
      <c r="B58" s="133" t="s">
        <v>305</v>
      </c>
      <c r="C58" s="135"/>
      <c r="D58" s="135"/>
    </row>
    <row r="59" spans="1:4" s="404" customFormat="1" ht="16.5" thickBot="1">
      <c r="A59" s="123" t="s">
        <v>25</v>
      </c>
      <c r="B59" s="134" t="s">
        <v>308</v>
      </c>
      <c r="C59" s="125">
        <f>SUM(C60:C62)</f>
        <v>0</v>
      </c>
      <c r="D59" s="125">
        <f>SUM(D60:D62)</f>
        <v>0</v>
      </c>
    </row>
    <row r="60" spans="1:4" s="404" customFormat="1" ht="31.5">
      <c r="A60" s="126" t="s">
        <v>184</v>
      </c>
      <c r="B60" s="127" t="s">
        <v>310</v>
      </c>
      <c r="C60" s="138"/>
      <c r="D60" s="138"/>
    </row>
    <row r="61" spans="1:4" s="404" customFormat="1" ht="31.5">
      <c r="A61" s="129" t="s">
        <v>185</v>
      </c>
      <c r="B61" s="130" t="s">
        <v>487</v>
      </c>
      <c r="C61" s="138"/>
      <c r="D61" s="138"/>
    </row>
    <row r="62" spans="1:4" s="404" customFormat="1" ht="15.75">
      <c r="A62" s="129" t="s">
        <v>221</v>
      </c>
      <c r="B62" s="130" t="s">
        <v>311</v>
      </c>
      <c r="C62" s="138"/>
      <c r="D62" s="138"/>
    </row>
    <row r="63" spans="1:4" s="404" customFormat="1" ht="16.5" thickBot="1">
      <c r="A63" s="132" t="s">
        <v>309</v>
      </c>
      <c r="B63" s="133" t="s">
        <v>312</v>
      </c>
      <c r="C63" s="138"/>
      <c r="D63" s="138"/>
    </row>
    <row r="64" spans="1:4" s="404" customFormat="1" ht="16.5" thickBot="1">
      <c r="A64" s="123" t="s">
        <v>26</v>
      </c>
      <c r="B64" s="124" t="s">
        <v>313</v>
      </c>
      <c r="C64" s="136">
        <f>+C8+C16+C23+C30+C37+C48+C54+C59</f>
        <v>0</v>
      </c>
      <c r="D64" s="136">
        <f>+D8+D16+D23+D30+D37+D48+D54+D59</f>
        <v>0</v>
      </c>
    </row>
    <row r="65" spans="1:4" s="404" customFormat="1" ht="32.25" thickBot="1">
      <c r="A65" s="141" t="s">
        <v>448</v>
      </c>
      <c r="B65" s="134" t="s">
        <v>315</v>
      </c>
      <c r="C65" s="125">
        <f>SUM(C66:C68)</f>
        <v>0</v>
      </c>
      <c r="D65" s="125">
        <f>SUM(D66:D68)</f>
        <v>0</v>
      </c>
    </row>
    <row r="66" spans="1:4" s="404" customFormat="1" ht="15.75">
      <c r="A66" s="126" t="s">
        <v>348</v>
      </c>
      <c r="B66" s="127" t="s">
        <v>316</v>
      </c>
      <c r="C66" s="138"/>
      <c r="D66" s="138"/>
    </row>
    <row r="67" spans="1:4" s="404" customFormat="1" ht="15.75">
      <c r="A67" s="129" t="s">
        <v>357</v>
      </c>
      <c r="B67" s="130" t="s">
        <v>317</v>
      </c>
      <c r="C67" s="138"/>
      <c r="D67" s="138"/>
    </row>
    <row r="68" spans="1:4" s="404" customFormat="1" ht="16.5" thickBot="1">
      <c r="A68" s="132" t="s">
        <v>358</v>
      </c>
      <c r="B68" s="142" t="s">
        <v>318</v>
      </c>
      <c r="C68" s="138"/>
      <c r="D68" s="138"/>
    </row>
    <row r="69" spans="1:4" s="404" customFormat="1" ht="16.5" thickBot="1">
      <c r="A69" s="141" t="s">
        <v>319</v>
      </c>
      <c r="B69" s="134" t="s">
        <v>320</v>
      </c>
      <c r="C69" s="125">
        <f>SUM(C70:C73)</f>
        <v>0</v>
      </c>
      <c r="D69" s="125">
        <f>SUM(D70:D73)</f>
        <v>0</v>
      </c>
    </row>
    <row r="70" spans="1:4" s="404" customFormat="1" ht="15.75">
      <c r="A70" s="126" t="s">
        <v>152</v>
      </c>
      <c r="B70" s="127" t="s">
        <v>321</v>
      </c>
      <c r="C70" s="138"/>
      <c r="D70" s="138"/>
    </row>
    <row r="71" spans="1:4" s="404" customFormat="1" ht="15.75">
      <c r="A71" s="129" t="s">
        <v>153</v>
      </c>
      <c r="B71" s="130" t="s">
        <v>322</v>
      </c>
      <c r="C71" s="138"/>
      <c r="D71" s="138"/>
    </row>
    <row r="72" spans="1:4" s="404" customFormat="1" ht="15.75">
      <c r="A72" s="129" t="s">
        <v>349</v>
      </c>
      <c r="B72" s="130" t="s">
        <v>323</v>
      </c>
      <c r="C72" s="138"/>
      <c r="D72" s="138"/>
    </row>
    <row r="73" spans="1:4" s="404" customFormat="1" ht="16.5" thickBot="1">
      <c r="A73" s="132" t="s">
        <v>350</v>
      </c>
      <c r="B73" s="133" t="s">
        <v>324</v>
      </c>
      <c r="C73" s="138"/>
      <c r="D73" s="138"/>
    </row>
    <row r="74" spans="1:4" s="404" customFormat="1" ht="16.5" thickBot="1">
      <c r="A74" s="141" t="s">
        <v>325</v>
      </c>
      <c r="B74" s="134" t="s">
        <v>326</v>
      </c>
      <c r="C74" s="125">
        <f>SUM(C75:C76)</f>
        <v>0</v>
      </c>
      <c r="D74" s="125">
        <f>SUM(D75:D76)</f>
        <v>0</v>
      </c>
    </row>
    <row r="75" spans="1:4" s="404" customFormat="1" ht="15.75">
      <c r="A75" s="126" t="s">
        <v>351</v>
      </c>
      <c r="B75" s="127" t="s">
        <v>327</v>
      </c>
      <c r="C75" s="138"/>
      <c r="D75" s="138"/>
    </row>
    <row r="76" spans="1:4" s="404" customFormat="1" ht="16.5" thickBot="1">
      <c r="A76" s="132" t="s">
        <v>352</v>
      </c>
      <c r="B76" s="133" t="s">
        <v>328</v>
      </c>
      <c r="C76" s="138"/>
      <c r="D76" s="138"/>
    </row>
    <row r="77" spans="1:4" s="403" customFormat="1" ht="16.5" thickBot="1">
      <c r="A77" s="141" t="s">
        <v>329</v>
      </c>
      <c r="B77" s="134" t="s">
        <v>330</v>
      </c>
      <c r="C77" s="125">
        <f>SUM(C78:C80)</f>
        <v>0</v>
      </c>
      <c r="D77" s="125">
        <f>SUM(D78:D80)</f>
        <v>0</v>
      </c>
    </row>
    <row r="78" spans="1:4" s="404" customFormat="1" ht="15.75">
      <c r="A78" s="126" t="s">
        <v>353</v>
      </c>
      <c r="B78" s="127" t="s">
        <v>331</v>
      </c>
      <c r="C78" s="138"/>
      <c r="D78" s="138"/>
    </row>
    <row r="79" spans="1:4" s="404" customFormat="1" ht="15.75">
      <c r="A79" s="129" t="s">
        <v>354</v>
      </c>
      <c r="B79" s="130" t="s">
        <v>332</v>
      </c>
      <c r="C79" s="138"/>
      <c r="D79" s="138"/>
    </row>
    <row r="80" spans="1:4" s="404" customFormat="1" ht="16.5" thickBot="1">
      <c r="A80" s="132" t="s">
        <v>355</v>
      </c>
      <c r="B80" s="133" t="s">
        <v>333</v>
      </c>
      <c r="C80" s="138"/>
      <c r="D80" s="138"/>
    </row>
    <row r="81" spans="1:4" s="404" customFormat="1" ht="16.5" thickBot="1">
      <c r="A81" s="141" t="s">
        <v>334</v>
      </c>
      <c r="B81" s="134" t="s">
        <v>356</v>
      </c>
      <c r="C81" s="125">
        <f>SUM(C82:C85)</f>
        <v>0</v>
      </c>
      <c r="D81" s="125">
        <f>SUM(D82:D85)</f>
        <v>0</v>
      </c>
    </row>
    <row r="82" spans="1:4" s="404" customFormat="1" ht="15.75">
      <c r="A82" s="143" t="s">
        <v>335</v>
      </c>
      <c r="B82" s="127" t="s">
        <v>336</v>
      </c>
      <c r="C82" s="138"/>
      <c r="D82" s="138"/>
    </row>
    <row r="83" spans="1:4" s="404" customFormat="1" ht="15.75">
      <c r="A83" s="144" t="s">
        <v>337</v>
      </c>
      <c r="B83" s="130" t="s">
        <v>338</v>
      </c>
      <c r="C83" s="138"/>
      <c r="D83" s="138"/>
    </row>
    <row r="84" spans="1:4" s="404" customFormat="1" ht="15.75">
      <c r="A84" s="144" t="s">
        <v>339</v>
      </c>
      <c r="B84" s="130" t="s">
        <v>340</v>
      </c>
      <c r="C84" s="138"/>
      <c r="D84" s="138"/>
    </row>
    <row r="85" spans="1:4" s="403" customFormat="1" ht="16.5" thickBot="1">
      <c r="A85" s="145" t="s">
        <v>341</v>
      </c>
      <c r="B85" s="133" t="s">
        <v>342</v>
      </c>
      <c r="C85" s="138"/>
      <c r="D85" s="138"/>
    </row>
    <row r="86" spans="1:4" s="403" customFormat="1" ht="32.25" thickBot="1">
      <c r="A86" s="141" t="s">
        <v>343</v>
      </c>
      <c r="B86" s="134" t="s">
        <v>344</v>
      </c>
      <c r="C86" s="146"/>
      <c r="D86" s="146"/>
    </row>
    <row r="87" spans="1:4" s="403" customFormat="1" ht="32.25" thickBot="1">
      <c r="A87" s="141" t="s">
        <v>345</v>
      </c>
      <c r="B87" s="147" t="s">
        <v>346</v>
      </c>
      <c r="C87" s="136">
        <f>+C65+C69+C74+C77+C81+C86</f>
        <v>0</v>
      </c>
      <c r="D87" s="136">
        <f>+D65+D69+D74+D77+D81+D86</f>
        <v>0</v>
      </c>
    </row>
    <row r="88" spans="1:4" s="403" customFormat="1" ht="16.5" thickBot="1">
      <c r="A88" s="148" t="s">
        <v>359</v>
      </c>
      <c r="B88" s="149" t="s">
        <v>475</v>
      </c>
      <c r="C88" s="136">
        <f>+C64+C87</f>
        <v>0</v>
      </c>
      <c r="D88" s="136">
        <f>+D64+D87</f>
        <v>0</v>
      </c>
    </row>
    <row r="89" spans="1:4" s="404" customFormat="1" ht="15.75">
      <c r="A89" s="150"/>
      <c r="B89" s="151"/>
      <c r="C89" s="152"/>
      <c r="D89" s="152"/>
    </row>
    <row r="90" spans="1:4" s="402" customFormat="1" ht="16.5" thickBot="1">
      <c r="A90" s="153"/>
      <c r="B90" s="154"/>
      <c r="C90" s="155"/>
      <c r="D90" s="155"/>
    </row>
    <row r="91" spans="1:4" s="10" customFormat="1" ht="16.5" thickBot="1">
      <c r="A91" s="114"/>
      <c r="B91" s="156" t="s">
        <v>59</v>
      </c>
      <c r="C91" s="157"/>
      <c r="D91" s="157"/>
    </row>
    <row r="92" spans="1:4" s="403" customFormat="1" ht="16.5" thickBot="1">
      <c r="A92" s="158" t="s">
        <v>18</v>
      </c>
      <c r="B92" s="159" t="s">
        <v>502</v>
      </c>
      <c r="C92" s="160">
        <f>SUM(C93:C97)</f>
        <v>0</v>
      </c>
      <c r="D92" s="160">
        <f>SUM(D93:D97)</f>
        <v>0</v>
      </c>
    </row>
    <row r="93" spans="1:4" s="402" customFormat="1" ht="15.75">
      <c r="A93" s="161" t="s">
        <v>105</v>
      </c>
      <c r="B93" s="162" t="s">
        <v>48</v>
      </c>
      <c r="C93" s="163"/>
      <c r="D93" s="163"/>
    </row>
    <row r="94" spans="1:4" s="402" customFormat="1" ht="15.75">
      <c r="A94" s="129" t="s">
        <v>106</v>
      </c>
      <c r="B94" s="164" t="s">
        <v>186</v>
      </c>
      <c r="C94" s="131"/>
      <c r="D94" s="131"/>
    </row>
    <row r="95" spans="1:4" s="402" customFormat="1" ht="15.75">
      <c r="A95" s="129" t="s">
        <v>107</v>
      </c>
      <c r="B95" s="164" t="s">
        <v>142</v>
      </c>
      <c r="C95" s="135"/>
      <c r="D95" s="135"/>
    </row>
    <row r="96" spans="1:4" s="402" customFormat="1" ht="15.75">
      <c r="A96" s="129" t="s">
        <v>108</v>
      </c>
      <c r="B96" s="165" t="s">
        <v>187</v>
      </c>
      <c r="C96" s="135"/>
      <c r="D96" s="135"/>
    </row>
    <row r="97" spans="1:4" s="402" customFormat="1" ht="15.75">
      <c r="A97" s="129" t="s">
        <v>119</v>
      </c>
      <c r="B97" s="166" t="s">
        <v>188</v>
      </c>
      <c r="C97" s="135"/>
      <c r="D97" s="135"/>
    </row>
    <row r="98" spans="1:4" s="402" customFormat="1" ht="15.75">
      <c r="A98" s="129" t="s">
        <v>109</v>
      </c>
      <c r="B98" s="164" t="s">
        <v>362</v>
      </c>
      <c r="C98" s="135"/>
      <c r="D98" s="135"/>
    </row>
    <row r="99" spans="1:4" s="402" customFormat="1" ht="15.75">
      <c r="A99" s="129" t="s">
        <v>110</v>
      </c>
      <c r="B99" s="167" t="s">
        <v>363</v>
      </c>
      <c r="C99" s="135"/>
      <c r="D99" s="135"/>
    </row>
    <row r="100" spans="1:4" s="402" customFormat="1" ht="31.5">
      <c r="A100" s="129" t="s">
        <v>120</v>
      </c>
      <c r="B100" s="168" t="s">
        <v>364</v>
      </c>
      <c r="C100" s="135"/>
      <c r="D100" s="135"/>
    </row>
    <row r="101" spans="1:4" s="402" customFormat="1" ht="31.5">
      <c r="A101" s="129" t="s">
        <v>121</v>
      </c>
      <c r="B101" s="168" t="s">
        <v>365</v>
      </c>
      <c r="C101" s="135"/>
      <c r="D101" s="135"/>
    </row>
    <row r="102" spans="1:4" s="402" customFormat="1" ht="15.75">
      <c r="A102" s="129" t="s">
        <v>122</v>
      </c>
      <c r="B102" s="167" t="s">
        <v>366</v>
      </c>
      <c r="C102" s="135"/>
      <c r="D102" s="135"/>
    </row>
    <row r="103" spans="1:4" s="402" customFormat="1" ht="15.75">
      <c r="A103" s="129" t="s">
        <v>123</v>
      </c>
      <c r="B103" s="167" t="s">
        <v>367</v>
      </c>
      <c r="C103" s="135"/>
      <c r="D103" s="135"/>
    </row>
    <row r="104" spans="1:4" s="402" customFormat="1" ht="31.5">
      <c r="A104" s="129" t="s">
        <v>125</v>
      </c>
      <c r="B104" s="168" t="s">
        <v>368</v>
      </c>
      <c r="C104" s="135"/>
      <c r="D104" s="135"/>
    </row>
    <row r="105" spans="1:4" s="402" customFormat="1" ht="15.75">
      <c r="A105" s="169" t="s">
        <v>189</v>
      </c>
      <c r="B105" s="170" t="s">
        <v>369</v>
      </c>
      <c r="C105" s="135"/>
      <c r="D105" s="135"/>
    </row>
    <row r="106" spans="1:4" s="402" customFormat="1" ht="15.75">
      <c r="A106" s="129" t="s">
        <v>360</v>
      </c>
      <c r="B106" s="170" t="s">
        <v>370</v>
      </c>
      <c r="C106" s="135"/>
      <c r="D106" s="135"/>
    </row>
    <row r="107" spans="1:4" s="402" customFormat="1" ht="32.25" thickBot="1">
      <c r="A107" s="171" t="s">
        <v>361</v>
      </c>
      <c r="B107" s="172" t="s">
        <v>371</v>
      </c>
      <c r="C107" s="173"/>
      <c r="D107" s="173"/>
    </row>
    <row r="108" spans="1:4" s="402" customFormat="1" ht="16.5" thickBot="1">
      <c r="A108" s="123" t="s">
        <v>19</v>
      </c>
      <c r="B108" s="174" t="s">
        <v>503</v>
      </c>
      <c r="C108" s="125">
        <f>+C109+C111+C113</f>
        <v>0</v>
      </c>
      <c r="D108" s="125">
        <f>+D109+D111+D113</f>
        <v>0</v>
      </c>
    </row>
    <row r="109" spans="1:4" s="402" customFormat="1" ht="15.75">
      <c r="A109" s="126" t="s">
        <v>111</v>
      </c>
      <c r="B109" s="164" t="s">
        <v>219</v>
      </c>
      <c r="C109" s="128"/>
      <c r="D109" s="128"/>
    </row>
    <row r="110" spans="1:4" s="402" customFormat="1" ht="15.75">
      <c r="A110" s="126" t="s">
        <v>112</v>
      </c>
      <c r="B110" s="175" t="s">
        <v>375</v>
      </c>
      <c r="C110" s="128"/>
      <c r="D110" s="128"/>
    </row>
    <row r="111" spans="1:4" s="402" customFormat="1" ht="15.75">
      <c r="A111" s="126" t="s">
        <v>113</v>
      </c>
      <c r="B111" s="175" t="s">
        <v>190</v>
      </c>
      <c r="C111" s="131"/>
      <c r="D111" s="131"/>
    </row>
    <row r="112" spans="1:4" s="402" customFormat="1" ht="15.75">
      <c r="A112" s="126" t="s">
        <v>114</v>
      </c>
      <c r="B112" s="175" t="s">
        <v>376</v>
      </c>
      <c r="C112" s="176"/>
      <c r="D112" s="176"/>
    </row>
    <row r="113" spans="1:4" s="402" customFormat="1" ht="15.75">
      <c r="A113" s="126" t="s">
        <v>115</v>
      </c>
      <c r="B113" s="177" t="s">
        <v>222</v>
      </c>
      <c r="C113" s="176"/>
      <c r="D113" s="176"/>
    </row>
    <row r="114" spans="1:4" s="402" customFormat="1" ht="31.5">
      <c r="A114" s="126" t="s">
        <v>124</v>
      </c>
      <c r="B114" s="178" t="s">
        <v>488</v>
      </c>
      <c r="C114" s="176"/>
      <c r="D114" s="176"/>
    </row>
    <row r="115" spans="1:4" s="402" customFormat="1" ht="31.5">
      <c r="A115" s="126" t="s">
        <v>126</v>
      </c>
      <c r="B115" s="179" t="s">
        <v>381</v>
      </c>
      <c r="C115" s="176"/>
      <c r="D115" s="176"/>
    </row>
    <row r="116" spans="1:4" s="402" customFormat="1" ht="31.5">
      <c r="A116" s="126" t="s">
        <v>191</v>
      </c>
      <c r="B116" s="168" t="s">
        <v>365</v>
      </c>
      <c r="C116" s="176"/>
      <c r="D116" s="176"/>
    </row>
    <row r="117" spans="1:4" s="402" customFormat="1" ht="15.75">
      <c r="A117" s="126" t="s">
        <v>192</v>
      </c>
      <c r="B117" s="168" t="s">
        <v>380</v>
      </c>
      <c r="C117" s="176"/>
      <c r="D117" s="176"/>
    </row>
    <row r="118" spans="1:4" s="402" customFormat="1" ht="15.75">
      <c r="A118" s="126" t="s">
        <v>193</v>
      </c>
      <c r="B118" s="168" t="s">
        <v>379</v>
      </c>
      <c r="C118" s="176"/>
      <c r="D118" s="176"/>
    </row>
    <row r="119" spans="1:4" s="402" customFormat="1" ht="31.5">
      <c r="A119" s="126" t="s">
        <v>372</v>
      </c>
      <c r="B119" s="168" t="s">
        <v>368</v>
      </c>
      <c r="C119" s="176"/>
      <c r="D119" s="176"/>
    </row>
    <row r="120" spans="1:4" s="402" customFormat="1" ht="15.75">
      <c r="A120" s="126" t="s">
        <v>373</v>
      </c>
      <c r="B120" s="168" t="s">
        <v>378</v>
      </c>
      <c r="C120" s="176"/>
      <c r="D120" s="176"/>
    </row>
    <row r="121" spans="1:4" s="402" customFormat="1" ht="32.25" thickBot="1">
      <c r="A121" s="169" t="s">
        <v>374</v>
      </c>
      <c r="B121" s="168" t="s">
        <v>377</v>
      </c>
      <c r="C121" s="180"/>
      <c r="D121" s="180"/>
    </row>
    <row r="122" spans="1:4" s="402" customFormat="1" ht="16.5" thickBot="1">
      <c r="A122" s="123" t="s">
        <v>20</v>
      </c>
      <c r="B122" s="181" t="s">
        <v>382</v>
      </c>
      <c r="C122" s="125">
        <f>+C123+C124</f>
        <v>0</v>
      </c>
      <c r="D122" s="125">
        <f>+D123+D124</f>
        <v>0</v>
      </c>
    </row>
    <row r="123" spans="1:4" s="402" customFormat="1" ht="15.75">
      <c r="A123" s="126" t="s">
        <v>94</v>
      </c>
      <c r="B123" s="182" t="s">
        <v>61</v>
      </c>
      <c r="C123" s="128"/>
      <c r="D123" s="128"/>
    </row>
    <row r="124" spans="1:4" s="402" customFormat="1" ht="16.5" thickBot="1">
      <c r="A124" s="132" t="s">
        <v>95</v>
      </c>
      <c r="B124" s="175" t="s">
        <v>62</v>
      </c>
      <c r="C124" s="135"/>
      <c r="D124" s="135"/>
    </row>
    <row r="125" spans="1:4" s="402" customFormat="1" ht="16.5" thickBot="1">
      <c r="A125" s="123" t="s">
        <v>21</v>
      </c>
      <c r="B125" s="181" t="s">
        <v>383</v>
      </c>
      <c r="C125" s="125">
        <f>+C92+C108+C122</f>
        <v>0</v>
      </c>
      <c r="D125" s="125">
        <f>+D92+D108+D122</f>
        <v>0</v>
      </c>
    </row>
    <row r="126" spans="1:4" s="402" customFormat="1" ht="32.25" thickBot="1">
      <c r="A126" s="123" t="s">
        <v>22</v>
      </c>
      <c r="B126" s="181" t="s">
        <v>384</v>
      </c>
      <c r="C126" s="125">
        <f>+C127+C128+C129</f>
        <v>0</v>
      </c>
      <c r="D126" s="125">
        <f>+D127+D128+D129</f>
        <v>0</v>
      </c>
    </row>
    <row r="127" spans="1:4" s="403" customFormat="1" ht="15.75">
      <c r="A127" s="126" t="s">
        <v>98</v>
      </c>
      <c r="B127" s="182" t="s">
        <v>385</v>
      </c>
      <c r="C127" s="176"/>
      <c r="D127" s="176"/>
    </row>
    <row r="128" spans="1:4" s="402" customFormat="1" ht="31.5">
      <c r="A128" s="126" t="s">
        <v>99</v>
      </c>
      <c r="B128" s="182" t="s">
        <v>386</v>
      </c>
      <c r="C128" s="176"/>
      <c r="D128" s="176"/>
    </row>
    <row r="129" spans="1:4" s="402" customFormat="1" ht="16.5" thickBot="1">
      <c r="A129" s="169" t="s">
        <v>100</v>
      </c>
      <c r="B129" s="183" t="s">
        <v>387</v>
      </c>
      <c r="C129" s="176"/>
      <c r="D129" s="176"/>
    </row>
    <row r="130" spans="1:4" s="402" customFormat="1" ht="16.5" thickBot="1">
      <c r="A130" s="123" t="s">
        <v>23</v>
      </c>
      <c r="B130" s="181" t="s">
        <v>447</v>
      </c>
      <c r="C130" s="125">
        <f>+C131+C132+C133+C134</f>
        <v>0</v>
      </c>
      <c r="D130" s="125">
        <f>+D131+D132+D133+D134</f>
        <v>0</v>
      </c>
    </row>
    <row r="131" spans="1:4" s="402" customFormat="1" ht="15.75">
      <c r="A131" s="126" t="s">
        <v>101</v>
      </c>
      <c r="B131" s="182" t="s">
        <v>388</v>
      </c>
      <c r="C131" s="176"/>
      <c r="D131" s="176"/>
    </row>
    <row r="132" spans="1:4" s="402" customFormat="1" ht="15.75">
      <c r="A132" s="126" t="s">
        <v>102</v>
      </c>
      <c r="B132" s="182" t="s">
        <v>389</v>
      </c>
      <c r="C132" s="176"/>
      <c r="D132" s="176"/>
    </row>
    <row r="133" spans="1:4" s="402" customFormat="1" ht="15.75">
      <c r="A133" s="126" t="s">
        <v>293</v>
      </c>
      <c r="B133" s="182" t="s">
        <v>390</v>
      </c>
      <c r="C133" s="176"/>
      <c r="D133" s="176"/>
    </row>
    <row r="134" spans="1:4" s="403" customFormat="1" ht="16.5" thickBot="1">
      <c r="A134" s="169" t="s">
        <v>294</v>
      </c>
      <c r="B134" s="183" t="s">
        <v>391</v>
      </c>
      <c r="C134" s="176"/>
      <c r="D134" s="176"/>
    </row>
    <row r="135" spans="1:11" s="402" customFormat="1" ht="16.5" thickBot="1">
      <c r="A135" s="123" t="s">
        <v>24</v>
      </c>
      <c r="B135" s="181" t="s">
        <v>392</v>
      </c>
      <c r="C135" s="136">
        <f>+C136+C137+C138+C139</f>
        <v>0</v>
      </c>
      <c r="D135" s="136">
        <f>+D136+D137+D138+D139</f>
        <v>0</v>
      </c>
      <c r="K135" s="405"/>
    </row>
    <row r="136" spans="1:4" s="402" customFormat="1" ht="15.75">
      <c r="A136" s="126" t="s">
        <v>103</v>
      </c>
      <c r="B136" s="182" t="s">
        <v>393</v>
      </c>
      <c r="C136" s="176"/>
      <c r="D136" s="176"/>
    </row>
    <row r="137" spans="1:4" s="402" customFormat="1" ht="15.75">
      <c r="A137" s="126" t="s">
        <v>104</v>
      </c>
      <c r="B137" s="182" t="s">
        <v>403</v>
      </c>
      <c r="C137" s="176"/>
      <c r="D137" s="176"/>
    </row>
    <row r="138" spans="1:4" s="403" customFormat="1" ht="15.75">
      <c r="A138" s="126" t="s">
        <v>306</v>
      </c>
      <c r="B138" s="182" t="s">
        <v>394</v>
      </c>
      <c r="C138" s="176"/>
      <c r="D138" s="176"/>
    </row>
    <row r="139" spans="1:4" s="403" customFormat="1" ht="16.5" thickBot="1">
      <c r="A139" s="169" t="s">
        <v>307</v>
      </c>
      <c r="B139" s="183" t="s">
        <v>395</v>
      </c>
      <c r="C139" s="176"/>
      <c r="D139" s="176"/>
    </row>
    <row r="140" spans="1:4" s="403" customFormat="1" ht="16.5" thickBot="1">
      <c r="A140" s="123" t="s">
        <v>25</v>
      </c>
      <c r="B140" s="181" t="s">
        <v>396</v>
      </c>
      <c r="C140" s="184">
        <f>+C141+C142+C143+C144</f>
        <v>0</v>
      </c>
      <c r="D140" s="184">
        <f>+D141+D142+D143+D144</f>
        <v>0</v>
      </c>
    </row>
    <row r="141" spans="1:4" s="403" customFormat="1" ht="15.75">
      <c r="A141" s="126" t="s">
        <v>184</v>
      </c>
      <c r="B141" s="182" t="s">
        <v>397</v>
      </c>
      <c r="C141" s="176"/>
      <c r="D141" s="176"/>
    </row>
    <row r="142" spans="1:4" s="403" customFormat="1" ht="15.75">
      <c r="A142" s="126" t="s">
        <v>185</v>
      </c>
      <c r="B142" s="182" t="s">
        <v>398</v>
      </c>
      <c r="C142" s="176"/>
      <c r="D142" s="176"/>
    </row>
    <row r="143" spans="1:4" s="403" customFormat="1" ht="15.75">
      <c r="A143" s="126" t="s">
        <v>221</v>
      </c>
      <c r="B143" s="182" t="s">
        <v>399</v>
      </c>
      <c r="C143" s="176"/>
      <c r="D143" s="176"/>
    </row>
    <row r="144" spans="1:4" s="402" customFormat="1" ht="16.5" thickBot="1">
      <c r="A144" s="126" t="s">
        <v>309</v>
      </c>
      <c r="B144" s="182" t="s">
        <v>400</v>
      </c>
      <c r="C144" s="176"/>
      <c r="D144" s="176"/>
    </row>
    <row r="145" spans="1:4" s="402" customFormat="1" ht="16.5" thickBot="1">
      <c r="A145" s="123" t="s">
        <v>26</v>
      </c>
      <c r="B145" s="181" t="s">
        <v>401</v>
      </c>
      <c r="C145" s="185">
        <f>+C126+C130+C135+C140</f>
        <v>0</v>
      </c>
      <c r="D145" s="185">
        <f>+D126+D130+D135+D140</f>
        <v>0</v>
      </c>
    </row>
    <row r="146" spans="1:4" s="402" customFormat="1" ht="16.5" thickBot="1">
      <c r="A146" s="186" t="s">
        <v>27</v>
      </c>
      <c r="B146" s="187" t="s">
        <v>402</v>
      </c>
      <c r="C146" s="185">
        <f>+C125+C145</f>
        <v>0</v>
      </c>
      <c r="D146" s="185">
        <f>+D125+D145</f>
        <v>0</v>
      </c>
    </row>
    <row r="147" spans="1:4" s="402" customFormat="1" ht="16.5" thickBot="1">
      <c r="A147" s="188"/>
      <c r="B147" s="189"/>
      <c r="C147" s="190"/>
      <c r="D147" s="190"/>
    </row>
    <row r="148" spans="1:4" s="402" customFormat="1" ht="16.5" thickBot="1">
      <c r="A148" s="191" t="s">
        <v>209</v>
      </c>
      <c r="B148" s="192"/>
      <c r="C148" s="193">
        <v>0</v>
      </c>
      <c r="D148" s="193">
        <v>0</v>
      </c>
    </row>
    <row r="149" spans="1:4" s="402" customFormat="1" ht="16.5" thickBot="1">
      <c r="A149" s="191" t="s">
        <v>210</v>
      </c>
      <c r="B149" s="192"/>
      <c r="C149" s="193">
        <v>0</v>
      </c>
      <c r="D149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4"/>
  <sheetViews>
    <sheetView view="pageBreakPreview" zoomScale="60" workbookViewId="0" topLeftCell="A20">
      <selection activeCell="A5" sqref="A5:E62"/>
    </sheetView>
  </sheetViews>
  <sheetFormatPr defaultColWidth="9.00390625" defaultRowHeight="12.75"/>
  <cols>
    <col min="1" max="1" width="10.00390625" style="48" customWidth="1"/>
    <col min="2" max="2" width="52.00390625" style="49" customWidth="1"/>
    <col min="3" max="3" width="14.375" style="49" customWidth="1"/>
    <col min="4" max="4" width="15.0039062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577</v>
      </c>
    </row>
    <row r="2" spans="1:3" s="100" customFormat="1" ht="18" customHeight="1">
      <c r="A2" s="610" t="s">
        <v>207</v>
      </c>
      <c r="B2" s="108" t="s">
        <v>514</v>
      </c>
      <c r="C2" s="407" t="s">
        <v>63</v>
      </c>
    </row>
    <row r="3" spans="1:3" s="100" customFormat="1" ht="18" customHeight="1" thickBot="1">
      <c r="A3" s="644" t="s">
        <v>206</v>
      </c>
      <c r="B3" s="111" t="s">
        <v>453</v>
      </c>
      <c r="C3" s="409" t="s">
        <v>53</v>
      </c>
    </row>
    <row r="4" s="100" customFormat="1" ht="18" customHeight="1" thickBot="1">
      <c r="C4" s="113" t="s">
        <v>54</v>
      </c>
    </row>
    <row r="5" spans="1:5" s="189" customFormat="1" ht="18" customHeight="1" thickBot="1">
      <c r="A5" s="114" t="s">
        <v>208</v>
      </c>
      <c r="B5" s="115" t="s">
        <v>55</v>
      </c>
      <c r="C5" s="410" t="s">
        <v>534</v>
      </c>
      <c r="D5" s="410" t="s">
        <v>535</v>
      </c>
      <c r="E5" s="410" t="s">
        <v>588</v>
      </c>
    </row>
    <row r="6" spans="1:5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  <c r="E6" s="119">
        <v>5</v>
      </c>
    </row>
    <row r="7" spans="1:5" s="102" customFormat="1" ht="18" customHeight="1" thickBot="1">
      <c r="A7" s="727" t="s">
        <v>57</v>
      </c>
      <c r="B7" s="728"/>
      <c r="C7" s="728"/>
      <c r="D7" s="728"/>
      <c r="E7" s="772"/>
    </row>
    <row r="8" spans="1:5" s="413" customFormat="1" ht="18" customHeight="1" thickBot="1">
      <c r="A8" s="117" t="s">
        <v>18</v>
      </c>
      <c r="B8" s="645" t="s">
        <v>454</v>
      </c>
      <c r="C8" s="295">
        <f>SUM(C9:C18)</f>
        <v>0</v>
      </c>
      <c r="D8" s="295">
        <f>SUM(D9:D18)</f>
        <v>268</v>
      </c>
      <c r="E8" s="295"/>
    </row>
    <row r="9" spans="1:5" s="413" customFormat="1" ht="18" customHeight="1">
      <c r="A9" s="414" t="s">
        <v>105</v>
      </c>
      <c r="B9" s="630" t="s">
        <v>282</v>
      </c>
      <c r="C9" s="415"/>
      <c r="D9" s="415"/>
      <c r="E9" s="415"/>
    </row>
    <row r="10" spans="1:5" s="413" customFormat="1" ht="18" customHeight="1">
      <c r="A10" s="416" t="s">
        <v>106</v>
      </c>
      <c r="B10" s="631" t="s">
        <v>283</v>
      </c>
      <c r="C10" s="417"/>
      <c r="D10" s="417">
        <v>227</v>
      </c>
      <c r="E10" s="417"/>
    </row>
    <row r="11" spans="1:5" s="413" customFormat="1" ht="18" customHeight="1">
      <c r="A11" s="416" t="s">
        <v>107</v>
      </c>
      <c r="B11" s="631" t="s">
        <v>284</v>
      </c>
      <c r="C11" s="417"/>
      <c r="D11" s="417"/>
      <c r="E11" s="417"/>
    </row>
    <row r="12" spans="1:5" s="413" customFormat="1" ht="18" customHeight="1">
      <c r="A12" s="416" t="s">
        <v>108</v>
      </c>
      <c r="B12" s="631" t="s">
        <v>285</v>
      </c>
      <c r="C12" s="417"/>
      <c r="D12" s="417"/>
      <c r="E12" s="417"/>
    </row>
    <row r="13" spans="1:5" s="413" customFormat="1" ht="18" customHeight="1">
      <c r="A13" s="416" t="s">
        <v>151</v>
      </c>
      <c r="B13" s="631" t="s">
        <v>286</v>
      </c>
      <c r="C13" s="417"/>
      <c r="D13" s="417"/>
      <c r="E13" s="417"/>
    </row>
    <row r="14" spans="1:5" s="413" customFormat="1" ht="18" customHeight="1">
      <c r="A14" s="416" t="s">
        <v>109</v>
      </c>
      <c r="B14" s="631" t="s">
        <v>455</v>
      </c>
      <c r="C14" s="417"/>
      <c r="D14" s="417"/>
      <c r="E14" s="417"/>
    </row>
    <row r="15" spans="1:5" s="413" customFormat="1" ht="18" customHeight="1">
      <c r="A15" s="416" t="s">
        <v>110</v>
      </c>
      <c r="B15" s="642" t="s">
        <v>456</v>
      </c>
      <c r="C15" s="417"/>
      <c r="D15" s="417"/>
      <c r="E15" s="417"/>
    </row>
    <row r="16" spans="1:5" s="413" customFormat="1" ht="18" customHeight="1">
      <c r="A16" s="416" t="s">
        <v>120</v>
      </c>
      <c r="B16" s="631" t="s">
        <v>289</v>
      </c>
      <c r="C16" s="418"/>
      <c r="D16" s="418">
        <v>1</v>
      </c>
      <c r="E16" s="418"/>
    </row>
    <row r="17" spans="1:5" s="154" customFormat="1" ht="18" customHeight="1">
      <c r="A17" s="416" t="s">
        <v>121</v>
      </c>
      <c r="B17" s="631" t="s">
        <v>290</v>
      </c>
      <c r="C17" s="417"/>
      <c r="D17" s="417"/>
      <c r="E17" s="417"/>
    </row>
    <row r="18" spans="1:5" s="154" customFormat="1" ht="18" customHeight="1" thickBot="1">
      <c r="A18" s="416" t="s">
        <v>122</v>
      </c>
      <c r="B18" s="642" t="s">
        <v>291</v>
      </c>
      <c r="C18" s="419">
        <v>0</v>
      </c>
      <c r="D18" s="419">
        <v>40</v>
      </c>
      <c r="E18" s="419"/>
    </row>
    <row r="19" spans="1:5" s="413" customFormat="1" ht="18" customHeight="1" thickBot="1">
      <c r="A19" s="117" t="s">
        <v>19</v>
      </c>
      <c r="B19" s="773" t="s">
        <v>457</v>
      </c>
      <c r="C19" s="295">
        <f>SUM(C20:C22)</f>
        <v>0</v>
      </c>
      <c r="D19" s="295">
        <f>SUM(D20:D22)</f>
        <v>0</v>
      </c>
      <c r="E19" s="295"/>
    </row>
    <row r="20" spans="1:5" s="154" customFormat="1" ht="18" customHeight="1">
      <c r="A20" s="416" t="s">
        <v>111</v>
      </c>
      <c r="B20" s="769" t="s">
        <v>257</v>
      </c>
      <c r="C20" s="417"/>
      <c r="D20" s="417"/>
      <c r="E20" s="417"/>
    </row>
    <row r="21" spans="1:5" s="154" customFormat="1" ht="18" customHeight="1">
      <c r="A21" s="416" t="s">
        <v>112</v>
      </c>
      <c r="B21" s="761" t="s">
        <v>458</v>
      </c>
      <c r="C21" s="417"/>
      <c r="D21" s="417"/>
      <c r="E21" s="417"/>
    </row>
    <row r="22" spans="1:5" s="154" customFormat="1" ht="18" customHeight="1">
      <c r="A22" s="416" t="s">
        <v>113</v>
      </c>
      <c r="B22" s="761" t="s">
        <v>459</v>
      </c>
      <c r="C22" s="417">
        <v>0</v>
      </c>
      <c r="D22" s="417"/>
      <c r="E22" s="417"/>
    </row>
    <row r="23" spans="1:5" s="154" customFormat="1" ht="18" customHeight="1" thickBot="1">
      <c r="A23" s="416" t="s">
        <v>114</v>
      </c>
      <c r="B23" s="761" t="s">
        <v>2</v>
      </c>
      <c r="C23" s="417"/>
      <c r="D23" s="417"/>
      <c r="E23" s="417"/>
    </row>
    <row r="24" spans="1:5" s="154" customFormat="1" ht="18" customHeight="1" thickBot="1">
      <c r="A24" s="420" t="s">
        <v>20</v>
      </c>
      <c r="B24" s="770" t="s">
        <v>177</v>
      </c>
      <c r="C24" s="421"/>
      <c r="D24" s="421">
        <v>35</v>
      </c>
      <c r="E24" s="421"/>
    </row>
    <row r="25" spans="1:5" s="154" customFormat="1" ht="18" customHeight="1" thickBot="1">
      <c r="A25" s="420" t="s">
        <v>21</v>
      </c>
      <c r="B25" s="770" t="s">
        <v>460</v>
      </c>
      <c r="C25" s="295">
        <f>+C26+C27</f>
        <v>0</v>
      </c>
      <c r="D25" s="295">
        <f>+D26+D27</f>
        <v>0</v>
      </c>
      <c r="E25" s="295"/>
    </row>
    <row r="26" spans="1:5" s="154" customFormat="1" ht="18" customHeight="1">
      <c r="A26" s="422" t="s">
        <v>267</v>
      </c>
      <c r="B26" s="774" t="s">
        <v>458</v>
      </c>
      <c r="C26" s="283"/>
      <c r="D26" s="283"/>
      <c r="E26" s="283"/>
    </row>
    <row r="27" spans="1:5" s="154" customFormat="1" ht="18" customHeight="1">
      <c r="A27" s="422" t="s">
        <v>270</v>
      </c>
      <c r="B27" s="775" t="s">
        <v>461</v>
      </c>
      <c r="C27" s="298"/>
      <c r="D27" s="298"/>
      <c r="E27" s="298"/>
    </row>
    <row r="28" spans="1:5" s="154" customFormat="1" ht="18" customHeight="1" thickBot="1">
      <c r="A28" s="416" t="s">
        <v>271</v>
      </c>
      <c r="B28" s="776" t="s">
        <v>462</v>
      </c>
      <c r="C28" s="426"/>
      <c r="D28" s="426"/>
      <c r="E28" s="426"/>
    </row>
    <row r="29" spans="1:5" s="154" customFormat="1" ht="18" customHeight="1" thickBot="1">
      <c r="A29" s="420" t="s">
        <v>22</v>
      </c>
      <c r="B29" s="770" t="s">
        <v>463</v>
      </c>
      <c r="C29" s="295">
        <f>+C30+C31+C32</f>
        <v>0</v>
      </c>
      <c r="D29" s="295">
        <f>+D30+D31+D32</f>
        <v>0</v>
      </c>
      <c r="E29" s="295"/>
    </row>
    <row r="30" spans="1:5" s="154" customFormat="1" ht="18" customHeight="1">
      <c r="A30" s="422" t="s">
        <v>98</v>
      </c>
      <c r="B30" s="774" t="s">
        <v>296</v>
      </c>
      <c r="C30" s="283"/>
      <c r="D30" s="283"/>
      <c r="E30" s="283"/>
    </row>
    <row r="31" spans="1:5" s="154" customFormat="1" ht="18" customHeight="1">
      <c r="A31" s="422" t="s">
        <v>99</v>
      </c>
      <c r="B31" s="775" t="s">
        <v>297</v>
      </c>
      <c r="C31" s="298"/>
      <c r="D31" s="298"/>
      <c r="E31" s="298"/>
    </row>
    <row r="32" spans="1:5" s="154" customFormat="1" ht="18" customHeight="1" thickBot="1">
      <c r="A32" s="416" t="s">
        <v>100</v>
      </c>
      <c r="B32" s="777" t="s">
        <v>298</v>
      </c>
      <c r="C32" s="426"/>
      <c r="D32" s="426"/>
      <c r="E32" s="426"/>
    </row>
    <row r="33" spans="1:5" s="413" customFormat="1" ht="18" customHeight="1" thickBot="1">
      <c r="A33" s="420" t="s">
        <v>23</v>
      </c>
      <c r="B33" s="770" t="s">
        <v>409</v>
      </c>
      <c r="C33" s="421"/>
      <c r="D33" s="421"/>
      <c r="E33" s="421"/>
    </row>
    <row r="34" spans="1:5" s="413" customFormat="1" ht="18" customHeight="1" thickBot="1">
      <c r="A34" s="420" t="s">
        <v>24</v>
      </c>
      <c r="B34" s="770" t="s">
        <v>464</v>
      </c>
      <c r="C34" s="428"/>
      <c r="D34" s="428"/>
      <c r="E34" s="428"/>
    </row>
    <row r="35" spans="1:5" s="413" customFormat="1" ht="18" customHeight="1" thickBot="1">
      <c r="A35" s="117" t="s">
        <v>25</v>
      </c>
      <c r="B35" s="770" t="s">
        <v>465</v>
      </c>
      <c r="C35" s="301">
        <f>+C8+C19+C24+C25+C29+C33+C34</f>
        <v>0</v>
      </c>
      <c r="D35" s="301">
        <f>+D8+D19+D24+D25+D29+D33+D34</f>
        <v>303</v>
      </c>
      <c r="E35" s="301"/>
    </row>
    <row r="36" spans="1:5" s="413" customFormat="1" ht="18" customHeight="1" thickBot="1">
      <c r="A36" s="429" t="s">
        <v>26</v>
      </c>
      <c r="B36" s="770" t="s">
        <v>466</v>
      </c>
      <c r="C36" s="301">
        <f>+C37+C38+C39</f>
        <v>65076</v>
      </c>
      <c r="D36" s="301">
        <f>+D37+D38+D39</f>
        <v>65532</v>
      </c>
      <c r="E36" s="301"/>
    </row>
    <row r="37" spans="1:5" s="413" customFormat="1" ht="18" customHeight="1">
      <c r="A37" s="422" t="s">
        <v>467</v>
      </c>
      <c r="B37" s="774" t="s">
        <v>229</v>
      </c>
      <c r="C37" s="283"/>
      <c r="D37" s="283">
        <v>456</v>
      </c>
      <c r="E37" s="283"/>
    </row>
    <row r="38" spans="1:5" s="413" customFormat="1" ht="18" customHeight="1">
      <c r="A38" s="422" t="s">
        <v>468</v>
      </c>
      <c r="B38" s="775" t="s">
        <v>3</v>
      </c>
      <c r="C38" s="298"/>
      <c r="D38" s="298"/>
      <c r="E38" s="298"/>
    </row>
    <row r="39" spans="1:5" s="154" customFormat="1" ht="18" customHeight="1" thickBot="1">
      <c r="A39" s="416" t="s">
        <v>469</v>
      </c>
      <c r="B39" s="777" t="s">
        <v>470</v>
      </c>
      <c r="C39" s="426">
        <v>65076</v>
      </c>
      <c r="D39" s="426">
        <v>65076</v>
      </c>
      <c r="E39" s="426"/>
    </row>
    <row r="40" spans="1:5" s="154" customFormat="1" ht="18" customHeight="1" thickBot="1">
      <c r="A40" s="429" t="s">
        <v>27</v>
      </c>
      <c r="B40" s="778" t="s">
        <v>471</v>
      </c>
      <c r="C40" s="157">
        <f>+C35+C36</f>
        <v>65076</v>
      </c>
      <c r="D40" s="157">
        <f>+D35+D36</f>
        <v>65835</v>
      </c>
      <c r="E40" s="157"/>
    </row>
    <row r="41" spans="1:5" s="154" customFormat="1" ht="18" customHeight="1">
      <c r="A41" s="779"/>
      <c r="B41" s="780"/>
      <c r="C41" s="152"/>
      <c r="D41" s="152"/>
      <c r="E41" s="152"/>
    </row>
    <row r="42" spans="1:5" s="189" customFormat="1" ht="18" customHeight="1">
      <c r="A42" s="779"/>
      <c r="B42" s="780"/>
      <c r="C42" s="152"/>
      <c r="D42" s="152"/>
      <c r="E42" s="152"/>
    </row>
    <row r="43" spans="1:5" s="102" customFormat="1" ht="18" customHeight="1">
      <c r="A43" s="779"/>
      <c r="B43" s="780"/>
      <c r="C43" s="152"/>
      <c r="D43" s="152"/>
      <c r="E43" s="152"/>
    </row>
    <row r="44" spans="1:5" s="413" customFormat="1" ht="18" customHeight="1">
      <c r="A44" s="150"/>
      <c r="B44" s="781"/>
      <c r="C44" s="152"/>
      <c r="D44" s="152"/>
      <c r="E44" s="152"/>
    </row>
    <row r="45" spans="1:5" s="189" customFormat="1" ht="18" customHeight="1">
      <c r="A45" s="150"/>
      <c r="B45" s="781"/>
      <c r="C45" s="152"/>
      <c r="D45" s="152"/>
      <c r="E45" s="152"/>
    </row>
    <row r="46" spans="1:5" s="189" customFormat="1" ht="18" customHeight="1" thickBot="1">
      <c r="A46" s="431"/>
      <c r="B46" s="154"/>
      <c r="C46" s="155"/>
      <c r="D46" s="155"/>
      <c r="E46" s="155"/>
    </row>
    <row r="47" spans="1:5" s="189" customFormat="1" ht="18" customHeight="1" thickBot="1">
      <c r="A47" s="114"/>
      <c r="B47" s="156" t="s">
        <v>59</v>
      </c>
      <c r="C47" s="157"/>
      <c r="D47" s="157"/>
      <c r="E47" s="157"/>
    </row>
    <row r="48" spans="1:5" s="189" customFormat="1" ht="18" customHeight="1" thickBot="1">
      <c r="A48" s="420" t="s">
        <v>18</v>
      </c>
      <c r="B48" s="770" t="s">
        <v>472</v>
      </c>
      <c r="C48" s="295">
        <f>SUM(C49:C53)</f>
        <v>65076</v>
      </c>
      <c r="D48" s="295">
        <f>SUM(D49:D53)</f>
        <v>65670</v>
      </c>
      <c r="E48" s="295"/>
    </row>
    <row r="49" spans="1:5" s="189" customFormat="1" ht="18" customHeight="1">
      <c r="A49" s="416" t="s">
        <v>105</v>
      </c>
      <c r="B49" s="769" t="s">
        <v>48</v>
      </c>
      <c r="C49" s="283">
        <v>44699</v>
      </c>
      <c r="D49" s="283">
        <v>44699</v>
      </c>
      <c r="E49" s="283"/>
    </row>
    <row r="50" spans="1:5" s="189" customFormat="1" ht="18" customHeight="1">
      <c r="A50" s="416" t="s">
        <v>106</v>
      </c>
      <c r="B50" s="761" t="s">
        <v>186</v>
      </c>
      <c r="C50" s="286">
        <v>12174</v>
      </c>
      <c r="D50" s="286">
        <v>12174</v>
      </c>
      <c r="E50" s="286"/>
    </row>
    <row r="51" spans="1:5" s="413" customFormat="1" ht="18" customHeight="1">
      <c r="A51" s="416" t="s">
        <v>107</v>
      </c>
      <c r="B51" s="761" t="s">
        <v>142</v>
      </c>
      <c r="C51" s="286">
        <v>6578</v>
      </c>
      <c r="D51" s="286">
        <v>5838</v>
      </c>
      <c r="E51" s="286"/>
    </row>
    <row r="52" spans="1:5" s="189" customFormat="1" ht="18" customHeight="1">
      <c r="A52" s="416" t="s">
        <v>108</v>
      </c>
      <c r="B52" s="761" t="s">
        <v>187</v>
      </c>
      <c r="C52" s="286">
        <v>1625</v>
      </c>
      <c r="D52" s="286">
        <v>2959</v>
      </c>
      <c r="E52" s="286"/>
    </row>
    <row r="53" spans="1:5" s="189" customFormat="1" ht="18" customHeight="1" thickBot="1">
      <c r="A53" s="416" t="s">
        <v>151</v>
      </c>
      <c r="B53" s="761" t="s">
        <v>188</v>
      </c>
      <c r="C53" s="286"/>
      <c r="D53" s="286"/>
      <c r="E53" s="286"/>
    </row>
    <row r="54" spans="1:5" s="189" customFormat="1" ht="18" customHeight="1" thickBot="1">
      <c r="A54" s="420" t="s">
        <v>19</v>
      </c>
      <c r="B54" s="770" t="s">
        <v>473</v>
      </c>
      <c r="C54" s="295">
        <f>SUM(C55:C57)</f>
        <v>0</v>
      </c>
      <c r="D54" s="295">
        <f>SUM(D55:D57)</f>
        <v>165</v>
      </c>
      <c r="E54" s="295"/>
    </row>
    <row r="55" spans="1:5" s="189" customFormat="1" ht="18" customHeight="1">
      <c r="A55" s="416" t="s">
        <v>111</v>
      </c>
      <c r="B55" s="769" t="s">
        <v>219</v>
      </c>
      <c r="C55" s="283"/>
      <c r="D55" s="283">
        <v>165</v>
      </c>
      <c r="E55" s="283"/>
    </row>
    <row r="56" spans="1:5" s="189" customFormat="1" ht="18" customHeight="1">
      <c r="A56" s="416" t="s">
        <v>112</v>
      </c>
      <c r="B56" s="761" t="s">
        <v>190</v>
      </c>
      <c r="C56" s="286"/>
      <c r="D56" s="286"/>
      <c r="E56" s="286"/>
    </row>
    <row r="57" spans="1:5" s="189" customFormat="1" ht="18" customHeight="1">
      <c r="A57" s="416" t="s">
        <v>113</v>
      </c>
      <c r="B57" s="761" t="s">
        <v>60</v>
      </c>
      <c r="C57" s="286"/>
      <c r="D57" s="286"/>
      <c r="E57" s="286"/>
    </row>
    <row r="58" spans="1:5" s="189" customFormat="1" ht="18" customHeight="1" thickBot="1">
      <c r="A58" s="416" t="s">
        <v>114</v>
      </c>
      <c r="B58" s="761" t="s">
        <v>4</v>
      </c>
      <c r="C58" s="286"/>
      <c r="D58" s="286"/>
      <c r="E58" s="286"/>
    </row>
    <row r="59" spans="1:5" ht="16.5" thickBot="1">
      <c r="A59" s="420" t="s">
        <v>20</v>
      </c>
      <c r="B59" s="782" t="s">
        <v>474</v>
      </c>
      <c r="C59" s="433">
        <f>+C48+C54</f>
        <v>65076</v>
      </c>
      <c r="D59" s="433">
        <f>+D48+D54</f>
        <v>65835</v>
      </c>
      <c r="E59" s="433"/>
    </row>
    <row r="60" spans="1:5" ht="16.5" thickBot="1">
      <c r="A60" s="188"/>
      <c r="B60" s="189"/>
      <c r="C60" s="190"/>
      <c r="D60" s="190"/>
      <c r="E60" s="190"/>
    </row>
    <row r="61" spans="1:5" ht="16.5" thickBot="1">
      <c r="A61" s="191" t="s">
        <v>209</v>
      </c>
      <c r="B61" s="192"/>
      <c r="C61" s="193">
        <v>10</v>
      </c>
      <c r="D61" s="193">
        <v>10</v>
      </c>
      <c r="E61" s="193"/>
    </row>
    <row r="62" spans="1:5" ht="16.5" thickBot="1">
      <c r="A62" s="191" t="s">
        <v>210</v>
      </c>
      <c r="B62" s="192"/>
      <c r="C62" s="193"/>
      <c r="D62" s="193"/>
      <c r="E62" s="193"/>
    </row>
    <row r="63" ht="12.75">
      <c r="B63" s="652"/>
    </row>
    <row r="64" ht="12.75">
      <c r="B64" s="652"/>
    </row>
    <row r="65" ht="12.75">
      <c r="B65" s="652"/>
    </row>
    <row r="66" ht="12.75">
      <c r="B66" s="652"/>
    </row>
    <row r="67" ht="12.75">
      <c r="B67" s="652"/>
    </row>
    <row r="68" ht="12.75">
      <c r="B68" s="652"/>
    </row>
    <row r="69" ht="12.75">
      <c r="B69" s="652"/>
    </row>
    <row r="70" ht="12.75">
      <c r="B70" s="652"/>
    </row>
    <row r="71" ht="12.75">
      <c r="B71" s="652"/>
    </row>
    <row r="72" ht="12.75">
      <c r="B72" s="652"/>
    </row>
    <row r="73" ht="12.75">
      <c r="B73" s="652"/>
    </row>
    <row r="74" ht="12.75">
      <c r="B74" s="652"/>
    </row>
    <row r="75" ht="12.75">
      <c r="B75" s="652"/>
    </row>
    <row r="76" ht="12.75">
      <c r="B76" s="652"/>
    </row>
    <row r="77" ht="12.75">
      <c r="B77" s="652"/>
    </row>
    <row r="78" ht="12.75">
      <c r="B78" s="652"/>
    </row>
    <row r="79" ht="12.75">
      <c r="B79" s="652"/>
    </row>
    <row r="80" ht="12.75">
      <c r="B80" s="652"/>
    </row>
    <row r="81" ht="12.75">
      <c r="B81" s="652"/>
    </row>
    <row r="82" ht="12.75">
      <c r="B82" s="652"/>
    </row>
    <row r="83" ht="12.75">
      <c r="B83" s="652"/>
    </row>
    <row r="84" ht="12.75">
      <c r="B84" s="652"/>
    </row>
    <row r="85" ht="12.75">
      <c r="B85" s="652"/>
    </row>
    <row r="86" ht="12.75">
      <c r="B86" s="652"/>
    </row>
    <row r="87" ht="12.75">
      <c r="B87" s="652"/>
    </row>
    <row r="88" ht="12.75">
      <c r="B88" s="652"/>
    </row>
    <row r="89" ht="12.75">
      <c r="B89" s="652"/>
    </row>
    <row r="90" ht="12.75">
      <c r="B90" s="652"/>
    </row>
    <row r="91" ht="12.75">
      <c r="B91" s="652"/>
    </row>
    <row r="92" ht="12.75">
      <c r="B92" s="652"/>
    </row>
    <row r="93" ht="12.75">
      <c r="B93" s="652"/>
    </row>
    <row r="94" ht="12.75">
      <c r="B94" s="652"/>
    </row>
    <row r="95" ht="12.75">
      <c r="B95" s="652"/>
    </row>
    <row r="96" ht="12.75">
      <c r="B96" s="652"/>
    </row>
    <row r="97" ht="12.75">
      <c r="B97" s="652"/>
    </row>
    <row r="98" ht="12.75">
      <c r="B98" s="652"/>
    </row>
    <row r="99" ht="12.75">
      <c r="B99" s="652"/>
    </row>
    <row r="100" ht="12.75">
      <c r="B100" s="652"/>
    </row>
    <row r="101" ht="12.75">
      <c r="B101" s="652"/>
    </row>
    <row r="102" ht="12.75">
      <c r="B102" s="652"/>
    </row>
    <row r="103" ht="12.75">
      <c r="B103" s="652"/>
    </row>
    <row r="104" ht="12.75">
      <c r="B104" s="652"/>
    </row>
    <row r="105" ht="12.75">
      <c r="B105" s="652"/>
    </row>
    <row r="106" ht="12.75">
      <c r="B106" s="652"/>
    </row>
    <row r="107" ht="12.75">
      <c r="B107" s="652"/>
    </row>
    <row r="108" ht="12.75">
      <c r="B108" s="652"/>
    </row>
    <row r="109" ht="12.75">
      <c r="B109" s="652"/>
    </row>
    <row r="110" ht="12.75">
      <c r="B110" s="652"/>
    </row>
    <row r="111" ht="12.75">
      <c r="B111" s="652"/>
    </row>
    <row r="112" ht="12.75">
      <c r="B112" s="652"/>
    </row>
    <row r="113" ht="12.75">
      <c r="B113" s="652"/>
    </row>
    <row r="114" ht="12.75">
      <c r="B114" s="652"/>
    </row>
    <row r="115" ht="12.75">
      <c r="B115" s="652"/>
    </row>
    <row r="116" ht="12.75">
      <c r="B116" s="652"/>
    </row>
    <row r="117" ht="12.75">
      <c r="B117" s="652"/>
    </row>
    <row r="118" ht="12.75">
      <c r="B118" s="652"/>
    </row>
    <row r="119" ht="12.75">
      <c r="B119" s="652"/>
    </row>
    <row r="120" ht="12.75">
      <c r="B120" s="652"/>
    </row>
    <row r="121" ht="12.75">
      <c r="B121" s="652"/>
    </row>
    <row r="122" ht="12.75">
      <c r="B122" s="652"/>
    </row>
    <row r="123" ht="12.75">
      <c r="B123" s="652"/>
    </row>
    <row r="124" ht="12.75">
      <c r="B124" s="652"/>
    </row>
    <row r="125" ht="12.75">
      <c r="B125" s="652"/>
    </row>
    <row r="126" ht="12.75">
      <c r="B126" s="652"/>
    </row>
    <row r="127" ht="12.75">
      <c r="B127" s="652"/>
    </row>
    <row r="128" ht="12.75">
      <c r="B128" s="652"/>
    </row>
    <row r="129" ht="12.75">
      <c r="B129" s="652"/>
    </row>
    <row r="130" ht="12.75">
      <c r="B130" s="652"/>
    </row>
    <row r="131" ht="12.75">
      <c r="B131" s="652"/>
    </row>
    <row r="132" ht="12.75">
      <c r="B132" s="652"/>
    </row>
    <row r="133" ht="12.75">
      <c r="B133" s="652"/>
    </row>
    <row r="134" ht="12.75">
      <c r="B134" s="652"/>
    </row>
    <row r="135" ht="12.75">
      <c r="B135" s="652"/>
    </row>
    <row r="136" ht="12.75">
      <c r="B136" s="652"/>
    </row>
    <row r="137" ht="12.75">
      <c r="B137" s="652"/>
    </row>
    <row r="138" ht="12.75">
      <c r="B138" s="652"/>
    </row>
    <row r="139" ht="12.75">
      <c r="B139" s="652"/>
    </row>
    <row r="140" ht="12.75">
      <c r="B140" s="652"/>
    </row>
    <row r="141" ht="12.75">
      <c r="B141" s="652"/>
    </row>
    <row r="142" ht="12.75">
      <c r="B142" s="652"/>
    </row>
    <row r="143" ht="12.75">
      <c r="B143" s="652"/>
    </row>
    <row r="144" ht="12.75">
      <c r="B144" s="652"/>
    </row>
    <row r="145" ht="12.75">
      <c r="B145" s="652"/>
    </row>
    <row r="146" ht="12.75">
      <c r="B146" s="652"/>
    </row>
    <row r="147" ht="12.75">
      <c r="B147" s="652"/>
    </row>
    <row r="148" ht="12.75">
      <c r="B148" s="652"/>
    </row>
    <row r="149" ht="12.75">
      <c r="B149" s="652"/>
    </row>
    <row r="150" ht="12.75">
      <c r="B150" s="652"/>
    </row>
    <row r="151" ht="12.75">
      <c r="B151" s="652"/>
    </row>
    <row r="152" ht="12.75">
      <c r="B152" s="652"/>
    </row>
    <row r="153" ht="12.75">
      <c r="B153" s="652"/>
    </row>
    <row r="154" ht="12.75">
      <c r="B154" s="652"/>
    </row>
    <row r="155" ht="12.75">
      <c r="B155" s="652"/>
    </row>
    <row r="156" ht="12.75">
      <c r="B156" s="652"/>
    </row>
    <row r="157" ht="12.75">
      <c r="B157" s="652"/>
    </row>
    <row r="158" ht="12.75">
      <c r="B158" s="652"/>
    </row>
    <row r="159" ht="12.75">
      <c r="B159" s="652"/>
    </row>
    <row r="160" ht="12.75">
      <c r="B160" s="652"/>
    </row>
    <row r="161" ht="12.75">
      <c r="B161" s="652"/>
    </row>
    <row r="162" ht="12.75">
      <c r="B162" s="652"/>
    </row>
    <row r="163" ht="12.75">
      <c r="B163" s="652"/>
    </row>
    <row r="164" ht="12.75">
      <c r="B164" s="652"/>
    </row>
    <row r="165" ht="12.75">
      <c r="B165" s="652"/>
    </row>
    <row r="166" ht="12.75">
      <c r="B166" s="652"/>
    </row>
    <row r="167" ht="12.75">
      <c r="B167" s="652"/>
    </row>
    <row r="168" ht="12.75">
      <c r="B168" s="652"/>
    </row>
    <row r="169" ht="12.75">
      <c r="B169" s="652"/>
    </row>
    <row r="170" ht="12.75">
      <c r="B170" s="652"/>
    </row>
    <row r="171" ht="12.75">
      <c r="B171" s="652"/>
    </row>
    <row r="172" ht="12.75">
      <c r="B172" s="652"/>
    </row>
    <row r="173" ht="12.75">
      <c r="B173" s="652"/>
    </row>
    <row r="174" ht="12.75">
      <c r="B174" s="652"/>
    </row>
    <row r="175" ht="12.75">
      <c r="B175" s="652"/>
    </row>
    <row r="176" ht="12.75">
      <c r="B176" s="652"/>
    </row>
    <row r="177" ht="12.75">
      <c r="B177" s="652"/>
    </row>
    <row r="178" ht="12.75">
      <c r="B178" s="652"/>
    </row>
    <row r="179" ht="12.75">
      <c r="B179" s="652"/>
    </row>
    <row r="180" ht="12.75">
      <c r="B180" s="652"/>
    </row>
    <row r="181" ht="12.75">
      <c r="B181" s="652"/>
    </row>
    <row r="182" ht="12.75">
      <c r="B182" s="652"/>
    </row>
    <row r="183" ht="12.75">
      <c r="B183" s="652"/>
    </row>
    <row r="184" ht="12.75">
      <c r="B184" s="652"/>
    </row>
    <row r="185" ht="12.75">
      <c r="B185" s="652"/>
    </row>
    <row r="186" ht="12.75">
      <c r="B186" s="652"/>
    </row>
    <row r="187" ht="12.75">
      <c r="B187" s="652"/>
    </row>
    <row r="188" ht="12.75">
      <c r="B188" s="652"/>
    </row>
    <row r="189" ht="12.75">
      <c r="B189" s="652"/>
    </row>
    <row r="190" ht="12.75">
      <c r="B190" s="652"/>
    </row>
    <row r="191" ht="12.75">
      <c r="B191" s="652"/>
    </row>
    <row r="192" ht="12.75">
      <c r="B192" s="652"/>
    </row>
    <row r="193" ht="12.75">
      <c r="B193" s="652"/>
    </row>
    <row r="194" ht="12.75">
      <c r="B194" s="652"/>
    </row>
    <row r="195" ht="12.75">
      <c r="B195" s="652"/>
    </row>
    <row r="196" ht="12.75">
      <c r="B196" s="652"/>
    </row>
    <row r="197" ht="12.75">
      <c r="B197" s="652"/>
    </row>
    <row r="198" ht="12.75">
      <c r="B198" s="652"/>
    </row>
    <row r="199" ht="12.75">
      <c r="B199" s="652"/>
    </row>
    <row r="200" ht="12.75">
      <c r="B200" s="652"/>
    </row>
    <row r="201" ht="12.75">
      <c r="B201" s="652"/>
    </row>
    <row r="202" ht="12.75">
      <c r="B202" s="652"/>
    </row>
    <row r="203" ht="12.75">
      <c r="B203" s="652"/>
    </row>
    <row r="204" ht="12.75">
      <c r="B204" s="652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0"/>
  <sheetViews>
    <sheetView view="pageBreakPreview" zoomScale="60" workbookViewId="0" topLeftCell="A1">
      <selection activeCell="D78" sqref="D78"/>
    </sheetView>
  </sheetViews>
  <sheetFormatPr defaultColWidth="9.00390625" defaultRowHeight="12.75"/>
  <cols>
    <col min="1" max="1" width="8.625" style="48" customWidth="1"/>
    <col min="2" max="2" width="56.50390625" style="49" customWidth="1"/>
    <col min="3" max="4" width="14.125" style="49" customWidth="1"/>
    <col min="5" max="16384" width="9.375" style="49" customWidth="1"/>
  </cols>
  <sheetData>
    <row r="1" spans="1:4" s="44" customFormat="1" ht="18" customHeight="1" thickBot="1">
      <c r="A1" s="43"/>
      <c r="C1" s="406" t="s">
        <v>578</v>
      </c>
      <c r="D1" s="406" t="s">
        <v>530</v>
      </c>
    </row>
    <row r="2" spans="1:4" s="100" customFormat="1" ht="18" customHeight="1">
      <c r="A2" s="610" t="s">
        <v>207</v>
      </c>
      <c r="B2" s="108" t="s">
        <v>514</v>
      </c>
      <c r="C2" s="407" t="s">
        <v>63</v>
      </c>
      <c r="D2" s="407" t="s">
        <v>63</v>
      </c>
    </row>
    <row r="3" spans="1:4" s="100" customFormat="1" ht="18" customHeight="1" thickBot="1">
      <c r="A3" s="644" t="s">
        <v>206</v>
      </c>
      <c r="B3" s="111" t="s">
        <v>476</v>
      </c>
      <c r="C3" s="409" t="s">
        <v>63</v>
      </c>
      <c r="D3" s="409" t="s">
        <v>63</v>
      </c>
    </row>
    <row r="4" spans="3:4" s="100" customFormat="1" ht="18" customHeight="1" thickBot="1">
      <c r="C4" s="113" t="s">
        <v>54</v>
      </c>
      <c r="D4" s="113"/>
    </row>
    <row r="5" spans="1:5" s="102" customFormat="1" ht="18" customHeight="1" thickBot="1">
      <c r="A5" s="114" t="s">
        <v>208</v>
      </c>
      <c r="B5" s="115" t="s">
        <v>55</v>
      </c>
      <c r="C5" s="410" t="s">
        <v>534</v>
      </c>
      <c r="D5" s="410" t="s">
        <v>535</v>
      </c>
      <c r="E5" s="410" t="s">
        <v>588</v>
      </c>
    </row>
    <row r="6" spans="1:5" s="413" customFormat="1" ht="18" customHeight="1" thickBot="1">
      <c r="A6" s="117">
        <v>1</v>
      </c>
      <c r="B6" s="118">
        <v>2</v>
      </c>
      <c r="C6" s="119">
        <v>3</v>
      </c>
      <c r="D6" s="119">
        <v>4</v>
      </c>
      <c r="E6" s="119">
        <v>5</v>
      </c>
    </row>
    <row r="7" spans="1:5" s="413" customFormat="1" ht="18" customHeight="1" thickBot="1">
      <c r="A7" s="727" t="s">
        <v>57</v>
      </c>
      <c r="B7" s="728"/>
      <c r="C7" s="728"/>
      <c r="D7" s="728"/>
      <c r="E7" s="772"/>
    </row>
    <row r="8" spans="1:5" s="413" customFormat="1" ht="18" customHeight="1" thickBot="1">
      <c r="A8" s="117" t="s">
        <v>18</v>
      </c>
      <c r="B8" s="645" t="s">
        <v>454</v>
      </c>
      <c r="C8" s="295">
        <f>SUM(C9:C18)</f>
        <v>0</v>
      </c>
      <c r="D8" s="295">
        <f>SUM(D9:D18)</f>
        <v>268</v>
      </c>
      <c r="E8" s="295"/>
    </row>
    <row r="9" spans="1:5" s="413" customFormat="1" ht="18" customHeight="1">
      <c r="A9" s="414" t="s">
        <v>105</v>
      </c>
      <c r="B9" s="630" t="s">
        <v>282</v>
      </c>
      <c r="C9" s="415"/>
      <c r="D9" s="415"/>
      <c r="E9" s="415"/>
    </row>
    <row r="10" spans="1:5" s="413" customFormat="1" ht="18" customHeight="1">
      <c r="A10" s="416" t="s">
        <v>106</v>
      </c>
      <c r="B10" s="631" t="s">
        <v>283</v>
      </c>
      <c r="C10" s="417"/>
      <c r="D10" s="417">
        <v>227</v>
      </c>
      <c r="E10" s="417"/>
    </row>
    <row r="11" spans="1:5" s="413" customFormat="1" ht="18" customHeight="1">
      <c r="A11" s="416" t="s">
        <v>107</v>
      </c>
      <c r="B11" s="631" t="s">
        <v>284</v>
      </c>
      <c r="C11" s="417"/>
      <c r="D11" s="417"/>
      <c r="E11" s="417"/>
    </row>
    <row r="12" spans="1:5" s="413" customFormat="1" ht="18" customHeight="1">
      <c r="A12" s="416" t="s">
        <v>108</v>
      </c>
      <c r="B12" s="631" t="s">
        <v>285</v>
      </c>
      <c r="C12" s="417"/>
      <c r="D12" s="417"/>
      <c r="E12" s="417"/>
    </row>
    <row r="13" spans="1:5" s="413" customFormat="1" ht="18" customHeight="1">
      <c r="A13" s="416" t="s">
        <v>151</v>
      </c>
      <c r="B13" s="631" t="s">
        <v>286</v>
      </c>
      <c r="C13" s="417"/>
      <c r="D13" s="417"/>
      <c r="E13" s="417"/>
    </row>
    <row r="14" spans="1:5" s="413" customFormat="1" ht="18" customHeight="1">
      <c r="A14" s="416" t="s">
        <v>109</v>
      </c>
      <c r="B14" s="631" t="s">
        <v>455</v>
      </c>
      <c r="C14" s="417"/>
      <c r="D14" s="417"/>
      <c r="E14" s="417"/>
    </row>
    <row r="15" spans="1:5" s="154" customFormat="1" ht="18" customHeight="1">
      <c r="A15" s="416" t="s">
        <v>110</v>
      </c>
      <c r="B15" s="642" t="s">
        <v>456</v>
      </c>
      <c r="C15" s="417"/>
      <c r="D15" s="417"/>
      <c r="E15" s="417"/>
    </row>
    <row r="16" spans="1:5" s="154" customFormat="1" ht="18" customHeight="1">
      <c r="A16" s="416" t="s">
        <v>120</v>
      </c>
      <c r="B16" s="631" t="s">
        <v>289</v>
      </c>
      <c r="C16" s="418"/>
      <c r="D16" s="418">
        <v>1</v>
      </c>
      <c r="E16" s="418"/>
    </row>
    <row r="17" spans="1:5" s="413" customFormat="1" ht="18" customHeight="1">
      <c r="A17" s="416" t="s">
        <v>121</v>
      </c>
      <c r="B17" s="631" t="s">
        <v>290</v>
      </c>
      <c r="C17" s="417"/>
      <c r="D17" s="417"/>
      <c r="E17" s="417"/>
    </row>
    <row r="18" spans="1:5" s="154" customFormat="1" ht="18" customHeight="1" thickBot="1">
      <c r="A18" s="416" t="s">
        <v>122</v>
      </c>
      <c r="B18" s="642" t="s">
        <v>291</v>
      </c>
      <c r="C18" s="419">
        <v>0</v>
      </c>
      <c r="D18" s="419">
        <v>40</v>
      </c>
      <c r="E18" s="419"/>
    </row>
    <row r="19" spans="1:5" s="154" customFormat="1" ht="18" customHeight="1" thickBot="1">
      <c r="A19" s="117" t="s">
        <v>19</v>
      </c>
      <c r="B19" s="773" t="s">
        <v>457</v>
      </c>
      <c r="C19" s="295">
        <f>SUM(C20:C22)</f>
        <v>0</v>
      </c>
      <c r="D19" s="295">
        <f>SUM(D20:D22)</f>
        <v>0</v>
      </c>
      <c r="E19" s="295"/>
    </row>
    <row r="20" spans="1:5" s="154" customFormat="1" ht="18" customHeight="1">
      <c r="A20" s="416" t="s">
        <v>111</v>
      </c>
      <c r="B20" s="769" t="s">
        <v>257</v>
      </c>
      <c r="C20" s="417"/>
      <c r="D20" s="417"/>
      <c r="E20" s="417"/>
    </row>
    <row r="21" spans="1:5" s="154" customFormat="1" ht="18" customHeight="1">
      <c r="A21" s="416" t="s">
        <v>112</v>
      </c>
      <c r="B21" s="761" t="s">
        <v>458</v>
      </c>
      <c r="C21" s="417"/>
      <c r="D21" s="417"/>
      <c r="E21" s="417"/>
    </row>
    <row r="22" spans="1:5" s="154" customFormat="1" ht="18" customHeight="1">
      <c r="A22" s="416" t="s">
        <v>113</v>
      </c>
      <c r="B22" s="761" t="s">
        <v>459</v>
      </c>
      <c r="C22" s="417">
        <v>0</v>
      </c>
      <c r="D22" s="417"/>
      <c r="E22" s="417"/>
    </row>
    <row r="23" spans="1:5" s="154" customFormat="1" ht="18" customHeight="1" thickBot="1">
      <c r="A23" s="416" t="s">
        <v>114</v>
      </c>
      <c r="B23" s="761" t="s">
        <v>2</v>
      </c>
      <c r="C23" s="417"/>
      <c r="D23" s="417"/>
      <c r="E23" s="417"/>
    </row>
    <row r="24" spans="1:5" s="154" customFormat="1" ht="18" customHeight="1" thickBot="1">
      <c r="A24" s="420" t="s">
        <v>20</v>
      </c>
      <c r="B24" s="770" t="s">
        <v>177</v>
      </c>
      <c r="C24" s="421"/>
      <c r="D24" s="421">
        <v>35</v>
      </c>
      <c r="E24" s="421"/>
    </row>
    <row r="25" spans="1:5" s="154" customFormat="1" ht="18" customHeight="1" thickBot="1">
      <c r="A25" s="420" t="s">
        <v>21</v>
      </c>
      <c r="B25" s="770" t="s">
        <v>460</v>
      </c>
      <c r="C25" s="295">
        <f>+C26+C27</f>
        <v>0</v>
      </c>
      <c r="D25" s="295">
        <f>+D26+D27</f>
        <v>0</v>
      </c>
      <c r="E25" s="295"/>
    </row>
    <row r="26" spans="1:5" s="154" customFormat="1" ht="18" customHeight="1">
      <c r="A26" s="422" t="s">
        <v>267</v>
      </c>
      <c r="B26" s="774" t="s">
        <v>458</v>
      </c>
      <c r="C26" s="283"/>
      <c r="D26" s="283"/>
      <c r="E26" s="283"/>
    </row>
    <row r="27" spans="1:5" s="154" customFormat="1" ht="18" customHeight="1">
      <c r="A27" s="422" t="s">
        <v>270</v>
      </c>
      <c r="B27" s="775" t="s">
        <v>461</v>
      </c>
      <c r="C27" s="298"/>
      <c r="D27" s="298"/>
      <c r="E27" s="298"/>
    </row>
    <row r="28" spans="1:5" s="154" customFormat="1" ht="18" customHeight="1" thickBot="1">
      <c r="A28" s="416" t="s">
        <v>271</v>
      </c>
      <c r="B28" s="776" t="s">
        <v>462</v>
      </c>
      <c r="C28" s="426"/>
      <c r="D28" s="426"/>
      <c r="E28" s="426"/>
    </row>
    <row r="29" spans="1:5" s="154" customFormat="1" ht="18" customHeight="1" thickBot="1">
      <c r="A29" s="420" t="s">
        <v>22</v>
      </c>
      <c r="B29" s="770" t="s">
        <v>463</v>
      </c>
      <c r="C29" s="295">
        <f>+C30+C31+C32</f>
        <v>0</v>
      </c>
      <c r="D29" s="295">
        <f>+D30+D31+D32</f>
        <v>0</v>
      </c>
      <c r="E29" s="295"/>
    </row>
    <row r="30" spans="1:5" s="154" customFormat="1" ht="18" customHeight="1">
      <c r="A30" s="422" t="s">
        <v>98</v>
      </c>
      <c r="B30" s="774" t="s">
        <v>296</v>
      </c>
      <c r="C30" s="283"/>
      <c r="D30" s="283"/>
      <c r="E30" s="283"/>
    </row>
    <row r="31" spans="1:5" s="413" customFormat="1" ht="18" customHeight="1">
      <c r="A31" s="422" t="s">
        <v>99</v>
      </c>
      <c r="B31" s="775" t="s">
        <v>297</v>
      </c>
      <c r="C31" s="298"/>
      <c r="D31" s="298"/>
      <c r="E31" s="298"/>
    </row>
    <row r="32" spans="1:5" s="413" customFormat="1" ht="18" customHeight="1" thickBot="1">
      <c r="A32" s="416" t="s">
        <v>100</v>
      </c>
      <c r="B32" s="777" t="s">
        <v>298</v>
      </c>
      <c r="C32" s="426"/>
      <c r="D32" s="426"/>
      <c r="E32" s="426"/>
    </row>
    <row r="33" spans="1:5" s="413" customFormat="1" ht="18" customHeight="1" thickBot="1">
      <c r="A33" s="420" t="s">
        <v>23</v>
      </c>
      <c r="B33" s="770" t="s">
        <v>409</v>
      </c>
      <c r="C33" s="421"/>
      <c r="D33" s="421"/>
      <c r="E33" s="421"/>
    </row>
    <row r="34" spans="1:5" s="413" customFormat="1" ht="18" customHeight="1" thickBot="1">
      <c r="A34" s="420" t="s">
        <v>24</v>
      </c>
      <c r="B34" s="770" t="s">
        <v>464</v>
      </c>
      <c r="C34" s="428"/>
      <c r="D34" s="428"/>
      <c r="E34" s="428"/>
    </row>
    <row r="35" spans="1:5" s="413" customFormat="1" ht="18" customHeight="1" thickBot="1">
      <c r="A35" s="117" t="s">
        <v>25</v>
      </c>
      <c r="B35" s="770" t="s">
        <v>465</v>
      </c>
      <c r="C35" s="301">
        <f>+C8+C19+C24+C25+C29+C33+C34</f>
        <v>0</v>
      </c>
      <c r="D35" s="301">
        <f>+D8+D19+D24+D25+D29+D33+D34</f>
        <v>303</v>
      </c>
      <c r="E35" s="301"/>
    </row>
    <row r="36" spans="1:5" s="413" customFormat="1" ht="18" customHeight="1" thickBot="1">
      <c r="A36" s="429" t="s">
        <v>26</v>
      </c>
      <c r="B36" s="770" t="s">
        <v>466</v>
      </c>
      <c r="C36" s="301">
        <f>+C37+C38+C39</f>
        <v>65076</v>
      </c>
      <c r="D36" s="301">
        <f>+D37+D38+D39</f>
        <v>65532</v>
      </c>
      <c r="E36" s="301"/>
    </row>
    <row r="37" spans="1:5" s="154" customFormat="1" ht="18" customHeight="1">
      <c r="A37" s="422" t="s">
        <v>467</v>
      </c>
      <c r="B37" s="774" t="s">
        <v>229</v>
      </c>
      <c r="C37" s="283"/>
      <c r="D37" s="283">
        <v>456</v>
      </c>
      <c r="E37" s="283"/>
    </row>
    <row r="38" spans="1:5" s="154" customFormat="1" ht="18" customHeight="1">
      <c r="A38" s="422" t="s">
        <v>468</v>
      </c>
      <c r="B38" s="775" t="s">
        <v>3</v>
      </c>
      <c r="C38" s="298"/>
      <c r="D38" s="298"/>
      <c r="E38" s="298"/>
    </row>
    <row r="39" spans="1:5" s="154" customFormat="1" ht="18" customHeight="1" thickBot="1">
      <c r="A39" s="416" t="s">
        <v>469</v>
      </c>
      <c r="B39" s="777" t="s">
        <v>470</v>
      </c>
      <c r="C39" s="426">
        <v>65076</v>
      </c>
      <c r="D39" s="426">
        <v>65076</v>
      </c>
      <c r="E39" s="426"/>
    </row>
    <row r="40" spans="1:5" s="189" customFormat="1" ht="18" customHeight="1" thickBot="1">
      <c r="A40" s="429" t="s">
        <v>27</v>
      </c>
      <c r="B40" s="778" t="s">
        <v>471</v>
      </c>
      <c r="C40" s="157">
        <f>+C35+C36</f>
        <v>65076</v>
      </c>
      <c r="D40" s="157">
        <f>+D35+D36</f>
        <v>65835</v>
      </c>
      <c r="E40" s="157"/>
    </row>
    <row r="41" spans="1:5" s="102" customFormat="1" ht="18" customHeight="1">
      <c r="A41" s="779"/>
      <c r="B41" s="780"/>
      <c r="C41" s="152"/>
      <c r="D41" s="152"/>
      <c r="E41" s="152"/>
    </row>
    <row r="42" spans="1:5" s="413" customFormat="1" ht="18" customHeight="1">
      <c r="A42" s="779"/>
      <c r="B42" s="780"/>
      <c r="C42" s="152"/>
      <c r="D42" s="152"/>
      <c r="E42" s="152"/>
    </row>
    <row r="43" spans="1:5" s="189" customFormat="1" ht="18" customHeight="1">
      <c r="A43" s="779"/>
      <c r="B43" s="780"/>
      <c r="C43" s="152"/>
      <c r="D43" s="152"/>
      <c r="E43" s="152"/>
    </row>
    <row r="44" spans="1:5" s="189" customFormat="1" ht="18" customHeight="1">
      <c r="A44" s="150"/>
      <c r="B44" s="781"/>
      <c r="C44" s="152"/>
      <c r="D44" s="152"/>
      <c r="E44" s="152"/>
    </row>
    <row r="45" spans="1:5" s="189" customFormat="1" ht="18" customHeight="1">
      <c r="A45" s="150"/>
      <c r="B45" s="781"/>
      <c r="C45" s="152"/>
      <c r="D45" s="152"/>
      <c r="E45" s="152"/>
    </row>
    <row r="46" spans="1:5" s="189" customFormat="1" ht="18" customHeight="1" thickBot="1">
      <c r="A46" s="431"/>
      <c r="B46" s="154"/>
      <c r="C46" s="155"/>
      <c r="D46" s="155"/>
      <c r="E46" s="155"/>
    </row>
    <row r="47" spans="1:5" s="189" customFormat="1" ht="18" customHeight="1" thickBot="1">
      <c r="A47" s="114"/>
      <c r="B47" s="156" t="s">
        <v>59</v>
      </c>
      <c r="C47" s="157"/>
      <c r="D47" s="157"/>
      <c r="E47" s="157"/>
    </row>
    <row r="48" spans="1:5" s="189" customFormat="1" ht="18" customHeight="1" thickBot="1">
      <c r="A48" s="420" t="s">
        <v>18</v>
      </c>
      <c r="B48" s="770" t="s">
        <v>472</v>
      </c>
      <c r="C48" s="295">
        <f>SUM(C49:C53)</f>
        <v>65076</v>
      </c>
      <c r="D48" s="295">
        <f>SUM(D49:D53)</f>
        <v>65670</v>
      </c>
      <c r="E48" s="295"/>
    </row>
    <row r="49" spans="1:5" s="413" customFormat="1" ht="18" customHeight="1">
      <c r="A49" s="416" t="s">
        <v>105</v>
      </c>
      <c r="B49" s="769" t="s">
        <v>48</v>
      </c>
      <c r="C49" s="283">
        <v>44699</v>
      </c>
      <c r="D49" s="283">
        <v>44699</v>
      </c>
      <c r="E49" s="283"/>
    </row>
    <row r="50" spans="1:5" s="189" customFormat="1" ht="18" customHeight="1">
      <c r="A50" s="416" t="s">
        <v>106</v>
      </c>
      <c r="B50" s="761" t="s">
        <v>186</v>
      </c>
      <c r="C50" s="286">
        <v>12174</v>
      </c>
      <c r="D50" s="286">
        <v>12174</v>
      </c>
      <c r="E50" s="286"/>
    </row>
    <row r="51" spans="1:5" s="189" customFormat="1" ht="18" customHeight="1">
      <c r="A51" s="416" t="s">
        <v>107</v>
      </c>
      <c r="B51" s="761" t="s">
        <v>142</v>
      </c>
      <c r="C51" s="286">
        <v>6578</v>
      </c>
      <c r="D51" s="286">
        <v>5838</v>
      </c>
      <c r="E51" s="286"/>
    </row>
    <row r="52" spans="1:5" s="189" customFormat="1" ht="18" customHeight="1">
      <c r="A52" s="416" t="s">
        <v>108</v>
      </c>
      <c r="B52" s="761" t="s">
        <v>187</v>
      </c>
      <c r="C52" s="286">
        <v>1625</v>
      </c>
      <c r="D52" s="286">
        <v>2959</v>
      </c>
      <c r="E52" s="286"/>
    </row>
    <row r="53" spans="1:5" s="189" customFormat="1" ht="18" customHeight="1" thickBot="1">
      <c r="A53" s="416" t="s">
        <v>151</v>
      </c>
      <c r="B53" s="761" t="s">
        <v>188</v>
      </c>
      <c r="C53" s="286"/>
      <c r="D53" s="286"/>
      <c r="E53" s="286"/>
    </row>
    <row r="54" spans="1:5" s="189" customFormat="1" ht="18" customHeight="1" thickBot="1">
      <c r="A54" s="420" t="s">
        <v>19</v>
      </c>
      <c r="B54" s="770" t="s">
        <v>473</v>
      </c>
      <c r="C54" s="295">
        <f>SUM(C55:C57)</f>
        <v>0</v>
      </c>
      <c r="D54" s="295">
        <f>SUM(D55:D57)</f>
        <v>165</v>
      </c>
      <c r="E54" s="295"/>
    </row>
    <row r="55" spans="1:5" s="189" customFormat="1" ht="18" customHeight="1">
      <c r="A55" s="416" t="s">
        <v>111</v>
      </c>
      <c r="B55" s="769" t="s">
        <v>219</v>
      </c>
      <c r="C55" s="283"/>
      <c r="D55" s="283">
        <v>165</v>
      </c>
      <c r="E55" s="283"/>
    </row>
    <row r="56" spans="1:5" s="189" customFormat="1" ht="18" customHeight="1">
      <c r="A56" s="416" t="s">
        <v>112</v>
      </c>
      <c r="B56" s="761" t="s">
        <v>190</v>
      </c>
      <c r="C56" s="286"/>
      <c r="D56" s="286"/>
      <c r="E56" s="286"/>
    </row>
    <row r="57" spans="1:5" ht="15.75">
      <c r="A57" s="416" t="s">
        <v>113</v>
      </c>
      <c r="B57" s="761" t="s">
        <v>60</v>
      </c>
      <c r="C57" s="286"/>
      <c r="D57" s="286"/>
      <c r="E57" s="286"/>
    </row>
    <row r="58" spans="1:5" ht="32.25" thickBot="1">
      <c r="A58" s="416" t="s">
        <v>114</v>
      </c>
      <c r="B58" s="761" t="s">
        <v>4</v>
      </c>
      <c r="C58" s="286"/>
      <c r="D58" s="286"/>
      <c r="E58" s="286"/>
    </row>
    <row r="59" spans="1:5" ht="16.5" thickBot="1">
      <c r="A59" s="420" t="s">
        <v>20</v>
      </c>
      <c r="B59" s="782" t="s">
        <v>474</v>
      </c>
      <c r="C59" s="433">
        <f>+C48+C54</f>
        <v>65076</v>
      </c>
      <c r="D59" s="433">
        <f>+D48+D54</f>
        <v>65835</v>
      </c>
      <c r="E59" s="433"/>
    </row>
    <row r="60" spans="1:5" ht="16.5" thickBot="1">
      <c r="A60" s="188"/>
      <c r="B60" s="189"/>
      <c r="C60" s="190"/>
      <c r="D60" s="190"/>
      <c r="E60" s="190"/>
    </row>
    <row r="61" spans="1:5" ht="16.5" thickBot="1">
      <c r="A61" s="191" t="s">
        <v>209</v>
      </c>
      <c r="B61" s="192"/>
      <c r="C61" s="193">
        <v>10</v>
      </c>
      <c r="D61" s="193">
        <v>10</v>
      </c>
      <c r="E61" s="193"/>
    </row>
    <row r="62" spans="1:5" ht="16.5" thickBot="1">
      <c r="A62" s="191" t="s">
        <v>210</v>
      </c>
      <c r="B62" s="192"/>
      <c r="C62" s="193"/>
      <c r="D62" s="193"/>
      <c r="E62" s="193"/>
    </row>
    <row r="63" ht="12.75">
      <c r="B63" s="652"/>
    </row>
    <row r="64" ht="12.75">
      <c r="B64" s="652"/>
    </row>
    <row r="65" ht="12.75">
      <c r="B65" s="652"/>
    </row>
    <row r="66" ht="12.75">
      <c r="B66" s="652"/>
    </row>
    <row r="67" ht="12.75">
      <c r="B67" s="652"/>
    </row>
    <row r="68" ht="12.75">
      <c r="B68" s="652"/>
    </row>
    <row r="69" ht="12.75">
      <c r="B69" s="652"/>
    </row>
    <row r="70" ht="12.75">
      <c r="B70" s="652"/>
    </row>
    <row r="71" ht="12.75">
      <c r="B71" s="652"/>
    </row>
    <row r="72" ht="12.75">
      <c r="B72" s="652"/>
    </row>
    <row r="73" ht="12.75">
      <c r="B73" s="652"/>
    </row>
    <row r="74" ht="12.75">
      <c r="B74" s="652"/>
    </row>
    <row r="75" ht="12.75">
      <c r="B75" s="652"/>
    </row>
    <row r="76" ht="12.75">
      <c r="B76" s="652"/>
    </row>
    <row r="77" ht="12.75">
      <c r="B77" s="652"/>
    </row>
    <row r="78" ht="12.75">
      <c r="B78" s="652"/>
    </row>
    <row r="79" ht="12.75">
      <c r="B79" s="652"/>
    </row>
    <row r="80" ht="12.75">
      <c r="B80" s="652"/>
    </row>
    <row r="81" ht="12.75">
      <c r="B81" s="652"/>
    </row>
    <row r="82" ht="12.75">
      <c r="B82" s="652"/>
    </row>
    <row r="83" ht="12.75">
      <c r="B83" s="652"/>
    </row>
    <row r="84" ht="12.75">
      <c r="B84" s="652"/>
    </row>
    <row r="85" ht="12.75">
      <c r="B85" s="652"/>
    </row>
    <row r="86" ht="12.75">
      <c r="B86" s="652"/>
    </row>
    <row r="87" ht="12.75">
      <c r="B87" s="652"/>
    </row>
    <row r="88" ht="12.75">
      <c r="B88" s="652"/>
    </row>
    <row r="89" ht="12.75">
      <c r="B89" s="652"/>
    </row>
    <row r="90" ht="12.75">
      <c r="B90" s="652"/>
    </row>
    <row r="91" ht="12.75">
      <c r="B91" s="652"/>
    </row>
    <row r="92" ht="12.75">
      <c r="B92" s="652"/>
    </row>
    <row r="93" ht="12.75">
      <c r="B93" s="652"/>
    </row>
    <row r="94" ht="12.75">
      <c r="B94" s="652"/>
    </row>
    <row r="95" ht="12.75">
      <c r="B95" s="652"/>
    </row>
    <row r="96" ht="12.75">
      <c r="B96" s="652"/>
    </row>
    <row r="97" ht="12.75">
      <c r="B97" s="652"/>
    </row>
    <row r="98" ht="12.75">
      <c r="B98" s="652"/>
    </row>
    <row r="99" ht="12.75">
      <c r="B99" s="652"/>
    </row>
    <row r="100" ht="12.75">
      <c r="B100" s="652"/>
    </row>
    <row r="101" ht="12.75">
      <c r="B101" s="652"/>
    </row>
    <row r="102" ht="12.75">
      <c r="B102" s="652"/>
    </row>
    <row r="103" ht="12.75">
      <c r="B103" s="652"/>
    </row>
    <row r="104" ht="12.75">
      <c r="B104" s="652"/>
    </row>
    <row r="105" ht="12.75">
      <c r="B105" s="652"/>
    </row>
    <row r="106" ht="12.75">
      <c r="B106" s="652"/>
    </row>
    <row r="107" ht="12.75">
      <c r="B107" s="652"/>
    </row>
    <row r="108" ht="12.75">
      <c r="B108" s="652"/>
    </row>
    <row r="109" ht="12.75">
      <c r="B109" s="652"/>
    </row>
    <row r="110" ht="12.75">
      <c r="B110" s="652"/>
    </row>
    <row r="111" ht="12.75">
      <c r="B111" s="652"/>
    </row>
    <row r="112" ht="12.75">
      <c r="B112" s="652"/>
    </row>
    <row r="113" ht="12.75">
      <c r="B113" s="652"/>
    </row>
    <row r="114" ht="12.75">
      <c r="B114" s="652"/>
    </row>
    <row r="115" ht="12.75">
      <c r="B115" s="652"/>
    </row>
    <row r="116" ht="12.75">
      <c r="B116" s="652"/>
    </row>
    <row r="117" ht="12.75">
      <c r="B117" s="652"/>
    </row>
    <row r="118" ht="12.75">
      <c r="B118" s="652"/>
    </row>
    <row r="119" ht="12.75">
      <c r="B119" s="652"/>
    </row>
    <row r="120" ht="12.75">
      <c r="B120" s="652"/>
    </row>
    <row r="121" ht="12.75">
      <c r="B121" s="652"/>
    </row>
    <row r="122" ht="12.75">
      <c r="B122" s="652"/>
    </row>
    <row r="123" ht="12.75">
      <c r="B123" s="652"/>
    </row>
    <row r="124" ht="12.75">
      <c r="B124" s="652"/>
    </row>
    <row r="125" ht="12.75">
      <c r="B125" s="652"/>
    </row>
    <row r="126" ht="12.75">
      <c r="B126" s="652"/>
    </row>
    <row r="127" ht="12.75">
      <c r="B127" s="652"/>
    </row>
    <row r="128" ht="12.75">
      <c r="B128" s="652"/>
    </row>
    <row r="129" ht="12.75">
      <c r="B129" s="652"/>
    </row>
    <row r="130" ht="12.75">
      <c r="B130" s="652"/>
    </row>
    <row r="131" ht="12.75">
      <c r="B131" s="652"/>
    </row>
    <row r="132" ht="12.75">
      <c r="B132" s="652"/>
    </row>
    <row r="133" ht="12.75">
      <c r="B133" s="652"/>
    </row>
    <row r="134" ht="12.75">
      <c r="B134" s="652"/>
    </row>
    <row r="135" ht="12.75">
      <c r="B135" s="652"/>
    </row>
    <row r="136" ht="12.75">
      <c r="B136" s="652"/>
    </row>
    <row r="137" ht="12.75">
      <c r="B137" s="652"/>
    </row>
    <row r="138" ht="12.75">
      <c r="B138" s="652"/>
    </row>
    <row r="139" ht="12.75">
      <c r="B139" s="652"/>
    </row>
    <row r="140" ht="12.75">
      <c r="B140" s="652"/>
    </row>
    <row r="141" ht="12.75">
      <c r="B141" s="652"/>
    </row>
    <row r="142" ht="12.75">
      <c r="B142" s="652"/>
    </row>
    <row r="143" ht="12.75">
      <c r="B143" s="652"/>
    </row>
    <row r="144" ht="12.75">
      <c r="B144" s="652"/>
    </row>
    <row r="145" ht="12.75">
      <c r="B145" s="652"/>
    </row>
    <row r="146" ht="12.75">
      <c r="B146" s="652"/>
    </row>
    <row r="147" ht="12.75">
      <c r="B147" s="652"/>
    </row>
    <row r="148" ht="12.75">
      <c r="B148" s="652"/>
    </row>
    <row r="149" ht="12.75">
      <c r="B149" s="652"/>
    </row>
    <row r="150" ht="12.75">
      <c r="B150" s="652"/>
    </row>
    <row r="151" ht="12.75">
      <c r="B151" s="652"/>
    </row>
    <row r="152" ht="12.75">
      <c r="B152" s="652"/>
    </row>
    <row r="153" ht="12.75">
      <c r="B153" s="652"/>
    </row>
    <row r="154" ht="12.75">
      <c r="B154" s="652"/>
    </row>
    <row r="155" ht="12.75">
      <c r="B155" s="652"/>
    </row>
    <row r="156" ht="12.75">
      <c r="B156" s="652"/>
    </row>
    <row r="157" ht="12.75">
      <c r="B157" s="652"/>
    </row>
    <row r="158" ht="12.75">
      <c r="B158" s="652"/>
    </row>
    <row r="159" ht="12.75">
      <c r="B159" s="652"/>
    </row>
    <row r="160" ht="12.75">
      <c r="B160" s="652"/>
    </row>
    <row r="161" ht="12.75">
      <c r="B161" s="652"/>
    </row>
    <row r="162" ht="12.75">
      <c r="B162" s="652"/>
    </row>
    <row r="163" ht="12.75">
      <c r="B163" s="652"/>
    </row>
    <row r="164" ht="12.75">
      <c r="B164" s="652"/>
    </row>
    <row r="165" ht="12.75">
      <c r="B165" s="652"/>
    </row>
    <row r="166" ht="12.75">
      <c r="B166" s="652"/>
    </row>
    <row r="167" ht="12.75">
      <c r="B167" s="652"/>
    </row>
    <row r="168" ht="12.75">
      <c r="B168" s="652"/>
    </row>
    <row r="169" ht="12.75">
      <c r="B169" s="652"/>
    </row>
    <row r="170" ht="12.75">
      <c r="B170" s="652"/>
    </row>
    <row r="171" ht="12.75">
      <c r="B171" s="652"/>
    </row>
    <row r="172" ht="12.75">
      <c r="B172" s="652"/>
    </row>
    <row r="173" ht="12.75">
      <c r="B173" s="652"/>
    </row>
    <row r="174" ht="12.75">
      <c r="B174" s="652"/>
    </row>
    <row r="175" ht="12.75">
      <c r="B175" s="652"/>
    </row>
    <row r="176" ht="12.75">
      <c r="B176" s="652"/>
    </row>
    <row r="177" ht="12.75">
      <c r="B177" s="652"/>
    </row>
    <row r="178" ht="12.75">
      <c r="B178" s="652"/>
    </row>
    <row r="179" ht="12.75">
      <c r="B179" s="652"/>
    </row>
    <row r="180" ht="12.75">
      <c r="B180" s="652"/>
    </row>
    <row r="181" ht="12.75">
      <c r="B181" s="652"/>
    </row>
    <row r="182" ht="12.75">
      <c r="B182" s="652"/>
    </row>
    <row r="183" ht="12.75">
      <c r="B183" s="652"/>
    </row>
    <row r="184" ht="12.75">
      <c r="B184" s="652"/>
    </row>
    <row r="185" ht="12.75">
      <c r="B185" s="652"/>
    </row>
    <row r="186" ht="12.75">
      <c r="B186" s="652"/>
    </row>
    <row r="187" ht="12.75">
      <c r="B187" s="652"/>
    </row>
    <row r="188" ht="12.75">
      <c r="B188" s="652"/>
    </row>
    <row r="189" ht="12.75">
      <c r="B189" s="652"/>
    </row>
    <row r="190" ht="12.75">
      <c r="B190" s="652"/>
    </row>
    <row r="191" ht="12.75">
      <c r="B191" s="652"/>
    </row>
    <row r="192" ht="12.75">
      <c r="B192" s="652"/>
    </row>
    <row r="193" ht="12.75">
      <c r="B193" s="652"/>
    </row>
    <row r="194" ht="12.75">
      <c r="B194" s="652"/>
    </row>
    <row r="195" ht="12.75">
      <c r="B195" s="652"/>
    </row>
    <row r="196" ht="12.75">
      <c r="B196" s="652"/>
    </row>
    <row r="197" ht="12.75">
      <c r="B197" s="652"/>
    </row>
    <row r="198" ht="12.75">
      <c r="B198" s="652"/>
    </row>
    <row r="199" ht="12.75">
      <c r="B199" s="652"/>
    </row>
    <row r="200" ht="12.75">
      <c r="B200" s="652"/>
    </row>
    <row r="201" ht="12.75">
      <c r="B201" s="652"/>
    </row>
    <row r="202" ht="12.75">
      <c r="B202" s="652"/>
    </row>
    <row r="203" ht="12.75">
      <c r="B203" s="652"/>
    </row>
    <row r="204" ht="12.75">
      <c r="B204" s="652"/>
    </row>
    <row r="205" ht="12.75">
      <c r="B205" s="652"/>
    </row>
    <row r="206" ht="12.75">
      <c r="B206" s="652"/>
    </row>
    <row r="207" ht="12.75">
      <c r="B207" s="652"/>
    </row>
    <row r="208" ht="12.75">
      <c r="B208" s="652"/>
    </row>
    <row r="209" ht="12.75">
      <c r="B209" s="652"/>
    </row>
    <row r="210" ht="12.75">
      <c r="B210" s="652"/>
    </row>
    <row r="211" ht="12.75">
      <c r="B211" s="652"/>
    </row>
    <row r="212" ht="12.75">
      <c r="B212" s="652"/>
    </row>
    <row r="213" ht="12.75">
      <c r="B213" s="652"/>
    </row>
    <row r="214" ht="12.75">
      <c r="B214" s="652"/>
    </row>
    <row r="215" ht="12.75">
      <c r="B215" s="652"/>
    </row>
    <row r="216" ht="12.75">
      <c r="B216" s="652"/>
    </row>
    <row r="217" ht="12.75">
      <c r="B217" s="652"/>
    </row>
    <row r="218" ht="12.75">
      <c r="B218" s="652"/>
    </row>
    <row r="219" ht="12.75">
      <c r="B219" s="652"/>
    </row>
    <row r="220" ht="12.75">
      <c r="B220" s="652"/>
    </row>
    <row r="221" ht="12.75">
      <c r="B221" s="652"/>
    </row>
    <row r="222" ht="12.75">
      <c r="B222" s="652"/>
    </row>
    <row r="223" ht="12.75">
      <c r="B223" s="652"/>
    </row>
    <row r="224" ht="12.75">
      <c r="B224" s="652"/>
    </row>
    <row r="225" ht="12.75">
      <c r="B225" s="652"/>
    </row>
    <row r="226" ht="12.75">
      <c r="B226" s="652"/>
    </row>
    <row r="227" ht="12.75">
      <c r="B227" s="652"/>
    </row>
    <row r="228" ht="12.75">
      <c r="B228" s="652"/>
    </row>
    <row r="229" ht="12.75">
      <c r="B229" s="652"/>
    </row>
    <row r="230" ht="12.75">
      <c r="B230" s="652"/>
    </row>
    <row r="231" ht="12.75">
      <c r="B231" s="652"/>
    </row>
    <row r="232" ht="12.75">
      <c r="B232" s="652"/>
    </row>
    <row r="233" ht="12.75">
      <c r="B233" s="652"/>
    </row>
    <row r="234" ht="12.75">
      <c r="B234" s="652"/>
    </row>
    <row r="235" ht="12.75">
      <c r="B235" s="652"/>
    </row>
    <row r="236" ht="12.75">
      <c r="B236" s="652"/>
    </row>
    <row r="237" ht="12.75">
      <c r="B237" s="652"/>
    </row>
    <row r="238" ht="12.75">
      <c r="B238" s="652"/>
    </row>
    <row r="239" ht="12.75">
      <c r="B239" s="652"/>
    </row>
    <row r="240" ht="12.75">
      <c r="B240" s="652"/>
    </row>
    <row r="241" ht="12.75">
      <c r="B241" s="652"/>
    </row>
    <row r="242" ht="12.75">
      <c r="B242" s="652"/>
    </row>
    <row r="243" ht="12.75">
      <c r="B243" s="652"/>
    </row>
    <row r="244" ht="12.75">
      <c r="B244" s="652"/>
    </row>
    <row r="245" ht="12.75">
      <c r="B245" s="652"/>
    </row>
    <row r="246" ht="12.75">
      <c r="B246" s="652"/>
    </row>
    <row r="247" ht="12.75">
      <c r="B247" s="652"/>
    </row>
    <row r="248" ht="12.75">
      <c r="B248" s="652"/>
    </row>
    <row r="249" ht="12.75">
      <c r="B249" s="652"/>
    </row>
    <row r="250" ht="12.75">
      <c r="B250" s="652"/>
    </row>
    <row r="251" ht="12.75">
      <c r="B251" s="652"/>
    </row>
    <row r="252" ht="12.75">
      <c r="B252" s="652"/>
    </row>
    <row r="253" ht="12.75">
      <c r="B253" s="652"/>
    </row>
    <row r="254" ht="12.75">
      <c r="B254" s="652"/>
    </row>
    <row r="255" ht="12.75">
      <c r="B255" s="652"/>
    </row>
    <row r="256" ht="12.75">
      <c r="B256" s="652"/>
    </row>
    <row r="257" ht="12.75">
      <c r="B257" s="652"/>
    </row>
    <row r="258" ht="12.75">
      <c r="B258" s="652"/>
    </row>
    <row r="259" ht="12.75">
      <c r="B259" s="652"/>
    </row>
    <row r="260" ht="12.75">
      <c r="B260" s="652"/>
    </row>
  </sheetData>
  <sheetProtection formatCells="0"/>
  <mergeCells count="1"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17">
      <selection activeCell="F13" sqref="F13"/>
    </sheetView>
  </sheetViews>
  <sheetFormatPr defaultColWidth="9.00390625" defaultRowHeight="12.75"/>
  <cols>
    <col min="1" max="1" width="13.875" style="48" customWidth="1"/>
    <col min="2" max="2" width="79.125" style="49" customWidth="1"/>
    <col min="3" max="3" width="18.125" style="49" customWidth="1"/>
    <col min="4" max="4" width="16.37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579</v>
      </c>
    </row>
    <row r="2" spans="1:3" s="100" customFormat="1" ht="18" customHeight="1">
      <c r="A2" s="107" t="s">
        <v>207</v>
      </c>
      <c r="B2" s="108" t="s">
        <v>514</v>
      </c>
      <c r="C2" s="407" t="s">
        <v>63</v>
      </c>
    </row>
    <row r="3" spans="1:3" s="100" customFormat="1" ht="18" customHeight="1" thickBot="1">
      <c r="A3" s="408" t="s">
        <v>206</v>
      </c>
      <c r="B3" s="111" t="s">
        <v>477</v>
      </c>
      <c r="C3" s="409" t="s">
        <v>64</v>
      </c>
    </row>
    <row r="4" s="100" customFormat="1" ht="18" customHeight="1" thickBot="1">
      <c r="C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56</v>
      </c>
      <c r="D5" s="410" t="s">
        <v>592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413" customFormat="1" ht="18" customHeight="1">
      <c r="A9" s="414" t="s">
        <v>105</v>
      </c>
      <c r="B9" s="162" t="s">
        <v>282</v>
      </c>
      <c r="C9" s="415"/>
      <c r="D9" s="415"/>
    </row>
    <row r="10" spans="1:4" s="413" customFormat="1" ht="18" customHeight="1">
      <c r="A10" s="416" t="s">
        <v>106</v>
      </c>
      <c r="B10" s="164" t="s">
        <v>283</v>
      </c>
      <c r="C10" s="417"/>
      <c r="D10" s="417"/>
    </row>
    <row r="11" spans="1:4" s="413" customFormat="1" ht="18" customHeight="1">
      <c r="A11" s="416" t="s">
        <v>107</v>
      </c>
      <c r="B11" s="164" t="s">
        <v>284</v>
      </c>
      <c r="C11" s="417"/>
      <c r="D11" s="417"/>
    </row>
    <row r="12" spans="1:4" s="413" customFormat="1" ht="18" customHeight="1">
      <c r="A12" s="416" t="s">
        <v>108</v>
      </c>
      <c r="B12" s="164" t="s">
        <v>285</v>
      </c>
      <c r="C12" s="417"/>
      <c r="D12" s="417"/>
    </row>
    <row r="13" spans="1:4" s="413" customFormat="1" ht="18" customHeight="1">
      <c r="A13" s="416" t="s">
        <v>151</v>
      </c>
      <c r="B13" s="164" t="s">
        <v>286</v>
      </c>
      <c r="C13" s="417"/>
      <c r="D13" s="417"/>
    </row>
    <row r="14" spans="1:4" s="413" customFormat="1" ht="18" customHeight="1">
      <c r="A14" s="416" t="s">
        <v>109</v>
      </c>
      <c r="B14" s="164" t="s">
        <v>455</v>
      </c>
      <c r="C14" s="417"/>
      <c r="D14" s="417"/>
    </row>
    <row r="15" spans="1:4" s="413" customFormat="1" ht="18" customHeight="1">
      <c r="A15" s="416" t="s">
        <v>110</v>
      </c>
      <c r="B15" s="183" t="s">
        <v>456</v>
      </c>
      <c r="C15" s="417"/>
      <c r="D15" s="417"/>
    </row>
    <row r="16" spans="1:4" s="413" customFormat="1" ht="18" customHeight="1">
      <c r="A16" s="416" t="s">
        <v>120</v>
      </c>
      <c r="B16" s="164" t="s">
        <v>289</v>
      </c>
      <c r="C16" s="418"/>
      <c r="D16" s="418"/>
    </row>
    <row r="17" spans="1:4" s="154" customFormat="1" ht="18" customHeight="1">
      <c r="A17" s="416" t="s">
        <v>121</v>
      </c>
      <c r="B17" s="164" t="s">
        <v>290</v>
      </c>
      <c r="C17" s="417"/>
      <c r="D17" s="417"/>
    </row>
    <row r="18" spans="1:4" s="154" customFormat="1" ht="18" customHeight="1" thickBot="1">
      <c r="A18" s="416" t="s">
        <v>122</v>
      </c>
      <c r="B18" s="183" t="s">
        <v>291</v>
      </c>
      <c r="C18" s="419"/>
      <c r="D18" s="419"/>
    </row>
    <row r="19" spans="1:4" s="413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54" customFormat="1" ht="18" customHeight="1">
      <c r="A20" s="416" t="s">
        <v>111</v>
      </c>
      <c r="B20" s="182" t="s">
        <v>257</v>
      </c>
      <c r="C20" s="417"/>
      <c r="D20" s="417"/>
    </row>
    <row r="21" spans="1:4" s="154" customFormat="1" ht="18" customHeight="1">
      <c r="A21" s="416" t="s">
        <v>112</v>
      </c>
      <c r="B21" s="164" t="s">
        <v>458</v>
      </c>
      <c r="C21" s="417"/>
      <c r="D21" s="417"/>
    </row>
    <row r="22" spans="1:4" s="154" customFormat="1" ht="18" customHeight="1">
      <c r="A22" s="416" t="s">
        <v>113</v>
      </c>
      <c r="B22" s="164" t="s">
        <v>459</v>
      </c>
      <c r="C22" s="417">
        <v>0</v>
      </c>
      <c r="D22" s="417">
        <v>0</v>
      </c>
    </row>
    <row r="23" spans="1:4" s="154" customFormat="1" ht="18" customHeight="1" thickBot="1">
      <c r="A23" s="416" t="s">
        <v>114</v>
      </c>
      <c r="B23" s="164" t="s">
        <v>2</v>
      </c>
      <c r="C23" s="417"/>
      <c r="D23" s="417"/>
    </row>
    <row r="24" spans="1:4" s="154" customFormat="1" ht="18" customHeight="1" thickBot="1">
      <c r="A24" s="420" t="s">
        <v>20</v>
      </c>
      <c r="B24" s="181" t="s">
        <v>177</v>
      </c>
      <c r="C24" s="421"/>
      <c r="D24" s="421"/>
    </row>
    <row r="25" spans="1:4" s="154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423" t="s">
        <v>458</v>
      </c>
      <c r="C26" s="283"/>
      <c r="D26" s="283"/>
    </row>
    <row r="27" spans="1:4" s="154" customFormat="1" ht="18" customHeight="1">
      <c r="A27" s="422" t="s">
        <v>270</v>
      </c>
      <c r="B27" s="424" t="s">
        <v>461</v>
      </c>
      <c r="C27" s="298"/>
      <c r="D27" s="298"/>
    </row>
    <row r="28" spans="1:4" s="154" customFormat="1" ht="18" customHeight="1" thickBot="1">
      <c r="A28" s="416" t="s">
        <v>271</v>
      </c>
      <c r="B28" s="425" t="s">
        <v>462</v>
      </c>
      <c r="C28" s="426"/>
      <c r="D28" s="426"/>
    </row>
    <row r="29" spans="1:4" s="154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423" t="s">
        <v>296</v>
      </c>
      <c r="C30" s="283"/>
      <c r="D30" s="283"/>
    </row>
    <row r="31" spans="1:4" s="154" customFormat="1" ht="18" customHeight="1">
      <c r="A31" s="422" t="s">
        <v>99</v>
      </c>
      <c r="B31" s="424" t="s">
        <v>297</v>
      </c>
      <c r="C31" s="298"/>
      <c r="D31" s="298"/>
    </row>
    <row r="32" spans="1:4" s="154" customFormat="1" ht="18" customHeight="1" thickBot="1">
      <c r="A32" s="416" t="s">
        <v>100</v>
      </c>
      <c r="B32" s="427" t="s">
        <v>298</v>
      </c>
      <c r="C32" s="426"/>
      <c r="D32" s="426"/>
    </row>
    <row r="33" spans="1:4" s="413" customFormat="1" ht="18" customHeight="1" thickBot="1">
      <c r="A33" s="420" t="s">
        <v>23</v>
      </c>
      <c r="B33" s="181" t="s">
        <v>409</v>
      </c>
      <c r="C33" s="421"/>
      <c r="D33" s="421"/>
    </row>
    <row r="34" spans="1:4" s="413" customFormat="1" ht="18" customHeight="1" thickBot="1">
      <c r="A34" s="420" t="s">
        <v>24</v>
      </c>
      <c r="B34" s="181" t="s">
        <v>464</v>
      </c>
      <c r="C34" s="428"/>
      <c r="D34" s="428"/>
    </row>
    <row r="35" spans="1:4" s="413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413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>
        <f>+D37+D38+D39</f>
        <v>0</v>
      </c>
    </row>
    <row r="37" spans="1:4" s="413" customFormat="1" ht="18" customHeight="1">
      <c r="A37" s="422" t="s">
        <v>467</v>
      </c>
      <c r="B37" s="423" t="s">
        <v>229</v>
      </c>
      <c r="C37" s="283"/>
      <c r="D37" s="283"/>
    </row>
    <row r="38" spans="1:4" s="413" customFormat="1" ht="18" customHeight="1">
      <c r="A38" s="422" t="s">
        <v>468</v>
      </c>
      <c r="B38" s="424" t="s">
        <v>3</v>
      </c>
      <c r="C38" s="298"/>
      <c r="D38" s="298"/>
    </row>
    <row r="39" spans="1:4" s="154" customFormat="1" ht="18" customHeight="1" thickBot="1">
      <c r="A39" s="416" t="s">
        <v>469</v>
      </c>
      <c r="B39" s="427" t="s">
        <v>470</v>
      </c>
      <c r="C39" s="426"/>
      <c r="D39" s="426"/>
    </row>
    <row r="40" spans="1:4" s="154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54" customFormat="1" ht="18" customHeight="1">
      <c r="A41" s="150"/>
      <c r="B41" s="151"/>
      <c r="C41" s="152"/>
      <c r="D41" s="152"/>
    </row>
    <row r="42" spans="1:4" s="189" customFormat="1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413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s="189" customFormat="1" ht="18" customHeight="1">
      <c r="A45" s="416" t="s">
        <v>105</v>
      </c>
      <c r="B45" s="182" t="s">
        <v>48</v>
      </c>
      <c r="C45" s="283">
        <v>0</v>
      </c>
      <c r="D45" s="283">
        <v>0</v>
      </c>
    </row>
    <row r="46" spans="1:4" s="189" customFormat="1" ht="18" customHeight="1">
      <c r="A46" s="416" t="s">
        <v>106</v>
      </c>
      <c r="B46" s="164" t="s">
        <v>186</v>
      </c>
      <c r="C46" s="286">
        <v>0</v>
      </c>
      <c r="D46" s="286">
        <v>0</v>
      </c>
    </row>
    <row r="47" spans="1:4" s="189" customFormat="1" ht="18" customHeight="1">
      <c r="A47" s="416" t="s">
        <v>107</v>
      </c>
      <c r="B47" s="164" t="s">
        <v>142</v>
      </c>
      <c r="C47" s="286"/>
      <c r="D47" s="286"/>
    </row>
    <row r="48" spans="1:4" s="189" customFormat="1" ht="18" customHeight="1">
      <c r="A48" s="416" t="s">
        <v>108</v>
      </c>
      <c r="B48" s="164" t="s">
        <v>187</v>
      </c>
      <c r="C48" s="286"/>
      <c r="D48" s="286"/>
    </row>
    <row r="49" spans="1:4" s="189" customFormat="1" ht="18" customHeight="1" thickBot="1">
      <c r="A49" s="416" t="s">
        <v>151</v>
      </c>
      <c r="B49" s="164" t="s">
        <v>188</v>
      </c>
      <c r="C49" s="286"/>
      <c r="D49" s="286"/>
    </row>
    <row r="50" spans="1:4" s="189" customFormat="1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413" customFormat="1" ht="18" customHeight="1">
      <c r="A51" s="416" t="s">
        <v>111</v>
      </c>
      <c r="B51" s="182" t="s">
        <v>219</v>
      </c>
      <c r="C51" s="283"/>
      <c r="D51" s="283"/>
    </row>
    <row r="52" spans="1:4" s="189" customFormat="1" ht="18" customHeight="1">
      <c r="A52" s="416" t="s">
        <v>112</v>
      </c>
      <c r="B52" s="164" t="s">
        <v>190</v>
      </c>
      <c r="C52" s="286"/>
      <c r="D52" s="286"/>
    </row>
    <row r="53" spans="1:4" s="189" customFormat="1" ht="18" customHeight="1">
      <c r="A53" s="416" t="s">
        <v>113</v>
      </c>
      <c r="B53" s="164" t="s">
        <v>60</v>
      </c>
      <c r="C53" s="286"/>
      <c r="D53" s="286"/>
    </row>
    <row r="54" spans="1:4" s="189" customFormat="1" ht="18" customHeight="1" thickBot="1">
      <c r="A54" s="416" t="s">
        <v>114</v>
      </c>
      <c r="B54" s="164" t="s">
        <v>4</v>
      </c>
      <c r="C54" s="286"/>
      <c r="D54" s="286"/>
    </row>
    <row r="55" spans="1:4" s="189" customFormat="1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193">
        <v>0</v>
      </c>
      <c r="D57" s="193">
        <v>0</v>
      </c>
    </row>
    <row r="58" spans="1:4" s="189" customFormat="1" ht="18" customHeight="1" thickBot="1">
      <c r="A58" s="191" t="s">
        <v>210</v>
      </c>
      <c r="B58" s="192"/>
      <c r="C58" s="193">
        <v>0</v>
      </c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19">
      <selection activeCell="G14" sqref="G14"/>
    </sheetView>
  </sheetViews>
  <sheetFormatPr defaultColWidth="9.00390625" defaultRowHeight="12.75"/>
  <cols>
    <col min="1" max="1" width="13.875" style="48" customWidth="1"/>
    <col min="2" max="2" width="79.125" style="49" customWidth="1"/>
    <col min="3" max="3" width="18.875" style="49" customWidth="1"/>
    <col min="4" max="4" width="13.375" style="49" customWidth="1"/>
    <col min="5" max="16384" width="9.375" style="49" customWidth="1"/>
  </cols>
  <sheetData>
    <row r="1" spans="1:3" s="44" customFormat="1" ht="18" customHeight="1" thickBot="1">
      <c r="A1" s="43"/>
      <c r="B1" s="45"/>
      <c r="C1" s="99" t="s">
        <v>580</v>
      </c>
    </row>
    <row r="2" spans="1:3" s="100" customFormat="1" ht="18" customHeight="1">
      <c r="A2" s="95" t="s">
        <v>207</v>
      </c>
      <c r="B2" s="83" t="s">
        <v>514</v>
      </c>
      <c r="C2" s="85" t="s">
        <v>63</v>
      </c>
    </row>
    <row r="3" spans="1:3" s="100" customFormat="1" ht="18" customHeight="1" thickBot="1">
      <c r="A3" s="98" t="s">
        <v>206</v>
      </c>
      <c r="B3" s="84" t="s">
        <v>478</v>
      </c>
      <c r="C3" s="86" t="s">
        <v>491</v>
      </c>
    </row>
    <row r="4" spans="1:3" s="101" customFormat="1" ht="18" customHeight="1" thickBot="1">
      <c r="A4" s="46"/>
      <c r="B4" s="46"/>
      <c r="C4" s="47" t="s">
        <v>54</v>
      </c>
    </row>
    <row r="5" spans="1:4" ht="18" customHeight="1" thickBot="1">
      <c r="A5" s="114" t="s">
        <v>208</v>
      </c>
      <c r="B5" s="115" t="s">
        <v>55</v>
      </c>
      <c r="C5" s="410" t="s">
        <v>56</v>
      </c>
      <c r="D5" s="410" t="s">
        <v>592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87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87" customFormat="1" ht="18" customHeight="1">
      <c r="A9" s="414" t="s">
        <v>105</v>
      </c>
      <c r="B9" s="162" t="s">
        <v>282</v>
      </c>
      <c r="C9" s="415"/>
      <c r="D9" s="415"/>
    </row>
    <row r="10" spans="1:4" s="87" customFormat="1" ht="18" customHeight="1">
      <c r="A10" s="416" t="s">
        <v>106</v>
      </c>
      <c r="B10" s="164" t="s">
        <v>283</v>
      </c>
      <c r="C10" s="417"/>
      <c r="D10" s="417"/>
    </row>
    <row r="11" spans="1:4" s="87" customFormat="1" ht="18" customHeight="1">
      <c r="A11" s="416" t="s">
        <v>107</v>
      </c>
      <c r="B11" s="164" t="s">
        <v>284</v>
      </c>
      <c r="C11" s="417"/>
      <c r="D11" s="417"/>
    </row>
    <row r="12" spans="1:4" s="87" customFormat="1" ht="18" customHeight="1">
      <c r="A12" s="416" t="s">
        <v>108</v>
      </c>
      <c r="B12" s="164" t="s">
        <v>285</v>
      </c>
      <c r="C12" s="417"/>
      <c r="D12" s="417"/>
    </row>
    <row r="13" spans="1:4" s="87" customFormat="1" ht="18" customHeight="1">
      <c r="A13" s="416" t="s">
        <v>151</v>
      </c>
      <c r="B13" s="164" t="s">
        <v>286</v>
      </c>
      <c r="C13" s="417"/>
      <c r="D13" s="417"/>
    </row>
    <row r="14" spans="1:4" s="87" customFormat="1" ht="18" customHeight="1">
      <c r="A14" s="416" t="s">
        <v>109</v>
      </c>
      <c r="B14" s="164" t="s">
        <v>455</v>
      </c>
      <c r="C14" s="417"/>
      <c r="D14" s="417"/>
    </row>
    <row r="15" spans="1:4" s="87" customFormat="1" ht="18" customHeight="1">
      <c r="A15" s="416" t="s">
        <v>110</v>
      </c>
      <c r="B15" s="183" t="s">
        <v>456</v>
      </c>
      <c r="C15" s="417"/>
      <c r="D15" s="417"/>
    </row>
    <row r="16" spans="1:4" s="87" customFormat="1" ht="18" customHeight="1">
      <c r="A16" s="416" t="s">
        <v>120</v>
      </c>
      <c r="B16" s="164" t="s">
        <v>289</v>
      </c>
      <c r="C16" s="418"/>
      <c r="D16" s="418"/>
    </row>
    <row r="17" spans="1:4" s="103" customFormat="1" ht="18" customHeight="1">
      <c r="A17" s="416" t="s">
        <v>121</v>
      </c>
      <c r="B17" s="164" t="s">
        <v>290</v>
      </c>
      <c r="C17" s="417"/>
      <c r="D17" s="417"/>
    </row>
    <row r="18" spans="1:4" s="103" customFormat="1" ht="18" customHeight="1" thickBot="1">
      <c r="A18" s="416" t="s">
        <v>122</v>
      </c>
      <c r="B18" s="183" t="s">
        <v>291</v>
      </c>
      <c r="C18" s="419"/>
      <c r="D18" s="419"/>
    </row>
    <row r="19" spans="1:4" s="87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03" customFormat="1" ht="18" customHeight="1">
      <c r="A20" s="416" t="s">
        <v>111</v>
      </c>
      <c r="B20" s="182" t="s">
        <v>257</v>
      </c>
      <c r="C20" s="417"/>
      <c r="D20" s="417"/>
    </row>
    <row r="21" spans="1:4" s="103" customFormat="1" ht="18" customHeight="1">
      <c r="A21" s="416" t="s">
        <v>112</v>
      </c>
      <c r="B21" s="164" t="s">
        <v>458</v>
      </c>
      <c r="C21" s="417"/>
      <c r="D21" s="417"/>
    </row>
    <row r="22" spans="1:4" s="103" customFormat="1" ht="18" customHeight="1">
      <c r="A22" s="416" t="s">
        <v>113</v>
      </c>
      <c r="B22" s="164" t="s">
        <v>459</v>
      </c>
      <c r="C22" s="417">
        <v>0</v>
      </c>
      <c r="D22" s="417">
        <v>0</v>
      </c>
    </row>
    <row r="23" spans="1:4" s="103" customFormat="1" ht="18" customHeight="1" thickBot="1">
      <c r="A23" s="416" t="s">
        <v>114</v>
      </c>
      <c r="B23" s="164" t="s">
        <v>2</v>
      </c>
      <c r="C23" s="417"/>
      <c r="D23" s="417"/>
    </row>
    <row r="24" spans="1:4" s="103" customFormat="1" ht="18" customHeight="1" thickBot="1">
      <c r="A24" s="420" t="s">
        <v>20</v>
      </c>
      <c r="B24" s="181" t="s">
        <v>177</v>
      </c>
      <c r="C24" s="421"/>
      <c r="D24" s="421"/>
    </row>
    <row r="25" spans="1:4" s="103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03" customFormat="1" ht="18" customHeight="1">
      <c r="A26" s="422" t="s">
        <v>267</v>
      </c>
      <c r="B26" s="423" t="s">
        <v>458</v>
      </c>
      <c r="C26" s="283"/>
      <c r="D26" s="283"/>
    </row>
    <row r="27" spans="1:4" s="103" customFormat="1" ht="18" customHeight="1">
      <c r="A27" s="422" t="s">
        <v>270</v>
      </c>
      <c r="B27" s="424" t="s">
        <v>461</v>
      </c>
      <c r="C27" s="298"/>
      <c r="D27" s="298"/>
    </row>
    <row r="28" spans="1:4" s="103" customFormat="1" ht="18" customHeight="1" thickBot="1">
      <c r="A28" s="416" t="s">
        <v>271</v>
      </c>
      <c r="B28" s="425" t="s">
        <v>462</v>
      </c>
      <c r="C28" s="426"/>
      <c r="D28" s="426"/>
    </row>
    <row r="29" spans="1:4" s="103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03" customFormat="1" ht="18" customHeight="1">
      <c r="A30" s="422" t="s">
        <v>98</v>
      </c>
      <c r="B30" s="423" t="s">
        <v>296</v>
      </c>
      <c r="C30" s="283"/>
      <c r="D30" s="283"/>
    </row>
    <row r="31" spans="1:4" s="103" customFormat="1" ht="18" customHeight="1">
      <c r="A31" s="422" t="s">
        <v>99</v>
      </c>
      <c r="B31" s="424" t="s">
        <v>297</v>
      </c>
      <c r="C31" s="298"/>
      <c r="D31" s="298"/>
    </row>
    <row r="32" spans="1:4" s="103" customFormat="1" ht="18" customHeight="1" thickBot="1">
      <c r="A32" s="416" t="s">
        <v>100</v>
      </c>
      <c r="B32" s="427" t="s">
        <v>298</v>
      </c>
      <c r="C32" s="426"/>
      <c r="D32" s="426"/>
    </row>
    <row r="33" spans="1:4" s="87" customFormat="1" ht="18" customHeight="1" thickBot="1">
      <c r="A33" s="420" t="s">
        <v>23</v>
      </c>
      <c r="B33" s="181" t="s">
        <v>409</v>
      </c>
      <c r="C33" s="421"/>
      <c r="D33" s="421"/>
    </row>
    <row r="34" spans="1:4" s="87" customFormat="1" ht="18" customHeight="1" thickBot="1">
      <c r="A34" s="420" t="s">
        <v>24</v>
      </c>
      <c r="B34" s="181" t="s">
        <v>464</v>
      </c>
      <c r="C34" s="428"/>
      <c r="D34" s="428"/>
    </row>
    <row r="35" spans="1:4" s="87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87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>
        <f>+D37+D38+D39</f>
        <v>0</v>
      </c>
    </row>
    <row r="37" spans="1:4" s="87" customFormat="1" ht="18" customHeight="1">
      <c r="A37" s="422" t="s">
        <v>467</v>
      </c>
      <c r="B37" s="423" t="s">
        <v>229</v>
      </c>
      <c r="C37" s="283"/>
      <c r="D37" s="283"/>
    </row>
    <row r="38" spans="1:4" s="87" customFormat="1" ht="18" customHeight="1">
      <c r="A38" s="422" t="s">
        <v>468</v>
      </c>
      <c r="B38" s="424" t="s">
        <v>3</v>
      </c>
      <c r="C38" s="298"/>
      <c r="D38" s="298"/>
    </row>
    <row r="39" spans="1:4" s="103" customFormat="1" ht="18" customHeight="1" thickBot="1">
      <c r="A39" s="416" t="s">
        <v>469</v>
      </c>
      <c r="B39" s="427" t="s">
        <v>470</v>
      </c>
      <c r="C39" s="426"/>
      <c r="D39" s="426"/>
    </row>
    <row r="40" spans="1:4" s="103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03" customFormat="1" ht="18" customHeight="1">
      <c r="A41" s="150"/>
      <c r="B41" s="151"/>
      <c r="C41" s="152"/>
      <c r="D41" s="152"/>
    </row>
    <row r="42" spans="1:4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104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ht="18" customHeight="1">
      <c r="A45" s="416" t="s">
        <v>105</v>
      </c>
      <c r="B45" s="182" t="s">
        <v>48</v>
      </c>
      <c r="C45" s="283">
        <v>0</v>
      </c>
      <c r="D45" s="283">
        <v>0</v>
      </c>
    </row>
    <row r="46" spans="1:4" ht="18" customHeight="1">
      <c r="A46" s="416" t="s">
        <v>106</v>
      </c>
      <c r="B46" s="164" t="s">
        <v>186</v>
      </c>
      <c r="C46" s="286">
        <v>0</v>
      </c>
      <c r="D46" s="286">
        <v>0</v>
      </c>
    </row>
    <row r="47" spans="1:4" ht="18" customHeight="1">
      <c r="A47" s="416" t="s">
        <v>107</v>
      </c>
      <c r="B47" s="164" t="s">
        <v>142</v>
      </c>
      <c r="C47" s="286"/>
      <c r="D47" s="286"/>
    </row>
    <row r="48" spans="1:4" ht="18" customHeight="1">
      <c r="A48" s="416" t="s">
        <v>108</v>
      </c>
      <c r="B48" s="164" t="s">
        <v>187</v>
      </c>
      <c r="C48" s="286"/>
      <c r="D48" s="286"/>
    </row>
    <row r="49" spans="1:4" ht="18" customHeight="1" thickBot="1">
      <c r="A49" s="416" t="s">
        <v>151</v>
      </c>
      <c r="B49" s="164" t="s">
        <v>188</v>
      </c>
      <c r="C49" s="286"/>
      <c r="D49" s="286"/>
    </row>
    <row r="50" spans="1:4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104" customFormat="1" ht="18" customHeight="1">
      <c r="A51" s="416" t="s">
        <v>111</v>
      </c>
      <c r="B51" s="182" t="s">
        <v>219</v>
      </c>
      <c r="C51" s="283"/>
      <c r="D51" s="283"/>
    </row>
    <row r="52" spans="1:4" ht="18" customHeight="1">
      <c r="A52" s="416" t="s">
        <v>112</v>
      </c>
      <c r="B52" s="164" t="s">
        <v>190</v>
      </c>
      <c r="C52" s="286"/>
      <c r="D52" s="286"/>
    </row>
    <row r="53" spans="1:4" ht="18" customHeight="1">
      <c r="A53" s="416" t="s">
        <v>113</v>
      </c>
      <c r="B53" s="164" t="s">
        <v>60</v>
      </c>
      <c r="C53" s="286"/>
      <c r="D53" s="286"/>
    </row>
    <row r="54" spans="1:4" ht="18" customHeight="1" thickBot="1">
      <c r="A54" s="416" t="s">
        <v>114</v>
      </c>
      <c r="B54" s="164" t="s">
        <v>4</v>
      </c>
      <c r="C54" s="286"/>
      <c r="D54" s="286"/>
    </row>
    <row r="55" spans="1:4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ht="18" customHeight="1" thickBot="1">
      <c r="A56" s="188"/>
      <c r="B56" s="189"/>
      <c r="C56" s="190"/>
      <c r="D56" s="190"/>
    </row>
    <row r="57" spans="1:4" ht="18" customHeight="1" thickBot="1">
      <c r="A57" s="191" t="s">
        <v>209</v>
      </c>
      <c r="B57" s="192"/>
      <c r="C57" s="193">
        <v>0</v>
      </c>
      <c r="D57" s="193">
        <v>0</v>
      </c>
    </row>
    <row r="58" spans="1:4" ht="18" customHeight="1" thickBot="1">
      <c r="A58" s="191" t="s">
        <v>210</v>
      </c>
      <c r="B58" s="192"/>
      <c r="C58" s="193">
        <v>0</v>
      </c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20">
      <selection activeCell="J16" sqref="J16"/>
    </sheetView>
  </sheetViews>
  <sheetFormatPr defaultColWidth="9.00390625" defaultRowHeight="12.75"/>
  <cols>
    <col min="1" max="1" width="8.625" style="48" customWidth="1"/>
    <col min="2" max="2" width="54.875" style="49" customWidth="1"/>
    <col min="3" max="4" width="25.00390625" style="49" customWidth="1"/>
    <col min="5" max="16384" width="9.375" style="49" customWidth="1"/>
  </cols>
  <sheetData>
    <row r="1" spans="1:4" s="44" customFormat="1" ht="18" customHeight="1" thickBot="1">
      <c r="A1" s="43"/>
      <c r="C1" s="406"/>
      <c r="D1" s="406" t="s">
        <v>581</v>
      </c>
    </row>
    <row r="2" spans="1:4" s="100" customFormat="1" ht="18" customHeight="1">
      <c r="A2" s="610" t="s">
        <v>207</v>
      </c>
      <c r="B2" s="108" t="s">
        <v>512</v>
      </c>
      <c r="C2" s="407" t="s">
        <v>64</v>
      </c>
      <c r="D2" s="407" t="s">
        <v>64</v>
      </c>
    </row>
    <row r="3" spans="1:4" s="100" customFormat="1" ht="18" customHeight="1" thickBot="1">
      <c r="A3" s="644" t="s">
        <v>206</v>
      </c>
      <c r="B3" s="111" t="s">
        <v>453</v>
      </c>
      <c r="C3" s="409" t="s">
        <v>53</v>
      </c>
      <c r="D3" s="409" t="s">
        <v>53</v>
      </c>
    </row>
    <row r="4" spans="3:4" s="100" customFormat="1" ht="18" customHeight="1" thickBot="1">
      <c r="C4" s="113" t="s">
        <v>54</v>
      </c>
      <c r="D4" s="113"/>
    </row>
    <row r="5" spans="1:5" s="189" customFormat="1" ht="18" customHeight="1" thickBot="1">
      <c r="A5" s="114" t="s">
        <v>208</v>
      </c>
      <c r="B5" s="115" t="s">
        <v>55</v>
      </c>
      <c r="C5" s="410" t="s">
        <v>534</v>
      </c>
      <c r="D5" s="410" t="s">
        <v>535</v>
      </c>
      <c r="E5" s="410"/>
    </row>
    <row r="6" spans="1:5" s="102" customFormat="1" ht="18" customHeight="1" thickBot="1">
      <c r="A6" s="117">
        <v>1</v>
      </c>
      <c r="B6" s="118">
        <v>2</v>
      </c>
      <c r="C6" s="119">
        <v>3</v>
      </c>
      <c r="D6" s="117">
        <v>4</v>
      </c>
      <c r="E6" s="117"/>
    </row>
    <row r="7" spans="1:5" s="102" customFormat="1" ht="18" customHeight="1" thickBot="1">
      <c r="A7" s="120"/>
      <c r="B7" s="121" t="s">
        <v>57</v>
      </c>
      <c r="C7" s="411"/>
      <c r="D7" s="411"/>
      <c r="E7" s="411"/>
    </row>
    <row r="8" spans="1:5" s="413" customFormat="1" ht="18" customHeight="1" thickBot="1">
      <c r="A8" s="117" t="s">
        <v>18</v>
      </c>
      <c r="B8" s="645" t="s">
        <v>454</v>
      </c>
      <c r="C8" s="295">
        <f>SUM(C9:C18)</f>
        <v>2635</v>
      </c>
      <c r="D8" s="295">
        <f>SUM(D9:D18)</f>
        <v>2635</v>
      </c>
      <c r="E8" s="295"/>
    </row>
    <row r="9" spans="1:5" s="413" customFormat="1" ht="18" customHeight="1">
      <c r="A9" s="414" t="s">
        <v>105</v>
      </c>
      <c r="B9" s="630" t="s">
        <v>282</v>
      </c>
      <c r="C9" s="415"/>
      <c r="D9" s="415"/>
      <c r="E9" s="415"/>
    </row>
    <row r="10" spans="1:5" s="413" customFormat="1" ht="18" customHeight="1">
      <c r="A10" s="416" t="s">
        <v>106</v>
      </c>
      <c r="B10" s="631" t="s">
        <v>283</v>
      </c>
      <c r="C10" s="417"/>
      <c r="D10" s="417"/>
      <c r="E10" s="417"/>
    </row>
    <row r="11" spans="1:5" s="413" customFormat="1" ht="18" customHeight="1">
      <c r="A11" s="416" t="s">
        <v>107</v>
      </c>
      <c r="B11" s="631" t="s">
        <v>284</v>
      </c>
      <c r="C11" s="417"/>
      <c r="D11" s="417"/>
      <c r="E11" s="417"/>
    </row>
    <row r="12" spans="1:5" s="413" customFormat="1" ht="18" customHeight="1">
      <c r="A12" s="416" t="s">
        <v>108</v>
      </c>
      <c r="B12" s="631" t="s">
        <v>285</v>
      </c>
      <c r="C12" s="417"/>
      <c r="D12" s="417"/>
      <c r="E12" s="417"/>
    </row>
    <row r="13" spans="1:5" s="413" customFormat="1" ht="18" customHeight="1">
      <c r="A13" s="416" t="s">
        <v>151</v>
      </c>
      <c r="B13" s="631" t="s">
        <v>286</v>
      </c>
      <c r="C13" s="417">
        <v>2075</v>
      </c>
      <c r="D13" s="417">
        <v>2075</v>
      </c>
      <c r="E13" s="417"/>
    </row>
    <row r="14" spans="1:5" s="413" customFormat="1" ht="18" customHeight="1">
      <c r="A14" s="416" t="s">
        <v>109</v>
      </c>
      <c r="B14" s="631" t="s">
        <v>455</v>
      </c>
      <c r="C14" s="417">
        <v>560</v>
      </c>
      <c r="D14" s="417">
        <v>560</v>
      </c>
      <c r="E14" s="417"/>
    </row>
    <row r="15" spans="1:5" s="413" customFormat="1" ht="18" customHeight="1">
      <c r="A15" s="416" t="s">
        <v>110</v>
      </c>
      <c r="B15" s="642" t="s">
        <v>456</v>
      </c>
      <c r="C15" s="417"/>
      <c r="D15" s="417"/>
      <c r="E15" s="417"/>
    </row>
    <row r="16" spans="1:5" s="413" customFormat="1" ht="18" customHeight="1">
      <c r="A16" s="416" t="s">
        <v>120</v>
      </c>
      <c r="B16" s="631" t="s">
        <v>289</v>
      </c>
      <c r="C16" s="418"/>
      <c r="D16" s="418"/>
      <c r="E16" s="418"/>
    </row>
    <row r="17" spans="1:5" s="154" customFormat="1" ht="18" customHeight="1">
      <c r="A17" s="416" t="s">
        <v>121</v>
      </c>
      <c r="B17" s="631" t="s">
        <v>290</v>
      </c>
      <c r="C17" s="417"/>
      <c r="D17" s="417"/>
      <c r="E17" s="417"/>
    </row>
    <row r="18" spans="1:5" s="154" customFormat="1" ht="18" customHeight="1" thickBot="1">
      <c r="A18" s="416" t="s">
        <v>122</v>
      </c>
      <c r="B18" s="642" t="s">
        <v>291</v>
      </c>
      <c r="C18" s="419"/>
      <c r="D18" s="419"/>
      <c r="E18" s="419"/>
    </row>
    <row r="19" spans="1:5" s="413" customFormat="1" ht="18" customHeight="1" thickBot="1">
      <c r="A19" s="117" t="s">
        <v>19</v>
      </c>
      <c r="B19" s="773" t="s">
        <v>457</v>
      </c>
      <c r="C19" s="295">
        <f>SUM(C20:C22)</f>
        <v>0</v>
      </c>
      <c r="D19" s="295">
        <f>SUM(D20:D22)</f>
        <v>0</v>
      </c>
      <c r="E19" s="295"/>
    </row>
    <row r="20" spans="1:5" s="154" customFormat="1" ht="18" customHeight="1">
      <c r="A20" s="416" t="s">
        <v>111</v>
      </c>
      <c r="B20" s="769" t="s">
        <v>257</v>
      </c>
      <c r="C20" s="417"/>
      <c r="D20" s="417"/>
      <c r="E20" s="417"/>
    </row>
    <row r="21" spans="1:5" s="154" customFormat="1" ht="18" customHeight="1">
      <c r="A21" s="416" t="s">
        <v>112</v>
      </c>
      <c r="B21" s="761" t="s">
        <v>458</v>
      </c>
      <c r="C21" s="417"/>
      <c r="D21" s="417"/>
      <c r="E21" s="417"/>
    </row>
    <row r="22" spans="1:5" s="154" customFormat="1" ht="18" customHeight="1">
      <c r="A22" s="416" t="s">
        <v>113</v>
      </c>
      <c r="B22" s="761" t="s">
        <v>459</v>
      </c>
      <c r="C22" s="417">
        <v>0</v>
      </c>
      <c r="D22" s="417"/>
      <c r="E22" s="417"/>
    </row>
    <row r="23" spans="1:5" s="154" customFormat="1" ht="18" customHeight="1" thickBot="1">
      <c r="A23" s="416" t="s">
        <v>114</v>
      </c>
      <c r="B23" s="761" t="s">
        <v>2</v>
      </c>
      <c r="C23" s="417"/>
      <c r="D23" s="417"/>
      <c r="E23" s="417"/>
    </row>
    <row r="24" spans="1:5" s="154" customFormat="1" ht="18" customHeight="1" thickBot="1">
      <c r="A24" s="420" t="s">
        <v>20</v>
      </c>
      <c r="B24" s="770" t="s">
        <v>177</v>
      </c>
      <c r="C24" s="421"/>
      <c r="D24" s="421"/>
      <c r="E24" s="421"/>
    </row>
    <row r="25" spans="1:5" s="154" customFormat="1" ht="18" customHeight="1" thickBot="1">
      <c r="A25" s="420" t="s">
        <v>21</v>
      </c>
      <c r="B25" s="770" t="s">
        <v>460</v>
      </c>
      <c r="C25" s="295">
        <f>+C26+C27</f>
        <v>0</v>
      </c>
      <c r="D25" s="295">
        <f>+D26+D27</f>
        <v>0</v>
      </c>
      <c r="E25" s="295"/>
    </row>
    <row r="26" spans="1:5" s="154" customFormat="1" ht="18" customHeight="1">
      <c r="A26" s="422" t="s">
        <v>267</v>
      </c>
      <c r="B26" s="774" t="s">
        <v>458</v>
      </c>
      <c r="C26" s="283"/>
      <c r="D26" s="283"/>
      <c r="E26" s="283"/>
    </row>
    <row r="27" spans="1:5" s="154" customFormat="1" ht="18" customHeight="1">
      <c r="A27" s="422" t="s">
        <v>270</v>
      </c>
      <c r="B27" s="775" t="s">
        <v>461</v>
      </c>
      <c r="C27" s="298"/>
      <c r="D27" s="298"/>
      <c r="E27" s="298"/>
    </row>
    <row r="28" spans="1:5" s="154" customFormat="1" ht="18" customHeight="1" thickBot="1">
      <c r="A28" s="416" t="s">
        <v>271</v>
      </c>
      <c r="B28" s="776" t="s">
        <v>462</v>
      </c>
      <c r="C28" s="426"/>
      <c r="D28" s="426"/>
      <c r="E28" s="426"/>
    </row>
    <row r="29" spans="1:5" s="154" customFormat="1" ht="18" customHeight="1" thickBot="1">
      <c r="A29" s="420" t="s">
        <v>22</v>
      </c>
      <c r="B29" s="770" t="s">
        <v>463</v>
      </c>
      <c r="C29" s="295">
        <f>+C30+C31+C32</f>
        <v>0</v>
      </c>
      <c r="D29" s="295">
        <f>+D30+D31+D32</f>
        <v>0</v>
      </c>
      <c r="E29" s="295"/>
    </row>
    <row r="30" spans="1:5" s="154" customFormat="1" ht="18" customHeight="1">
      <c r="A30" s="422" t="s">
        <v>98</v>
      </c>
      <c r="B30" s="774" t="s">
        <v>296</v>
      </c>
      <c r="C30" s="283"/>
      <c r="D30" s="283"/>
      <c r="E30" s="283"/>
    </row>
    <row r="31" spans="1:5" s="154" customFormat="1" ht="18" customHeight="1">
      <c r="A31" s="422" t="s">
        <v>99</v>
      </c>
      <c r="B31" s="775" t="s">
        <v>297</v>
      </c>
      <c r="C31" s="298"/>
      <c r="D31" s="298"/>
      <c r="E31" s="298"/>
    </row>
    <row r="32" spans="1:5" s="154" customFormat="1" ht="18" customHeight="1" thickBot="1">
      <c r="A32" s="416" t="s">
        <v>100</v>
      </c>
      <c r="B32" s="777" t="s">
        <v>298</v>
      </c>
      <c r="C32" s="426"/>
      <c r="D32" s="426"/>
      <c r="E32" s="426"/>
    </row>
    <row r="33" spans="1:5" s="413" customFormat="1" ht="18" customHeight="1" thickBot="1">
      <c r="A33" s="420" t="s">
        <v>23</v>
      </c>
      <c r="B33" s="770" t="s">
        <v>409</v>
      </c>
      <c r="C33" s="421"/>
      <c r="D33" s="421"/>
      <c r="E33" s="421"/>
    </row>
    <row r="34" spans="1:5" s="413" customFormat="1" ht="18" customHeight="1" thickBot="1">
      <c r="A34" s="420" t="s">
        <v>24</v>
      </c>
      <c r="B34" s="770" t="s">
        <v>464</v>
      </c>
      <c r="C34" s="428"/>
      <c r="D34" s="428"/>
      <c r="E34" s="428"/>
    </row>
    <row r="35" spans="1:5" s="413" customFormat="1" ht="18" customHeight="1" thickBot="1">
      <c r="A35" s="117" t="s">
        <v>25</v>
      </c>
      <c r="B35" s="770" t="s">
        <v>465</v>
      </c>
      <c r="C35" s="301">
        <f>+C8+C19+C24+C25+C29+C33+C34</f>
        <v>2635</v>
      </c>
      <c r="D35" s="301">
        <f>+D8+D19+D24+D25+D29+D33+D34</f>
        <v>2635</v>
      </c>
      <c r="E35" s="301"/>
    </row>
    <row r="36" spans="1:5" s="413" customFormat="1" ht="18" customHeight="1" thickBot="1">
      <c r="A36" s="429" t="s">
        <v>26</v>
      </c>
      <c r="B36" s="770" t="s">
        <v>466</v>
      </c>
      <c r="C36" s="301">
        <f>+C37+C38+C39</f>
        <v>53574</v>
      </c>
      <c r="D36" s="301">
        <f>+D37+D38+D39</f>
        <v>53574</v>
      </c>
      <c r="E36" s="301"/>
    </row>
    <row r="37" spans="1:5" s="413" customFormat="1" ht="18" customHeight="1">
      <c r="A37" s="422" t="s">
        <v>467</v>
      </c>
      <c r="B37" s="774" t="s">
        <v>229</v>
      </c>
      <c r="C37" s="283"/>
      <c r="D37" s="283"/>
      <c r="E37" s="283"/>
    </row>
    <row r="38" spans="1:5" s="413" customFormat="1" ht="18" customHeight="1">
      <c r="A38" s="422" t="s">
        <v>468</v>
      </c>
      <c r="B38" s="775" t="s">
        <v>3</v>
      </c>
      <c r="C38" s="298"/>
      <c r="D38" s="298"/>
      <c r="E38" s="298"/>
    </row>
    <row r="39" spans="1:5" s="154" customFormat="1" ht="18" customHeight="1" thickBot="1">
      <c r="A39" s="416" t="s">
        <v>469</v>
      </c>
      <c r="B39" s="777" t="s">
        <v>470</v>
      </c>
      <c r="C39" s="426">
        <v>53574</v>
      </c>
      <c r="D39" s="426">
        <v>53574</v>
      </c>
      <c r="E39" s="426"/>
    </row>
    <row r="40" spans="1:5" s="154" customFormat="1" ht="18" customHeight="1" thickBot="1">
      <c r="A40" s="429" t="s">
        <v>27</v>
      </c>
      <c r="B40" s="778" t="s">
        <v>471</v>
      </c>
      <c r="C40" s="157">
        <f>+C35+C36</f>
        <v>56209</v>
      </c>
      <c r="D40" s="157">
        <f>+D35+D36</f>
        <v>56209</v>
      </c>
      <c r="E40" s="157"/>
    </row>
    <row r="41" spans="1:5" s="154" customFormat="1" ht="18" customHeight="1">
      <c r="A41" s="150"/>
      <c r="B41" s="626"/>
      <c r="C41" s="152"/>
      <c r="D41" s="152"/>
      <c r="E41" s="152"/>
    </row>
    <row r="42" spans="1:5" s="189" customFormat="1" ht="18" customHeight="1" thickBot="1">
      <c r="A42" s="431"/>
      <c r="B42" s="627"/>
      <c r="C42" s="155"/>
      <c r="D42" s="155"/>
      <c r="E42" s="155"/>
    </row>
    <row r="43" spans="1:5" s="102" customFormat="1" ht="18" customHeight="1" thickBot="1">
      <c r="A43" s="114"/>
      <c r="B43" s="628" t="s">
        <v>59</v>
      </c>
      <c r="C43" s="157"/>
      <c r="D43" s="157"/>
      <c r="E43" s="157"/>
    </row>
    <row r="44" spans="1:5" s="413" customFormat="1" ht="18" customHeight="1" thickBot="1">
      <c r="A44" s="420" t="s">
        <v>18</v>
      </c>
      <c r="B44" s="641" t="s">
        <v>472</v>
      </c>
      <c r="C44" s="295">
        <f>SUM(C45:C49)</f>
        <v>56209</v>
      </c>
      <c r="D44" s="295">
        <f>SUM(D45:D49)</f>
        <v>56166</v>
      </c>
      <c r="E44" s="295"/>
    </row>
    <row r="45" spans="1:5" s="189" customFormat="1" ht="18" customHeight="1">
      <c r="A45" s="416" t="s">
        <v>105</v>
      </c>
      <c r="B45" s="640" t="s">
        <v>48</v>
      </c>
      <c r="C45" s="283">
        <v>33176</v>
      </c>
      <c r="D45" s="283">
        <v>33176</v>
      </c>
      <c r="E45" s="283"/>
    </row>
    <row r="46" spans="1:5" s="189" customFormat="1" ht="18" customHeight="1">
      <c r="A46" s="416" t="s">
        <v>106</v>
      </c>
      <c r="B46" s="631" t="s">
        <v>186</v>
      </c>
      <c r="C46" s="286">
        <v>9173</v>
      </c>
      <c r="D46" s="286">
        <v>9173</v>
      </c>
      <c r="E46" s="286"/>
    </row>
    <row r="47" spans="1:5" s="189" customFormat="1" ht="18" customHeight="1">
      <c r="A47" s="416" t="s">
        <v>107</v>
      </c>
      <c r="B47" s="631" t="s">
        <v>142</v>
      </c>
      <c r="C47" s="286">
        <v>13860</v>
      </c>
      <c r="D47" s="286">
        <v>13817</v>
      </c>
      <c r="E47" s="286"/>
    </row>
    <row r="48" spans="1:5" s="189" customFormat="1" ht="18" customHeight="1">
      <c r="A48" s="416" t="s">
        <v>108</v>
      </c>
      <c r="B48" s="631" t="s">
        <v>187</v>
      </c>
      <c r="C48" s="286"/>
      <c r="D48" s="286"/>
      <c r="E48" s="286"/>
    </row>
    <row r="49" spans="1:5" s="189" customFormat="1" ht="18" customHeight="1" thickBot="1">
      <c r="A49" s="416" t="s">
        <v>151</v>
      </c>
      <c r="B49" s="631" t="s">
        <v>188</v>
      </c>
      <c r="C49" s="286"/>
      <c r="D49" s="286"/>
      <c r="E49" s="286"/>
    </row>
    <row r="50" spans="1:5" s="189" customFormat="1" ht="18" customHeight="1" thickBot="1">
      <c r="A50" s="420" t="s">
        <v>19</v>
      </c>
      <c r="B50" s="641" t="s">
        <v>473</v>
      </c>
      <c r="C50" s="295">
        <f>SUM(C51:C53)</f>
        <v>0</v>
      </c>
      <c r="D50" s="295">
        <f>SUM(D51:D53)</f>
        <v>43</v>
      </c>
      <c r="E50" s="295"/>
    </row>
    <row r="51" spans="1:5" s="413" customFormat="1" ht="18" customHeight="1">
      <c r="A51" s="416" t="s">
        <v>111</v>
      </c>
      <c r="B51" s="640" t="s">
        <v>219</v>
      </c>
      <c r="C51" s="283"/>
      <c r="D51" s="283">
        <v>43</v>
      </c>
      <c r="E51" s="283"/>
    </row>
    <row r="52" spans="1:5" s="189" customFormat="1" ht="18" customHeight="1">
      <c r="A52" s="416" t="s">
        <v>112</v>
      </c>
      <c r="B52" s="631" t="s">
        <v>190</v>
      </c>
      <c r="C52" s="286"/>
      <c r="D52" s="286"/>
      <c r="E52" s="286"/>
    </row>
    <row r="53" spans="1:5" s="189" customFormat="1" ht="18" customHeight="1">
      <c r="A53" s="416" t="s">
        <v>113</v>
      </c>
      <c r="B53" s="631" t="s">
        <v>60</v>
      </c>
      <c r="C53" s="286"/>
      <c r="D53" s="286"/>
      <c r="E53" s="286"/>
    </row>
    <row r="54" spans="1:5" s="189" customFormat="1" ht="18" customHeight="1" thickBot="1">
      <c r="A54" s="416" t="s">
        <v>114</v>
      </c>
      <c r="B54" s="631" t="s">
        <v>4</v>
      </c>
      <c r="C54" s="286"/>
      <c r="D54" s="286"/>
      <c r="E54" s="286"/>
    </row>
    <row r="55" spans="1:5" s="189" customFormat="1" ht="18" customHeight="1" thickBot="1">
      <c r="A55" s="420" t="s">
        <v>20</v>
      </c>
      <c r="B55" s="651" t="s">
        <v>474</v>
      </c>
      <c r="C55" s="433">
        <f>+C44+C50</f>
        <v>56209</v>
      </c>
      <c r="D55" s="433">
        <f>+D44+D50</f>
        <v>56209</v>
      </c>
      <c r="E55" s="433"/>
    </row>
    <row r="56" spans="1:5" s="189" customFormat="1" ht="18" customHeight="1" thickBot="1">
      <c r="A56" s="188"/>
      <c r="C56" s="190"/>
      <c r="D56" s="190"/>
      <c r="E56" s="190"/>
    </row>
    <row r="57" spans="1:5" s="189" customFormat="1" ht="18" customHeight="1" thickBot="1">
      <c r="A57" s="191" t="s">
        <v>209</v>
      </c>
      <c r="B57" s="192"/>
      <c r="C57" s="524">
        <v>10.57</v>
      </c>
      <c r="D57" s="524">
        <v>10.57</v>
      </c>
      <c r="E57" s="524"/>
    </row>
    <row r="58" spans="1:5" s="189" customFormat="1" ht="18" customHeight="1" thickBot="1">
      <c r="A58" s="191" t="s">
        <v>210</v>
      </c>
      <c r="B58" s="192"/>
      <c r="C58" s="193">
        <v>0</v>
      </c>
      <c r="D58" s="193">
        <v>0</v>
      </c>
      <c r="E58" s="1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workbookViewId="0" topLeftCell="A139">
      <selection activeCell="D154" sqref="D154"/>
    </sheetView>
  </sheetViews>
  <sheetFormatPr defaultColWidth="9.00390625" defaultRowHeight="12.75"/>
  <cols>
    <col min="1" max="1" width="9.50390625" style="90" customWidth="1"/>
    <col min="2" max="2" width="68.875" style="90" customWidth="1"/>
    <col min="3" max="3" width="20.875" style="91" customWidth="1"/>
    <col min="4" max="4" width="17.625" style="96" customWidth="1"/>
    <col min="5" max="16384" width="9.375" style="96" customWidth="1"/>
  </cols>
  <sheetData>
    <row r="1" spans="1:3" s="196" customFormat="1" ht="18" customHeight="1">
      <c r="A1" s="677" t="s">
        <v>15</v>
      </c>
      <c r="B1" s="677"/>
      <c r="C1" s="677"/>
    </row>
    <row r="2" spans="1:3" s="196" customFormat="1" ht="18" customHeight="1" thickBot="1">
      <c r="A2" s="678" t="s">
        <v>155</v>
      </c>
      <c r="B2" s="678"/>
      <c r="C2" s="197" t="s">
        <v>220</v>
      </c>
    </row>
    <row r="3" spans="1:5" s="196" customFormat="1" ht="18" customHeight="1" thickBot="1">
      <c r="A3" s="198" t="s">
        <v>74</v>
      </c>
      <c r="B3" s="199" t="s">
        <v>17</v>
      </c>
      <c r="C3" s="200" t="s">
        <v>531</v>
      </c>
      <c r="D3" s="198" t="s">
        <v>532</v>
      </c>
      <c r="E3" s="658"/>
    </row>
    <row r="4" spans="1:5" s="204" customFormat="1" ht="18" customHeight="1" thickBot="1">
      <c r="A4" s="201">
        <v>1</v>
      </c>
      <c r="B4" s="202">
        <v>2</v>
      </c>
      <c r="C4" s="203">
        <v>3</v>
      </c>
      <c r="D4" s="201">
        <v>4</v>
      </c>
      <c r="E4" s="659"/>
    </row>
    <row r="5" spans="1:5" s="204" customFormat="1" ht="18" customHeight="1" thickBot="1">
      <c r="A5" s="205" t="s">
        <v>18</v>
      </c>
      <c r="B5" s="206" t="s">
        <v>250</v>
      </c>
      <c r="C5" s="207">
        <f>SUM(C6:C10)</f>
        <v>148486</v>
      </c>
      <c r="D5" s="537">
        <f>(+D6+D7+D8+D9+D10+D11+D12)</f>
        <v>149758</v>
      </c>
      <c r="E5" s="660"/>
    </row>
    <row r="6" spans="1:5" s="204" customFormat="1" ht="18" customHeight="1">
      <c r="A6" s="208" t="s">
        <v>105</v>
      </c>
      <c r="B6" s="540" t="s">
        <v>251</v>
      </c>
      <c r="C6" s="210">
        <v>72943</v>
      </c>
      <c r="D6" s="210">
        <v>78546</v>
      </c>
      <c r="E6" s="655"/>
    </row>
    <row r="7" spans="1:5" s="204" customFormat="1" ht="18" customHeight="1">
      <c r="A7" s="211" t="s">
        <v>106</v>
      </c>
      <c r="B7" s="541" t="s">
        <v>252</v>
      </c>
      <c r="C7" s="213">
        <v>39110</v>
      </c>
      <c r="D7" s="213">
        <v>39110</v>
      </c>
      <c r="E7" s="655"/>
    </row>
    <row r="8" spans="1:5" s="204" customFormat="1" ht="18" customHeight="1">
      <c r="A8" s="211" t="s">
        <v>107</v>
      </c>
      <c r="B8" s="541" t="s">
        <v>253</v>
      </c>
      <c r="C8" s="213">
        <v>28120</v>
      </c>
      <c r="D8" s="213">
        <v>28120</v>
      </c>
      <c r="E8" s="655"/>
    </row>
    <row r="9" spans="1:5" s="204" customFormat="1" ht="18" customHeight="1">
      <c r="A9" s="211" t="s">
        <v>558</v>
      </c>
      <c r="B9" s="541" t="s">
        <v>559</v>
      </c>
      <c r="C9" s="213">
        <v>2710</v>
      </c>
      <c r="D9" s="213">
        <v>2710</v>
      </c>
      <c r="E9" s="655"/>
    </row>
    <row r="10" spans="1:5" s="204" customFormat="1" ht="18" customHeight="1">
      <c r="A10" s="211" t="s">
        <v>119</v>
      </c>
      <c r="B10" s="541" t="s">
        <v>536</v>
      </c>
      <c r="C10" s="213">
        <v>5603</v>
      </c>
      <c r="D10" s="213">
        <v>0</v>
      </c>
      <c r="E10" s="655"/>
    </row>
    <row r="11" spans="1:5" s="204" customFormat="1" ht="18" customHeight="1">
      <c r="A11" s="211" t="s">
        <v>560</v>
      </c>
      <c r="B11" s="212" t="s">
        <v>254</v>
      </c>
      <c r="C11" s="538"/>
      <c r="D11" s="213"/>
      <c r="E11" s="655"/>
    </row>
    <row r="12" spans="1:4" s="204" customFormat="1" ht="18" customHeight="1" thickBot="1">
      <c r="A12" s="214" t="s">
        <v>561</v>
      </c>
      <c r="B12" s="215" t="s">
        <v>255</v>
      </c>
      <c r="C12" s="539"/>
      <c r="D12" s="213">
        <v>1272</v>
      </c>
    </row>
    <row r="13" spans="1:4" s="204" customFormat="1" ht="18" customHeight="1" thickBot="1">
      <c r="A13" s="205" t="s">
        <v>19</v>
      </c>
      <c r="B13" s="216" t="s">
        <v>256</v>
      </c>
      <c r="C13" s="207">
        <f>+C14+C15+C16+C17+C18</f>
        <v>15700</v>
      </c>
      <c r="D13" s="207">
        <f>+D14+D15+D16+D17+D18</f>
        <v>15700</v>
      </c>
    </row>
    <row r="14" spans="1:4" s="204" customFormat="1" ht="18" customHeight="1">
      <c r="A14" s="208" t="s">
        <v>111</v>
      </c>
      <c r="B14" s="209" t="s">
        <v>257</v>
      </c>
      <c r="C14" s="210"/>
      <c r="D14" s="210"/>
    </row>
    <row r="15" spans="1:4" s="204" customFormat="1" ht="18" customHeight="1">
      <c r="A15" s="211" t="s">
        <v>112</v>
      </c>
      <c r="B15" s="212" t="s">
        <v>258</v>
      </c>
      <c r="C15" s="213"/>
      <c r="D15" s="213"/>
    </row>
    <row r="16" spans="1:4" s="204" customFormat="1" ht="18" customHeight="1">
      <c r="A16" s="211" t="s">
        <v>113</v>
      </c>
      <c r="B16" s="212" t="s">
        <v>482</v>
      </c>
      <c r="C16" s="213"/>
      <c r="D16" s="213"/>
    </row>
    <row r="17" spans="1:4" s="204" customFormat="1" ht="18" customHeight="1">
      <c r="A17" s="211" t="s">
        <v>114</v>
      </c>
      <c r="B17" s="212" t="s">
        <v>483</v>
      </c>
      <c r="C17" s="213"/>
      <c r="D17" s="213"/>
    </row>
    <row r="18" spans="1:4" s="204" customFormat="1" ht="18" customHeight="1">
      <c r="A18" s="211" t="s">
        <v>115</v>
      </c>
      <c r="B18" s="212" t="s">
        <v>259</v>
      </c>
      <c r="C18" s="213">
        <v>15700</v>
      </c>
      <c r="D18" s="213">
        <v>15700</v>
      </c>
    </row>
    <row r="19" spans="1:4" s="204" customFormat="1" ht="18" customHeight="1" thickBot="1">
      <c r="A19" s="214" t="s">
        <v>124</v>
      </c>
      <c r="B19" s="215" t="s">
        <v>260</v>
      </c>
      <c r="C19" s="217"/>
      <c r="D19" s="217"/>
    </row>
    <row r="20" spans="1:4" s="204" customFormat="1" ht="18" customHeight="1" thickBot="1">
      <c r="A20" s="205" t="s">
        <v>20</v>
      </c>
      <c r="B20" s="206" t="s">
        <v>261</v>
      </c>
      <c r="C20" s="207">
        <f>+C21+C22+C23+C24+C25</f>
        <v>0</v>
      </c>
      <c r="D20" s="207">
        <f>+D21+D22+D23+D24+D25</f>
        <v>0</v>
      </c>
    </row>
    <row r="21" spans="1:4" s="204" customFormat="1" ht="18" customHeight="1">
      <c r="A21" s="208" t="s">
        <v>94</v>
      </c>
      <c r="B21" s="209" t="s">
        <v>262</v>
      </c>
      <c r="C21" s="210"/>
      <c r="D21" s="210"/>
    </row>
    <row r="22" spans="1:4" s="204" customFormat="1" ht="18" customHeight="1">
      <c r="A22" s="211" t="s">
        <v>95</v>
      </c>
      <c r="B22" s="212" t="s">
        <v>263</v>
      </c>
      <c r="C22" s="213"/>
      <c r="D22" s="213"/>
    </row>
    <row r="23" spans="1:4" s="204" customFormat="1" ht="18" customHeight="1">
      <c r="A23" s="211" t="s">
        <v>96</v>
      </c>
      <c r="B23" s="212" t="s">
        <v>484</v>
      </c>
      <c r="C23" s="213"/>
      <c r="D23" s="213"/>
    </row>
    <row r="24" spans="1:4" s="204" customFormat="1" ht="18" customHeight="1">
      <c r="A24" s="211" t="s">
        <v>97</v>
      </c>
      <c r="B24" s="212" t="s">
        <v>485</v>
      </c>
      <c r="C24" s="213"/>
      <c r="D24" s="213"/>
    </row>
    <row r="25" spans="1:4" s="204" customFormat="1" ht="18" customHeight="1">
      <c r="A25" s="211" t="s">
        <v>174</v>
      </c>
      <c r="B25" s="212" t="s">
        <v>264</v>
      </c>
      <c r="C25" s="213"/>
      <c r="D25" s="213"/>
    </row>
    <row r="26" spans="1:4" s="204" customFormat="1" ht="18" customHeight="1" thickBot="1">
      <c r="A26" s="214" t="s">
        <v>175</v>
      </c>
      <c r="B26" s="215" t="s">
        <v>265</v>
      </c>
      <c r="C26" s="217"/>
      <c r="D26" s="217"/>
    </row>
    <row r="27" spans="1:4" s="204" customFormat="1" ht="18" customHeight="1" thickBot="1">
      <c r="A27" s="205" t="s">
        <v>176</v>
      </c>
      <c r="B27" s="206" t="s">
        <v>266</v>
      </c>
      <c r="C27" s="218">
        <f>+C28+C31+C32+C33</f>
        <v>33101</v>
      </c>
      <c r="D27" s="218">
        <f>+D28+D31+D32+D33</f>
        <v>33138</v>
      </c>
    </row>
    <row r="28" spans="1:4" s="204" customFormat="1" ht="18" customHeight="1">
      <c r="A28" s="208" t="s">
        <v>267</v>
      </c>
      <c r="B28" s="209" t="s">
        <v>273</v>
      </c>
      <c r="C28" s="219">
        <v>26752</v>
      </c>
      <c r="D28" s="219">
        <f>+D29+D30</f>
        <v>26724</v>
      </c>
    </row>
    <row r="29" spans="1:4" s="204" customFormat="1" ht="18" customHeight="1">
      <c r="A29" s="211" t="s">
        <v>268</v>
      </c>
      <c r="B29" s="212" t="s">
        <v>274</v>
      </c>
      <c r="C29" s="213">
        <v>1812</v>
      </c>
      <c r="D29" s="213">
        <v>1814</v>
      </c>
    </row>
    <row r="30" spans="1:4" s="204" customFormat="1" ht="18" customHeight="1">
      <c r="A30" s="211" t="s">
        <v>269</v>
      </c>
      <c r="B30" s="212" t="s">
        <v>275</v>
      </c>
      <c r="C30" s="213">
        <v>27650</v>
      </c>
      <c r="D30" s="213">
        <v>24910</v>
      </c>
    </row>
    <row r="31" spans="1:4" s="204" customFormat="1" ht="18" customHeight="1">
      <c r="A31" s="211" t="s">
        <v>270</v>
      </c>
      <c r="B31" s="212" t="s">
        <v>276</v>
      </c>
      <c r="C31" s="213">
        <v>6284</v>
      </c>
      <c r="D31" s="213">
        <v>6284</v>
      </c>
    </row>
    <row r="32" spans="1:4" s="204" customFormat="1" ht="18" customHeight="1">
      <c r="A32" s="211" t="s">
        <v>271</v>
      </c>
      <c r="B32" s="212" t="s">
        <v>277</v>
      </c>
      <c r="C32" s="213">
        <v>65</v>
      </c>
      <c r="D32" s="213">
        <v>95</v>
      </c>
    </row>
    <row r="33" spans="1:4" s="204" customFormat="1" ht="18" customHeight="1" thickBot="1">
      <c r="A33" s="214" t="s">
        <v>272</v>
      </c>
      <c r="B33" s="215" t="s">
        <v>278</v>
      </c>
      <c r="C33" s="217"/>
      <c r="D33" s="217">
        <v>35</v>
      </c>
    </row>
    <row r="34" spans="1:4" s="204" customFormat="1" ht="18" customHeight="1" thickBot="1">
      <c r="A34" s="205" t="s">
        <v>22</v>
      </c>
      <c r="B34" s="206" t="s">
        <v>279</v>
      </c>
      <c r="C34" s="207">
        <f>SUM(C35:C44)</f>
        <v>22260</v>
      </c>
      <c r="D34" s="207">
        <f>SUM(D35:D44)</f>
        <v>28858</v>
      </c>
    </row>
    <row r="35" spans="1:4" s="204" customFormat="1" ht="18" customHeight="1">
      <c r="A35" s="208" t="s">
        <v>98</v>
      </c>
      <c r="B35" s="209" t="s">
        <v>282</v>
      </c>
      <c r="C35" s="210"/>
      <c r="D35" s="210"/>
    </row>
    <row r="36" spans="1:4" s="204" customFormat="1" ht="18" customHeight="1">
      <c r="A36" s="211" t="s">
        <v>99</v>
      </c>
      <c r="B36" s="212" t="s">
        <v>283</v>
      </c>
      <c r="C36" s="213">
        <v>11100</v>
      </c>
      <c r="D36" s="213">
        <v>11327</v>
      </c>
    </row>
    <row r="37" spans="1:4" s="204" customFormat="1" ht="18" customHeight="1">
      <c r="A37" s="211" t="s">
        <v>100</v>
      </c>
      <c r="B37" s="212" t="s">
        <v>284</v>
      </c>
      <c r="C37" s="213"/>
      <c r="D37" s="213">
        <v>401</v>
      </c>
    </row>
    <row r="38" spans="1:4" s="204" customFormat="1" ht="18" customHeight="1">
      <c r="A38" s="211" t="s">
        <v>178</v>
      </c>
      <c r="B38" s="212" t="s">
        <v>285</v>
      </c>
      <c r="C38" s="213">
        <v>1590</v>
      </c>
      <c r="D38" s="213">
        <v>7518</v>
      </c>
    </row>
    <row r="39" spans="1:4" s="204" customFormat="1" ht="18" customHeight="1">
      <c r="A39" s="211" t="s">
        <v>179</v>
      </c>
      <c r="B39" s="212" t="s">
        <v>286</v>
      </c>
      <c r="C39" s="213">
        <v>5175</v>
      </c>
      <c r="D39" s="213">
        <v>5175</v>
      </c>
    </row>
    <row r="40" spans="1:4" s="204" customFormat="1" ht="18" customHeight="1">
      <c r="A40" s="211" t="s">
        <v>180</v>
      </c>
      <c r="B40" s="212" t="s">
        <v>287</v>
      </c>
      <c r="C40" s="213">
        <v>4395</v>
      </c>
      <c r="D40" s="213">
        <v>4395</v>
      </c>
    </row>
    <row r="41" spans="1:4" s="204" customFormat="1" ht="18" customHeight="1">
      <c r="A41" s="211" t="s">
        <v>181</v>
      </c>
      <c r="B41" s="212" t="s">
        <v>288</v>
      </c>
      <c r="C41" s="213"/>
      <c r="D41" s="213"/>
    </row>
    <row r="42" spans="1:4" s="204" customFormat="1" ht="18" customHeight="1">
      <c r="A42" s="211" t="s">
        <v>182</v>
      </c>
      <c r="B42" s="212" t="s">
        <v>289</v>
      </c>
      <c r="C42" s="213"/>
      <c r="D42" s="213">
        <v>2</v>
      </c>
    </row>
    <row r="43" spans="1:4" s="204" customFormat="1" ht="18" customHeight="1">
      <c r="A43" s="211" t="s">
        <v>280</v>
      </c>
      <c r="B43" s="212" t="s">
        <v>290</v>
      </c>
      <c r="C43" s="220"/>
      <c r="D43" s="220"/>
    </row>
    <row r="44" spans="1:4" s="204" customFormat="1" ht="18" customHeight="1" thickBot="1">
      <c r="A44" s="214" t="s">
        <v>281</v>
      </c>
      <c r="B44" s="215" t="s">
        <v>291</v>
      </c>
      <c r="C44" s="221"/>
      <c r="D44" s="221">
        <v>40</v>
      </c>
    </row>
    <row r="45" spans="1:4" s="204" customFormat="1" ht="18" customHeight="1" thickBot="1">
      <c r="A45" s="205" t="s">
        <v>23</v>
      </c>
      <c r="B45" s="206" t="s">
        <v>292</v>
      </c>
      <c r="C45" s="207">
        <f>SUM(C46:C50)</f>
        <v>0</v>
      </c>
      <c r="D45" s="207">
        <f>SUM(D46:D50)</f>
        <v>0</v>
      </c>
    </row>
    <row r="46" spans="1:4" s="204" customFormat="1" ht="18" customHeight="1">
      <c r="A46" s="208" t="s">
        <v>101</v>
      </c>
      <c r="B46" s="209" t="s">
        <v>296</v>
      </c>
      <c r="C46" s="222"/>
      <c r="D46" s="222"/>
    </row>
    <row r="47" spans="1:4" s="204" customFormat="1" ht="18" customHeight="1">
      <c r="A47" s="211" t="s">
        <v>102</v>
      </c>
      <c r="B47" s="212" t="s">
        <v>297</v>
      </c>
      <c r="C47" s="220"/>
      <c r="D47" s="220"/>
    </row>
    <row r="48" spans="1:4" s="204" customFormat="1" ht="18" customHeight="1">
      <c r="A48" s="211" t="s">
        <v>293</v>
      </c>
      <c r="B48" s="212" t="s">
        <v>298</v>
      </c>
      <c r="C48" s="220"/>
      <c r="D48" s="220"/>
    </row>
    <row r="49" spans="1:4" s="204" customFormat="1" ht="18" customHeight="1">
      <c r="A49" s="211" t="s">
        <v>294</v>
      </c>
      <c r="B49" s="212" t="s">
        <v>299</v>
      </c>
      <c r="C49" s="220"/>
      <c r="D49" s="220"/>
    </row>
    <row r="50" spans="1:4" s="204" customFormat="1" ht="18" customHeight="1" thickBot="1">
      <c r="A50" s="214" t="s">
        <v>295</v>
      </c>
      <c r="B50" s="215" t="s">
        <v>300</v>
      </c>
      <c r="C50" s="221"/>
      <c r="D50" s="221"/>
    </row>
    <row r="51" spans="1:4" s="204" customFormat="1" ht="18" customHeight="1" thickBot="1">
      <c r="A51" s="205" t="s">
        <v>183</v>
      </c>
      <c r="B51" s="206" t="s">
        <v>301</v>
      </c>
      <c r="C51" s="207">
        <f>SUM(C52:C54)</f>
        <v>0</v>
      </c>
      <c r="D51" s="207">
        <f>SUM(D52:D54)</f>
        <v>0</v>
      </c>
    </row>
    <row r="52" spans="1:4" s="204" customFormat="1" ht="18" customHeight="1">
      <c r="A52" s="208" t="s">
        <v>103</v>
      </c>
      <c r="B52" s="540" t="s">
        <v>302</v>
      </c>
      <c r="C52" s="210"/>
      <c r="D52" s="210"/>
    </row>
    <row r="53" spans="1:4" s="204" customFormat="1" ht="18" customHeight="1">
      <c r="A53" s="211" t="s">
        <v>104</v>
      </c>
      <c r="B53" s="541" t="s">
        <v>486</v>
      </c>
      <c r="C53" s="213"/>
      <c r="D53" s="213"/>
    </row>
    <row r="54" spans="1:4" s="204" customFormat="1" ht="18" customHeight="1">
      <c r="A54" s="211" t="s">
        <v>306</v>
      </c>
      <c r="B54" s="212" t="s">
        <v>304</v>
      </c>
      <c r="C54" s="213"/>
      <c r="D54" s="213"/>
    </row>
    <row r="55" spans="1:4" s="204" customFormat="1" ht="18" customHeight="1" thickBot="1">
      <c r="A55" s="214" t="s">
        <v>307</v>
      </c>
      <c r="B55" s="215" t="s">
        <v>305</v>
      </c>
      <c r="C55" s="217"/>
      <c r="D55" s="217"/>
    </row>
    <row r="56" spans="1:4" s="204" customFormat="1" ht="18" customHeight="1" thickBot="1">
      <c r="A56" s="205" t="s">
        <v>25</v>
      </c>
      <c r="B56" s="216" t="s">
        <v>308</v>
      </c>
      <c r="C56" s="207">
        <f>SUM(C57:C59)</f>
        <v>0</v>
      </c>
      <c r="D56" s="207">
        <f>SUM(D57:D59)</f>
        <v>0</v>
      </c>
    </row>
    <row r="57" spans="1:4" s="204" customFormat="1" ht="18" customHeight="1">
      <c r="A57" s="208" t="s">
        <v>184</v>
      </c>
      <c r="B57" s="209" t="s">
        <v>310</v>
      </c>
      <c r="C57" s="220"/>
      <c r="D57" s="220"/>
    </row>
    <row r="58" spans="1:4" s="204" customFormat="1" ht="18" customHeight="1">
      <c r="A58" s="211" t="s">
        <v>185</v>
      </c>
      <c r="B58" s="212" t="s">
        <v>487</v>
      </c>
      <c r="C58" s="220"/>
      <c r="D58" s="220"/>
    </row>
    <row r="59" spans="1:4" s="204" customFormat="1" ht="18" customHeight="1">
      <c r="A59" s="211" t="s">
        <v>221</v>
      </c>
      <c r="B59" s="212" t="s">
        <v>311</v>
      </c>
      <c r="C59" s="220"/>
      <c r="D59" s="220"/>
    </row>
    <row r="60" spans="1:4" s="204" customFormat="1" ht="18" customHeight="1" thickBot="1">
      <c r="A60" s="214" t="s">
        <v>309</v>
      </c>
      <c r="B60" s="215" t="s">
        <v>312</v>
      </c>
      <c r="C60" s="220"/>
      <c r="D60" s="220"/>
    </row>
    <row r="61" spans="1:4" s="204" customFormat="1" ht="18" customHeight="1" thickBot="1">
      <c r="A61" s="205" t="s">
        <v>26</v>
      </c>
      <c r="B61" s="206" t="s">
        <v>313</v>
      </c>
      <c r="C61" s="218">
        <f>+C5+C13+C20+C27+C34+C45+C51+C56</f>
        <v>219547</v>
      </c>
      <c r="D61" s="218">
        <f>+D5+D13+D20+D27+D34+D45+D51+D56</f>
        <v>227454</v>
      </c>
    </row>
    <row r="62" spans="1:4" s="204" customFormat="1" ht="18" customHeight="1" thickBot="1">
      <c r="A62" s="223" t="s">
        <v>314</v>
      </c>
      <c r="B62" s="216" t="s">
        <v>315</v>
      </c>
      <c r="C62" s="207">
        <f>SUM(C63:C65)</f>
        <v>0</v>
      </c>
      <c r="D62" s="207">
        <f>SUM(D63:D65)</f>
        <v>0</v>
      </c>
    </row>
    <row r="63" spans="1:4" s="204" customFormat="1" ht="18" customHeight="1">
      <c r="A63" s="208" t="s">
        <v>348</v>
      </c>
      <c r="B63" s="209" t="s">
        <v>316</v>
      </c>
      <c r="C63" s="220"/>
      <c r="D63" s="220"/>
    </row>
    <row r="64" spans="1:4" s="204" customFormat="1" ht="18" customHeight="1">
      <c r="A64" s="211" t="s">
        <v>357</v>
      </c>
      <c r="B64" s="212" t="s">
        <v>317</v>
      </c>
      <c r="C64" s="220"/>
      <c r="D64" s="220"/>
    </row>
    <row r="65" spans="1:4" s="204" customFormat="1" ht="18" customHeight="1" thickBot="1">
      <c r="A65" s="214" t="s">
        <v>358</v>
      </c>
      <c r="B65" s="224" t="s">
        <v>318</v>
      </c>
      <c r="C65" s="220"/>
      <c r="D65" s="220"/>
    </row>
    <row r="66" spans="1:4" s="204" customFormat="1" ht="18" customHeight="1" thickBot="1">
      <c r="A66" s="223" t="s">
        <v>319</v>
      </c>
      <c r="B66" s="216" t="s">
        <v>320</v>
      </c>
      <c r="C66" s="207">
        <f>SUM(C67:C70)</f>
        <v>0</v>
      </c>
      <c r="D66" s="207">
        <f>SUM(D67:D70)</f>
        <v>0</v>
      </c>
    </row>
    <row r="67" spans="1:4" s="204" customFormat="1" ht="18" customHeight="1">
      <c r="A67" s="208" t="s">
        <v>152</v>
      </c>
      <c r="B67" s="209" t="s">
        <v>321</v>
      </c>
      <c r="C67" s="220"/>
      <c r="D67" s="220"/>
    </row>
    <row r="68" spans="1:4" s="204" customFormat="1" ht="18" customHeight="1">
      <c r="A68" s="211" t="s">
        <v>153</v>
      </c>
      <c r="B68" s="212" t="s">
        <v>322</v>
      </c>
      <c r="C68" s="220"/>
      <c r="D68" s="220"/>
    </row>
    <row r="69" spans="1:4" s="204" customFormat="1" ht="18" customHeight="1">
      <c r="A69" s="211" t="s">
        <v>349</v>
      </c>
      <c r="B69" s="212" t="s">
        <v>323</v>
      </c>
      <c r="C69" s="220"/>
      <c r="D69" s="220"/>
    </row>
    <row r="70" spans="1:4" s="204" customFormat="1" ht="18" customHeight="1" thickBot="1">
      <c r="A70" s="214" t="s">
        <v>350</v>
      </c>
      <c r="B70" s="215" t="s">
        <v>324</v>
      </c>
      <c r="C70" s="220"/>
      <c r="D70" s="220"/>
    </row>
    <row r="71" spans="1:4" s="204" customFormat="1" ht="18" customHeight="1" thickBot="1">
      <c r="A71" s="223" t="s">
        <v>325</v>
      </c>
      <c r="B71" s="216" t="s">
        <v>326</v>
      </c>
      <c r="C71" s="207">
        <f>SUM(C72:C73)</f>
        <v>34100</v>
      </c>
      <c r="D71" s="207">
        <f>SUM(D72:D73)</f>
        <v>35099</v>
      </c>
    </row>
    <row r="72" spans="1:4" s="204" customFormat="1" ht="18" customHeight="1">
      <c r="A72" s="208" t="s">
        <v>351</v>
      </c>
      <c r="B72" s="209" t="s">
        <v>327</v>
      </c>
      <c r="C72" s="220">
        <v>34100</v>
      </c>
      <c r="D72" s="220">
        <v>35099</v>
      </c>
    </row>
    <row r="73" spans="1:4" s="204" customFormat="1" ht="18" customHeight="1" thickBot="1">
      <c r="A73" s="214" t="s">
        <v>352</v>
      </c>
      <c r="B73" s="215" t="s">
        <v>328</v>
      </c>
      <c r="C73" s="220"/>
      <c r="D73" s="220"/>
    </row>
    <row r="74" spans="1:4" s="204" customFormat="1" ht="18" customHeight="1" thickBot="1">
      <c r="A74" s="223" t="s">
        <v>329</v>
      </c>
      <c r="B74" s="216" t="s">
        <v>330</v>
      </c>
      <c r="C74" s="207">
        <f>SUM(C75:C77)</f>
        <v>0</v>
      </c>
      <c r="D74" s="207">
        <f>SUM(D75:D77)</f>
        <v>0</v>
      </c>
    </row>
    <row r="75" spans="1:4" s="204" customFormat="1" ht="18" customHeight="1">
      <c r="A75" s="208" t="s">
        <v>353</v>
      </c>
      <c r="B75" s="209" t="s">
        <v>331</v>
      </c>
      <c r="C75" s="220"/>
      <c r="D75" s="220"/>
    </row>
    <row r="76" spans="1:4" s="204" customFormat="1" ht="18" customHeight="1">
      <c r="A76" s="211" t="s">
        <v>354</v>
      </c>
      <c r="B76" s="212" t="s">
        <v>332</v>
      </c>
      <c r="C76" s="220"/>
      <c r="D76" s="220"/>
    </row>
    <row r="77" spans="1:4" s="204" customFormat="1" ht="18" customHeight="1" thickBot="1">
      <c r="A77" s="214" t="s">
        <v>355</v>
      </c>
      <c r="B77" s="215" t="s">
        <v>333</v>
      </c>
      <c r="C77" s="220"/>
      <c r="D77" s="220"/>
    </row>
    <row r="78" spans="1:4" s="204" customFormat="1" ht="18" customHeight="1" thickBot="1">
      <c r="A78" s="223" t="s">
        <v>334</v>
      </c>
      <c r="B78" s="216" t="s">
        <v>356</v>
      </c>
      <c r="C78" s="207">
        <f>SUM(C79:C82)</f>
        <v>0</v>
      </c>
      <c r="D78" s="207">
        <f>SUM(D79:D82)</f>
        <v>0</v>
      </c>
    </row>
    <row r="79" spans="1:4" s="204" customFormat="1" ht="18" customHeight="1">
      <c r="A79" s="225" t="s">
        <v>335</v>
      </c>
      <c r="B79" s="209" t="s">
        <v>336</v>
      </c>
      <c r="C79" s="220"/>
      <c r="D79" s="220"/>
    </row>
    <row r="80" spans="1:4" s="204" customFormat="1" ht="18" customHeight="1">
      <c r="A80" s="226" t="s">
        <v>337</v>
      </c>
      <c r="B80" s="212" t="s">
        <v>338</v>
      </c>
      <c r="C80" s="220"/>
      <c r="D80" s="220"/>
    </row>
    <row r="81" spans="1:4" s="204" customFormat="1" ht="18" customHeight="1">
      <c r="A81" s="226" t="s">
        <v>339</v>
      </c>
      <c r="B81" s="212" t="s">
        <v>340</v>
      </c>
      <c r="C81" s="220"/>
      <c r="D81" s="220"/>
    </row>
    <row r="82" spans="1:4" s="204" customFormat="1" ht="18" customHeight="1" thickBot="1">
      <c r="A82" s="227" t="s">
        <v>341</v>
      </c>
      <c r="B82" s="215" t="s">
        <v>342</v>
      </c>
      <c r="C82" s="220"/>
      <c r="D82" s="220"/>
    </row>
    <row r="83" spans="1:4" s="204" customFormat="1" ht="18" customHeight="1" thickBot="1">
      <c r="A83" s="223" t="s">
        <v>343</v>
      </c>
      <c r="B83" s="216" t="s">
        <v>344</v>
      </c>
      <c r="C83" s="228"/>
      <c r="D83" s="228"/>
    </row>
    <row r="84" spans="1:4" s="204" customFormat="1" ht="18" customHeight="1" thickBot="1">
      <c r="A84" s="223" t="s">
        <v>345</v>
      </c>
      <c r="B84" s="229" t="s">
        <v>346</v>
      </c>
      <c r="C84" s="218">
        <f>+C62+C66+C71+C74+C78+C83</f>
        <v>34100</v>
      </c>
      <c r="D84" s="218">
        <f>+D62+D66+D71+D74+D78+D83</f>
        <v>35099</v>
      </c>
    </row>
    <row r="85" spans="1:4" s="204" customFormat="1" ht="18" customHeight="1" thickBot="1">
      <c r="A85" s="230" t="s">
        <v>359</v>
      </c>
      <c r="B85" s="231" t="s">
        <v>347</v>
      </c>
      <c r="C85" s="218">
        <f>+C61+C84</f>
        <v>253647</v>
      </c>
      <c r="D85" s="218">
        <f>+D61+D84</f>
        <v>262553</v>
      </c>
    </row>
    <row r="86" spans="1:3" s="204" customFormat="1" ht="18" customHeight="1">
      <c r="A86" s="232"/>
      <c r="B86" s="233"/>
      <c r="C86" s="234"/>
    </row>
    <row r="87" spans="1:3" s="196" customFormat="1" ht="18" customHeight="1">
      <c r="A87" s="677" t="s">
        <v>46</v>
      </c>
      <c r="B87" s="677"/>
      <c r="C87" s="677"/>
    </row>
    <row r="88" spans="1:3" s="236" customFormat="1" ht="18" customHeight="1" thickBot="1">
      <c r="A88" s="679" t="s">
        <v>156</v>
      </c>
      <c r="B88" s="679"/>
      <c r="C88" s="235" t="s">
        <v>220</v>
      </c>
    </row>
    <row r="89" spans="1:4" s="196" customFormat="1" ht="18" customHeight="1" thickBot="1">
      <c r="A89" s="198" t="s">
        <v>74</v>
      </c>
      <c r="B89" s="199" t="s">
        <v>47</v>
      </c>
      <c r="C89" s="200" t="s">
        <v>531</v>
      </c>
      <c r="D89" s="200" t="s">
        <v>532</v>
      </c>
    </row>
    <row r="90" spans="1:4" s="204" customFormat="1" ht="18" customHeight="1" thickBot="1">
      <c r="A90" s="198">
        <v>1</v>
      </c>
      <c r="B90" s="199">
        <v>2</v>
      </c>
      <c r="C90" s="200">
        <v>3</v>
      </c>
      <c r="D90" s="200">
        <v>4</v>
      </c>
    </row>
    <row r="91" spans="1:4" s="196" customFormat="1" ht="18" customHeight="1" thickBot="1">
      <c r="A91" s="237" t="s">
        <v>18</v>
      </c>
      <c r="B91" s="238" t="s">
        <v>504</v>
      </c>
      <c r="C91" s="239">
        <f>SUM(C92:C96)</f>
        <v>247497</v>
      </c>
      <c r="D91" s="239">
        <f>SUM(D92:D96)</f>
        <v>249777</v>
      </c>
    </row>
    <row r="92" spans="1:4" s="196" customFormat="1" ht="18" customHeight="1">
      <c r="A92" s="240" t="s">
        <v>105</v>
      </c>
      <c r="B92" s="241" t="s">
        <v>48</v>
      </c>
      <c r="C92" s="242">
        <v>123552</v>
      </c>
      <c r="D92" s="242">
        <v>127340</v>
      </c>
    </row>
    <row r="93" spans="1:4" s="196" customFormat="1" ht="18" customHeight="1">
      <c r="A93" s="211" t="s">
        <v>106</v>
      </c>
      <c r="B93" s="243" t="s">
        <v>186</v>
      </c>
      <c r="C93" s="213">
        <v>34335</v>
      </c>
      <c r="D93" s="213">
        <v>34335</v>
      </c>
    </row>
    <row r="94" spans="1:4" s="196" customFormat="1" ht="18" customHeight="1">
      <c r="A94" s="211" t="s">
        <v>107</v>
      </c>
      <c r="B94" s="243" t="s">
        <v>142</v>
      </c>
      <c r="C94" s="217">
        <v>83985</v>
      </c>
      <c r="D94" s="217">
        <v>81102</v>
      </c>
    </row>
    <row r="95" spans="1:4" s="196" customFormat="1" ht="18" customHeight="1">
      <c r="A95" s="211" t="s">
        <v>108</v>
      </c>
      <c r="B95" s="244" t="s">
        <v>187</v>
      </c>
      <c r="C95" s="217">
        <v>5625</v>
      </c>
      <c r="D95" s="217">
        <v>7000</v>
      </c>
    </row>
    <row r="96" spans="1:4" s="196" customFormat="1" ht="18" customHeight="1">
      <c r="A96" s="211" t="s">
        <v>119</v>
      </c>
      <c r="B96" s="245" t="s">
        <v>188</v>
      </c>
      <c r="C96" s="217"/>
      <c r="D96" s="217"/>
    </row>
    <row r="97" spans="1:4" s="196" customFormat="1" ht="18" customHeight="1">
      <c r="A97" s="211" t="s">
        <v>109</v>
      </c>
      <c r="B97" s="243" t="s">
        <v>362</v>
      </c>
      <c r="C97" s="217"/>
      <c r="D97" s="217"/>
    </row>
    <row r="98" spans="1:4" s="196" customFormat="1" ht="18" customHeight="1">
      <c r="A98" s="211" t="s">
        <v>110</v>
      </c>
      <c r="B98" s="542" t="s">
        <v>363</v>
      </c>
      <c r="C98" s="217"/>
      <c r="D98" s="217"/>
    </row>
    <row r="99" spans="1:4" s="196" customFormat="1" ht="18" customHeight="1">
      <c r="A99" s="211" t="s">
        <v>120</v>
      </c>
      <c r="B99" s="246" t="s">
        <v>364</v>
      </c>
      <c r="C99" s="217"/>
      <c r="D99" s="217"/>
    </row>
    <row r="100" spans="1:4" s="196" customFormat="1" ht="18" customHeight="1">
      <c r="A100" s="211" t="s">
        <v>121</v>
      </c>
      <c r="B100" s="246" t="s">
        <v>365</v>
      </c>
      <c r="C100" s="217"/>
      <c r="D100" s="217"/>
    </row>
    <row r="101" spans="1:4" s="196" customFormat="1" ht="18" customHeight="1">
      <c r="A101" s="211" t="s">
        <v>122</v>
      </c>
      <c r="B101" s="542" t="s">
        <v>366</v>
      </c>
      <c r="C101" s="217"/>
      <c r="D101" s="217"/>
    </row>
    <row r="102" spans="1:4" s="196" customFormat="1" ht="18" customHeight="1">
      <c r="A102" s="211" t="s">
        <v>123</v>
      </c>
      <c r="B102" s="542" t="s">
        <v>367</v>
      </c>
      <c r="C102" s="217"/>
      <c r="D102" s="217"/>
    </row>
    <row r="103" spans="1:4" s="196" customFormat="1" ht="18" customHeight="1">
      <c r="A103" s="211" t="s">
        <v>125</v>
      </c>
      <c r="B103" s="246" t="s">
        <v>368</v>
      </c>
      <c r="C103" s="217"/>
      <c r="D103" s="217"/>
    </row>
    <row r="104" spans="1:4" s="196" customFormat="1" ht="18" customHeight="1">
      <c r="A104" s="247" t="s">
        <v>189</v>
      </c>
      <c r="B104" s="248" t="s">
        <v>369</v>
      </c>
      <c r="C104" s="217"/>
      <c r="D104" s="217"/>
    </row>
    <row r="105" spans="1:4" s="196" customFormat="1" ht="18" customHeight="1">
      <c r="A105" s="211" t="s">
        <v>360</v>
      </c>
      <c r="B105" s="248" t="s">
        <v>370</v>
      </c>
      <c r="C105" s="217"/>
      <c r="D105" s="217"/>
    </row>
    <row r="106" spans="1:4" s="196" customFormat="1" ht="18" customHeight="1" thickBot="1">
      <c r="A106" s="249" t="s">
        <v>361</v>
      </c>
      <c r="B106" s="250" t="s">
        <v>371</v>
      </c>
      <c r="C106" s="251"/>
      <c r="D106" s="251"/>
    </row>
    <row r="107" spans="1:4" s="196" customFormat="1" ht="18" customHeight="1" thickBot="1">
      <c r="A107" s="205" t="s">
        <v>19</v>
      </c>
      <c r="B107" s="252" t="s">
        <v>505</v>
      </c>
      <c r="C107" s="207">
        <f>+C108+C110+C112</f>
        <v>5150</v>
      </c>
      <c r="D107" s="207">
        <f>+D108+D110+D112</f>
        <v>6687</v>
      </c>
    </row>
    <row r="108" spans="1:4" s="196" customFormat="1" ht="18" customHeight="1">
      <c r="A108" s="208" t="s">
        <v>111</v>
      </c>
      <c r="B108" s="243" t="s">
        <v>219</v>
      </c>
      <c r="C108" s="210"/>
      <c r="D108" s="210">
        <v>1336</v>
      </c>
    </row>
    <row r="109" spans="1:4" s="196" customFormat="1" ht="18" customHeight="1">
      <c r="A109" s="208" t="s">
        <v>112</v>
      </c>
      <c r="B109" s="253" t="s">
        <v>375</v>
      </c>
      <c r="C109" s="210"/>
      <c r="D109" s="210"/>
    </row>
    <row r="110" spans="1:4" s="196" customFormat="1" ht="18" customHeight="1">
      <c r="A110" s="208" t="s">
        <v>113</v>
      </c>
      <c r="B110" s="253" t="s">
        <v>190</v>
      </c>
      <c r="C110" s="213">
        <v>5150</v>
      </c>
      <c r="D110" s="213">
        <v>5351</v>
      </c>
    </row>
    <row r="111" spans="1:4" s="196" customFormat="1" ht="18" customHeight="1">
      <c r="A111" s="208" t="s">
        <v>114</v>
      </c>
      <c r="B111" s="253" t="s">
        <v>376</v>
      </c>
      <c r="C111" s="254"/>
      <c r="D111" s="254"/>
    </row>
    <row r="112" spans="1:4" s="196" customFormat="1" ht="18" customHeight="1">
      <c r="A112" s="208" t="s">
        <v>115</v>
      </c>
      <c r="B112" s="255" t="s">
        <v>222</v>
      </c>
      <c r="C112" s="254"/>
      <c r="D112" s="254"/>
    </row>
    <row r="113" spans="1:4" s="196" customFormat="1" ht="18" customHeight="1">
      <c r="A113" s="208" t="s">
        <v>124</v>
      </c>
      <c r="B113" s="256" t="s">
        <v>488</v>
      </c>
      <c r="C113" s="254"/>
      <c r="D113" s="254"/>
    </row>
    <row r="114" spans="1:4" s="196" customFormat="1" ht="18" customHeight="1">
      <c r="A114" s="208" t="s">
        <v>126</v>
      </c>
      <c r="B114" s="257" t="s">
        <v>381</v>
      </c>
      <c r="C114" s="254"/>
      <c r="D114" s="254"/>
    </row>
    <row r="115" spans="1:4" s="196" customFormat="1" ht="18" customHeight="1">
      <c r="A115" s="208" t="s">
        <v>191</v>
      </c>
      <c r="B115" s="246" t="s">
        <v>365</v>
      </c>
      <c r="C115" s="254"/>
      <c r="D115" s="254"/>
    </row>
    <row r="116" spans="1:4" s="196" customFormat="1" ht="18" customHeight="1">
      <c r="A116" s="208" t="s">
        <v>192</v>
      </c>
      <c r="B116" s="246" t="s">
        <v>380</v>
      </c>
      <c r="C116" s="254"/>
      <c r="D116" s="254"/>
    </row>
    <row r="117" spans="1:4" s="196" customFormat="1" ht="18" customHeight="1">
      <c r="A117" s="208" t="s">
        <v>193</v>
      </c>
      <c r="B117" s="246" t="s">
        <v>379</v>
      </c>
      <c r="C117" s="254"/>
      <c r="D117" s="254"/>
    </row>
    <row r="118" spans="1:4" s="196" customFormat="1" ht="18" customHeight="1">
      <c r="A118" s="208" t="s">
        <v>372</v>
      </c>
      <c r="B118" s="246" t="s">
        <v>368</v>
      </c>
      <c r="C118" s="254"/>
      <c r="D118" s="254"/>
    </row>
    <row r="119" spans="1:4" s="196" customFormat="1" ht="18" customHeight="1">
      <c r="A119" s="208" t="s">
        <v>373</v>
      </c>
      <c r="B119" s="246" t="s">
        <v>378</v>
      </c>
      <c r="C119" s="254"/>
      <c r="D119" s="254"/>
    </row>
    <row r="120" spans="1:4" s="196" customFormat="1" ht="18" customHeight="1" thickBot="1">
      <c r="A120" s="247" t="s">
        <v>374</v>
      </c>
      <c r="B120" s="246" t="s">
        <v>377</v>
      </c>
      <c r="C120" s="258"/>
      <c r="D120" s="258"/>
    </row>
    <row r="121" spans="1:4" s="196" customFormat="1" ht="18" customHeight="1" thickBot="1">
      <c r="A121" s="205" t="s">
        <v>20</v>
      </c>
      <c r="B121" s="259" t="s">
        <v>382</v>
      </c>
      <c r="C121" s="207">
        <f>+C122+C123</f>
        <v>1000</v>
      </c>
      <c r="D121" s="207">
        <f>+D122+D123</f>
        <v>1000</v>
      </c>
    </row>
    <row r="122" spans="1:4" s="196" customFormat="1" ht="18" customHeight="1">
      <c r="A122" s="208" t="s">
        <v>94</v>
      </c>
      <c r="B122" s="260" t="s">
        <v>61</v>
      </c>
      <c r="C122" s="210">
        <v>1000</v>
      </c>
      <c r="D122" s="210">
        <v>1000</v>
      </c>
    </row>
    <row r="123" spans="1:4" s="196" customFormat="1" ht="18" customHeight="1" thickBot="1">
      <c r="A123" s="214" t="s">
        <v>95</v>
      </c>
      <c r="B123" s="253" t="s">
        <v>62</v>
      </c>
      <c r="C123" s="217"/>
      <c r="D123" s="217"/>
    </row>
    <row r="124" spans="1:4" s="196" customFormat="1" ht="18" customHeight="1" thickBot="1">
      <c r="A124" s="205" t="s">
        <v>21</v>
      </c>
      <c r="B124" s="259" t="s">
        <v>383</v>
      </c>
      <c r="C124" s="207">
        <f>+C91+C107+C121</f>
        <v>253647</v>
      </c>
      <c r="D124" s="207">
        <f>+D91+D107+D121</f>
        <v>257464</v>
      </c>
    </row>
    <row r="125" spans="1:4" s="196" customFormat="1" ht="18" customHeight="1" thickBot="1">
      <c r="A125" s="205" t="s">
        <v>22</v>
      </c>
      <c r="B125" s="259" t="s">
        <v>384</v>
      </c>
      <c r="C125" s="207">
        <f>+C126+C127+C128</f>
        <v>0</v>
      </c>
      <c r="D125" s="207">
        <f>+D126+D127+D128</f>
        <v>0</v>
      </c>
    </row>
    <row r="126" spans="1:4" s="196" customFormat="1" ht="18" customHeight="1">
      <c r="A126" s="208" t="s">
        <v>98</v>
      </c>
      <c r="B126" s="543" t="s">
        <v>385</v>
      </c>
      <c r="C126" s="254"/>
      <c r="D126" s="254"/>
    </row>
    <row r="127" spans="1:4" s="196" customFormat="1" ht="18" customHeight="1">
      <c r="A127" s="208" t="s">
        <v>99</v>
      </c>
      <c r="B127" s="543" t="s">
        <v>386</v>
      </c>
      <c r="C127" s="254"/>
      <c r="D127" s="254"/>
    </row>
    <row r="128" spans="1:4" s="196" customFormat="1" ht="18" customHeight="1" thickBot="1">
      <c r="A128" s="247" t="s">
        <v>100</v>
      </c>
      <c r="B128" s="261" t="s">
        <v>387</v>
      </c>
      <c r="C128" s="254"/>
      <c r="D128" s="254"/>
    </row>
    <row r="129" spans="1:4" s="196" customFormat="1" ht="18" customHeight="1" thickBot="1">
      <c r="A129" s="205" t="s">
        <v>23</v>
      </c>
      <c r="B129" s="259" t="s">
        <v>447</v>
      </c>
      <c r="C129" s="207">
        <f>+C130+C131+C132+C133</f>
        <v>0</v>
      </c>
      <c r="D129" s="207">
        <f>+D130+D131+D132+D133</f>
        <v>0</v>
      </c>
    </row>
    <row r="130" spans="1:4" s="196" customFormat="1" ht="18" customHeight="1">
      <c r="A130" s="208" t="s">
        <v>101</v>
      </c>
      <c r="B130" s="260" t="s">
        <v>388</v>
      </c>
      <c r="C130" s="254"/>
      <c r="D130" s="254"/>
    </row>
    <row r="131" spans="1:4" s="196" customFormat="1" ht="18" customHeight="1">
      <c r="A131" s="208" t="s">
        <v>102</v>
      </c>
      <c r="B131" s="260" t="s">
        <v>389</v>
      </c>
      <c r="C131" s="254"/>
      <c r="D131" s="254"/>
    </row>
    <row r="132" spans="1:4" s="196" customFormat="1" ht="18" customHeight="1">
      <c r="A132" s="208" t="s">
        <v>293</v>
      </c>
      <c r="B132" s="260" t="s">
        <v>390</v>
      </c>
      <c r="C132" s="254"/>
      <c r="D132" s="254"/>
    </row>
    <row r="133" spans="1:4" s="196" customFormat="1" ht="18" customHeight="1" thickBot="1">
      <c r="A133" s="247" t="s">
        <v>294</v>
      </c>
      <c r="B133" s="261" t="s">
        <v>391</v>
      </c>
      <c r="C133" s="254"/>
      <c r="D133" s="254"/>
    </row>
    <row r="134" spans="1:4" s="196" customFormat="1" ht="18" customHeight="1" thickBot="1">
      <c r="A134" s="205" t="s">
        <v>24</v>
      </c>
      <c r="B134" s="259" t="s">
        <v>392</v>
      </c>
      <c r="C134" s="218">
        <f>+C135+C136+C137+C138</f>
        <v>0</v>
      </c>
      <c r="D134" s="218">
        <f>+D135+D136+D137+D138</f>
        <v>5089</v>
      </c>
    </row>
    <row r="135" spans="1:4" s="196" customFormat="1" ht="18" customHeight="1">
      <c r="A135" s="208" t="s">
        <v>103</v>
      </c>
      <c r="B135" s="543" t="s">
        <v>393</v>
      </c>
      <c r="C135" s="254"/>
      <c r="D135" s="254"/>
    </row>
    <row r="136" spans="1:4" s="196" customFormat="1" ht="18" customHeight="1">
      <c r="A136" s="208" t="s">
        <v>104</v>
      </c>
      <c r="B136" s="543" t="s">
        <v>403</v>
      </c>
      <c r="C136" s="254"/>
      <c r="D136" s="254">
        <v>5089</v>
      </c>
    </row>
    <row r="137" spans="1:4" s="196" customFormat="1" ht="18" customHeight="1">
      <c r="A137" s="208" t="s">
        <v>306</v>
      </c>
      <c r="B137" s="543" t="s">
        <v>394</v>
      </c>
      <c r="C137" s="254"/>
      <c r="D137" s="254"/>
    </row>
    <row r="138" spans="1:4" s="196" customFormat="1" ht="18" customHeight="1" thickBot="1">
      <c r="A138" s="247" t="s">
        <v>307</v>
      </c>
      <c r="B138" s="544" t="s">
        <v>395</v>
      </c>
      <c r="C138" s="254"/>
      <c r="D138" s="254"/>
    </row>
    <row r="139" spans="1:4" s="196" customFormat="1" ht="18" customHeight="1" thickBot="1">
      <c r="A139" s="205" t="s">
        <v>25</v>
      </c>
      <c r="B139" s="259" t="s">
        <v>396</v>
      </c>
      <c r="C139" s="262">
        <f>+C140+C141+C142+C143</f>
        <v>0</v>
      </c>
      <c r="D139" s="262">
        <f>+D140+D141+D142+D143</f>
        <v>0</v>
      </c>
    </row>
    <row r="140" spans="1:4" s="196" customFormat="1" ht="18" customHeight="1">
      <c r="A140" s="208" t="s">
        <v>184</v>
      </c>
      <c r="B140" s="260" t="s">
        <v>397</v>
      </c>
      <c r="C140" s="254"/>
      <c r="D140" s="254"/>
    </row>
    <row r="141" spans="1:4" s="196" customFormat="1" ht="18" customHeight="1">
      <c r="A141" s="208" t="s">
        <v>185</v>
      </c>
      <c r="B141" s="260" t="s">
        <v>398</v>
      </c>
      <c r="C141" s="254"/>
      <c r="D141" s="254"/>
    </row>
    <row r="142" spans="1:4" s="196" customFormat="1" ht="18" customHeight="1">
      <c r="A142" s="208" t="s">
        <v>221</v>
      </c>
      <c r="B142" s="260" t="s">
        <v>399</v>
      </c>
      <c r="C142" s="254"/>
      <c r="D142" s="254"/>
    </row>
    <row r="143" spans="1:4" s="196" customFormat="1" ht="18" customHeight="1" thickBot="1">
      <c r="A143" s="208" t="s">
        <v>309</v>
      </c>
      <c r="B143" s="260" t="s">
        <v>400</v>
      </c>
      <c r="C143" s="254"/>
      <c r="D143" s="254"/>
    </row>
    <row r="144" spans="1:8" s="196" customFormat="1" ht="18" customHeight="1" thickBot="1">
      <c r="A144" s="205" t="s">
        <v>26</v>
      </c>
      <c r="B144" s="259" t="s">
        <v>401</v>
      </c>
      <c r="C144" s="263">
        <f>+C125+C129+C134+C139</f>
        <v>0</v>
      </c>
      <c r="D144" s="263">
        <f>+D125+D129+D134+D139</f>
        <v>5089</v>
      </c>
      <c r="E144" s="264"/>
      <c r="F144" s="265"/>
      <c r="G144" s="265"/>
      <c r="H144" s="265"/>
    </row>
    <row r="145" spans="1:4" s="204" customFormat="1" ht="18" customHeight="1" thickBot="1">
      <c r="A145" s="266" t="s">
        <v>27</v>
      </c>
      <c r="B145" s="267" t="s">
        <v>402</v>
      </c>
      <c r="C145" s="263">
        <f>+C124+C144</f>
        <v>253647</v>
      </c>
      <c r="D145" s="263">
        <f>+D124+D144</f>
        <v>262553</v>
      </c>
    </row>
    <row r="146" s="196" customFormat="1" ht="18" customHeight="1">
      <c r="C146" s="268"/>
    </row>
    <row r="147" spans="1:3" s="196" customFormat="1" ht="18" customHeight="1">
      <c r="A147" s="680" t="s">
        <v>404</v>
      </c>
      <c r="B147" s="680"/>
      <c r="C147" s="680"/>
    </row>
    <row r="148" spans="1:3" s="196" customFormat="1" ht="18" customHeight="1" thickBot="1">
      <c r="A148" s="678" t="s">
        <v>157</v>
      </c>
      <c r="B148" s="678"/>
      <c r="C148" s="197" t="s">
        <v>220</v>
      </c>
    </row>
    <row r="149" spans="1:4" s="196" customFormat="1" ht="18" customHeight="1" thickBot="1">
      <c r="A149" s="205">
        <v>1</v>
      </c>
      <c r="B149" s="252" t="s">
        <v>405</v>
      </c>
      <c r="C149" s="207">
        <f>+C61-C124</f>
        <v>-34100</v>
      </c>
      <c r="D149" s="207">
        <f>+D61-D124</f>
        <v>-30010</v>
      </c>
    </row>
    <row r="150" spans="1:4" s="196" customFormat="1" ht="18" customHeight="1" thickBot="1">
      <c r="A150" s="205" t="s">
        <v>19</v>
      </c>
      <c r="B150" s="252" t="s">
        <v>406</v>
      </c>
      <c r="C150" s="207">
        <f>+C84-C144</f>
        <v>34100</v>
      </c>
      <c r="D150" s="207">
        <f>+D84-D144</f>
        <v>30010</v>
      </c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2015. ÉVI KÖLTSÉGVETÉSÉNEK ÖSSZEVONT MÉRLEGE
&amp;10
&amp;R&amp;"Times New Roman CE,Félkövér dőlt"&amp;11 1.1. melléklet a 2/2015. (II.25.)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23">
      <selection activeCell="G16" sqref="G16"/>
    </sheetView>
  </sheetViews>
  <sheetFormatPr defaultColWidth="9.00390625" defaultRowHeight="12.75"/>
  <cols>
    <col min="1" max="1" width="9.375" style="48" customWidth="1"/>
    <col min="2" max="2" width="59.625" style="49" customWidth="1"/>
    <col min="3" max="4" width="21.625" style="49" customWidth="1"/>
    <col min="5" max="16384" width="9.375" style="49" customWidth="1"/>
  </cols>
  <sheetData>
    <row r="1" spans="1:4" s="44" customFormat="1" ht="18" customHeight="1" thickBot="1">
      <c r="A1" s="43"/>
      <c r="C1" s="406" t="s">
        <v>582</v>
      </c>
      <c r="D1" s="406"/>
    </row>
    <row r="2" spans="1:4" s="100" customFormat="1" ht="18" customHeight="1">
      <c r="A2" s="610" t="s">
        <v>207</v>
      </c>
      <c r="B2" s="108" t="s">
        <v>512</v>
      </c>
      <c r="C2" s="407" t="s">
        <v>64</v>
      </c>
      <c r="D2" s="407" t="s">
        <v>64</v>
      </c>
    </row>
    <row r="3" spans="1:4" s="100" customFormat="1" ht="18" customHeight="1" thickBot="1">
      <c r="A3" s="644" t="s">
        <v>206</v>
      </c>
      <c r="B3" s="111" t="s">
        <v>476</v>
      </c>
      <c r="C3" s="409" t="s">
        <v>63</v>
      </c>
      <c r="D3" s="409" t="s">
        <v>63</v>
      </c>
    </row>
    <row r="4" spans="3:4" s="100" customFormat="1" ht="18" customHeight="1" thickBot="1">
      <c r="C4" s="113" t="s">
        <v>54</v>
      </c>
      <c r="D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534</v>
      </c>
      <c r="D5" s="410" t="s">
        <v>535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7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645" t="s">
        <v>454</v>
      </c>
      <c r="C8" s="295">
        <f>SUM(C9:C18)</f>
        <v>2635</v>
      </c>
      <c r="D8" s="295">
        <f>SUM(D9:D18)</f>
        <v>2635</v>
      </c>
    </row>
    <row r="9" spans="1:4" s="413" customFormat="1" ht="18" customHeight="1">
      <c r="A9" s="414" t="s">
        <v>105</v>
      </c>
      <c r="B9" s="630" t="s">
        <v>282</v>
      </c>
      <c r="C9" s="415"/>
      <c r="D9" s="415"/>
    </row>
    <row r="10" spans="1:4" s="413" customFormat="1" ht="18" customHeight="1">
      <c r="A10" s="416" t="s">
        <v>106</v>
      </c>
      <c r="B10" s="631" t="s">
        <v>283</v>
      </c>
      <c r="C10" s="417"/>
      <c r="D10" s="417"/>
    </row>
    <row r="11" spans="1:4" s="413" customFormat="1" ht="18" customHeight="1">
      <c r="A11" s="416" t="s">
        <v>107</v>
      </c>
      <c r="B11" s="631" t="s">
        <v>284</v>
      </c>
      <c r="C11" s="417"/>
      <c r="D11" s="417"/>
    </row>
    <row r="12" spans="1:4" s="413" customFormat="1" ht="18" customHeight="1">
      <c r="A12" s="416" t="s">
        <v>108</v>
      </c>
      <c r="B12" s="631" t="s">
        <v>285</v>
      </c>
      <c r="C12" s="417"/>
      <c r="D12" s="417"/>
    </row>
    <row r="13" spans="1:4" s="413" customFormat="1" ht="18" customHeight="1">
      <c r="A13" s="416" t="s">
        <v>151</v>
      </c>
      <c r="B13" s="631" t="s">
        <v>286</v>
      </c>
      <c r="C13" s="417">
        <v>2075</v>
      </c>
      <c r="D13" s="417">
        <v>2075</v>
      </c>
    </row>
    <row r="14" spans="1:4" s="413" customFormat="1" ht="18" customHeight="1">
      <c r="A14" s="416" t="s">
        <v>109</v>
      </c>
      <c r="B14" s="631" t="s">
        <v>455</v>
      </c>
      <c r="C14" s="417">
        <v>560</v>
      </c>
      <c r="D14" s="417">
        <v>560</v>
      </c>
    </row>
    <row r="15" spans="1:4" s="413" customFormat="1" ht="18" customHeight="1">
      <c r="A15" s="416" t="s">
        <v>110</v>
      </c>
      <c r="B15" s="642" t="s">
        <v>456</v>
      </c>
      <c r="C15" s="417"/>
      <c r="D15" s="417"/>
    </row>
    <row r="16" spans="1:4" s="413" customFormat="1" ht="18" customHeight="1">
      <c r="A16" s="416" t="s">
        <v>120</v>
      </c>
      <c r="B16" s="631" t="s">
        <v>289</v>
      </c>
      <c r="C16" s="418"/>
      <c r="D16" s="418"/>
    </row>
    <row r="17" spans="1:4" s="154" customFormat="1" ht="18" customHeight="1">
      <c r="A17" s="416" t="s">
        <v>121</v>
      </c>
      <c r="B17" s="631" t="s">
        <v>290</v>
      </c>
      <c r="C17" s="417"/>
      <c r="D17" s="417"/>
    </row>
    <row r="18" spans="1:4" s="154" customFormat="1" ht="18" customHeight="1" thickBot="1">
      <c r="A18" s="416" t="s">
        <v>122</v>
      </c>
      <c r="B18" s="642" t="s">
        <v>291</v>
      </c>
      <c r="C18" s="419"/>
      <c r="D18" s="419"/>
    </row>
    <row r="19" spans="1:4" s="413" customFormat="1" ht="18" customHeight="1" thickBot="1">
      <c r="A19" s="117" t="s">
        <v>19</v>
      </c>
      <c r="B19" s="645" t="s">
        <v>457</v>
      </c>
      <c r="C19" s="295">
        <f>SUM(C20:C22)</f>
        <v>53574</v>
      </c>
      <c r="D19" s="295">
        <f>SUM(D20:D22)</f>
        <v>0</v>
      </c>
    </row>
    <row r="20" spans="1:4" s="154" customFormat="1" ht="18" customHeight="1">
      <c r="A20" s="416" t="s">
        <v>111</v>
      </c>
      <c r="B20" s="640" t="s">
        <v>257</v>
      </c>
      <c r="C20" s="417"/>
      <c r="D20" s="417"/>
    </row>
    <row r="21" spans="1:4" s="154" customFormat="1" ht="18" customHeight="1">
      <c r="A21" s="416" t="s">
        <v>112</v>
      </c>
      <c r="B21" s="631" t="s">
        <v>458</v>
      </c>
      <c r="C21" s="417"/>
      <c r="D21" s="417"/>
    </row>
    <row r="22" spans="1:4" s="154" customFormat="1" ht="18" customHeight="1">
      <c r="A22" s="416" t="s">
        <v>113</v>
      </c>
      <c r="B22" s="631" t="s">
        <v>459</v>
      </c>
      <c r="C22" s="417">
        <v>53574</v>
      </c>
      <c r="D22" s="417"/>
    </row>
    <row r="23" spans="1:4" s="154" customFormat="1" ht="18" customHeight="1" thickBot="1">
      <c r="A23" s="416" t="s">
        <v>114</v>
      </c>
      <c r="B23" s="631" t="s">
        <v>2</v>
      </c>
      <c r="C23" s="417"/>
      <c r="D23" s="417"/>
    </row>
    <row r="24" spans="1:4" s="154" customFormat="1" ht="18" customHeight="1" thickBot="1">
      <c r="A24" s="420" t="s">
        <v>20</v>
      </c>
      <c r="B24" s="641" t="s">
        <v>177</v>
      </c>
      <c r="C24" s="421"/>
      <c r="D24" s="421"/>
    </row>
    <row r="25" spans="1:4" s="154" customFormat="1" ht="18" customHeight="1" thickBot="1">
      <c r="A25" s="420" t="s">
        <v>21</v>
      </c>
      <c r="B25" s="64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646" t="s">
        <v>458</v>
      </c>
      <c r="C26" s="283"/>
      <c r="D26" s="283"/>
    </row>
    <row r="27" spans="1:4" s="154" customFormat="1" ht="18" customHeight="1">
      <c r="A27" s="422" t="s">
        <v>270</v>
      </c>
      <c r="B27" s="647" t="s">
        <v>461</v>
      </c>
      <c r="C27" s="298"/>
      <c r="D27" s="298"/>
    </row>
    <row r="28" spans="1:4" s="154" customFormat="1" ht="18" customHeight="1" thickBot="1">
      <c r="A28" s="416" t="s">
        <v>271</v>
      </c>
      <c r="B28" s="648" t="s">
        <v>462</v>
      </c>
      <c r="C28" s="426"/>
      <c r="D28" s="426"/>
    </row>
    <row r="29" spans="1:4" s="154" customFormat="1" ht="18" customHeight="1" thickBot="1">
      <c r="A29" s="420" t="s">
        <v>22</v>
      </c>
      <c r="B29" s="64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646" t="s">
        <v>296</v>
      </c>
      <c r="C30" s="283"/>
      <c r="D30" s="283"/>
    </row>
    <row r="31" spans="1:4" s="154" customFormat="1" ht="18" customHeight="1">
      <c r="A31" s="422" t="s">
        <v>99</v>
      </c>
      <c r="B31" s="647" t="s">
        <v>297</v>
      </c>
      <c r="C31" s="298"/>
      <c r="D31" s="298"/>
    </row>
    <row r="32" spans="1:4" s="154" customFormat="1" ht="18" customHeight="1" thickBot="1">
      <c r="A32" s="416" t="s">
        <v>100</v>
      </c>
      <c r="B32" s="649" t="s">
        <v>298</v>
      </c>
      <c r="C32" s="426"/>
      <c r="D32" s="426"/>
    </row>
    <row r="33" spans="1:4" s="413" customFormat="1" ht="18" customHeight="1" thickBot="1">
      <c r="A33" s="420" t="s">
        <v>23</v>
      </c>
      <c r="B33" s="641" t="s">
        <v>409</v>
      </c>
      <c r="C33" s="421"/>
      <c r="D33" s="421"/>
    </row>
    <row r="34" spans="1:4" s="413" customFormat="1" ht="18" customHeight="1" thickBot="1">
      <c r="A34" s="420" t="s">
        <v>24</v>
      </c>
      <c r="B34" s="641" t="s">
        <v>464</v>
      </c>
      <c r="C34" s="428"/>
      <c r="D34" s="428"/>
    </row>
    <row r="35" spans="1:4" s="413" customFormat="1" ht="18" customHeight="1" thickBot="1">
      <c r="A35" s="117" t="s">
        <v>25</v>
      </c>
      <c r="B35" s="641" t="s">
        <v>465</v>
      </c>
      <c r="C35" s="301">
        <f>+C8+C19+C24+C25+C29+C33+C34</f>
        <v>56209</v>
      </c>
      <c r="D35" s="301">
        <f>+D8+D19+D24+D25+D29+D33+D34</f>
        <v>2635</v>
      </c>
    </row>
    <row r="36" spans="1:4" s="413" customFormat="1" ht="18" customHeight="1" thickBot="1">
      <c r="A36" s="429" t="s">
        <v>26</v>
      </c>
      <c r="B36" s="641" t="s">
        <v>466</v>
      </c>
      <c r="C36" s="301">
        <f>+C37+C38+C39</f>
        <v>0</v>
      </c>
      <c r="D36" s="301">
        <f>+D37+D38+D39</f>
        <v>53574</v>
      </c>
    </row>
    <row r="37" spans="1:4" s="413" customFormat="1" ht="18" customHeight="1">
      <c r="A37" s="422" t="s">
        <v>467</v>
      </c>
      <c r="B37" s="646" t="s">
        <v>229</v>
      </c>
      <c r="C37" s="283"/>
      <c r="D37" s="283"/>
    </row>
    <row r="38" spans="1:4" s="413" customFormat="1" ht="18" customHeight="1">
      <c r="A38" s="422" t="s">
        <v>468</v>
      </c>
      <c r="B38" s="647" t="s">
        <v>3</v>
      </c>
      <c r="C38" s="298"/>
      <c r="D38" s="298"/>
    </row>
    <row r="39" spans="1:4" s="154" customFormat="1" ht="18" customHeight="1" thickBot="1">
      <c r="A39" s="416" t="s">
        <v>469</v>
      </c>
      <c r="B39" s="649" t="s">
        <v>470</v>
      </c>
      <c r="C39" s="426"/>
      <c r="D39" s="426">
        <v>53574</v>
      </c>
    </row>
    <row r="40" spans="1:4" s="154" customFormat="1" ht="18" customHeight="1" thickBot="1">
      <c r="A40" s="429" t="s">
        <v>27</v>
      </c>
      <c r="B40" s="650" t="s">
        <v>471</v>
      </c>
      <c r="C40" s="157">
        <f>+C35+C36</f>
        <v>56209</v>
      </c>
      <c r="D40" s="157">
        <f>+D35+D36</f>
        <v>56209</v>
      </c>
    </row>
    <row r="41" spans="1:4" s="154" customFormat="1" ht="18" customHeight="1">
      <c r="A41" s="150"/>
      <c r="B41" s="626"/>
      <c r="C41" s="152"/>
      <c r="D41" s="152"/>
    </row>
    <row r="42" spans="1:4" s="189" customFormat="1" ht="18" customHeight="1" thickBot="1">
      <c r="A42" s="431"/>
      <c r="B42" s="627"/>
      <c r="C42" s="155"/>
      <c r="D42" s="155"/>
    </row>
    <row r="43" spans="1:4" s="102" customFormat="1" ht="18" customHeight="1" thickBot="1">
      <c r="A43" s="114"/>
      <c r="B43" s="628" t="s">
        <v>59</v>
      </c>
      <c r="C43" s="157"/>
      <c r="D43" s="157"/>
    </row>
    <row r="44" spans="1:4" s="413" customFormat="1" ht="18" customHeight="1" thickBot="1">
      <c r="A44" s="420" t="s">
        <v>18</v>
      </c>
      <c r="B44" s="641" t="s">
        <v>472</v>
      </c>
      <c r="C44" s="295">
        <f>SUM(C45:C49)</f>
        <v>56209</v>
      </c>
      <c r="D44" s="295">
        <f>SUM(D45:D49)</f>
        <v>56166</v>
      </c>
    </row>
    <row r="45" spans="1:4" s="189" customFormat="1" ht="18" customHeight="1">
      <c r="A45" s="416" t="s">
        <v>105</v>
      </c>
      <c r="B45" s="640" t="s">
        <v>48</v>
      </c>
      <c r="C45" s="283">
        <v>33176</v>
      </c>
      <c r="D45" s="283">
        <v>33176</v>
      </c>
    </row>
    <row r="46" spans="1:4" s="189" customFormat="1" ht="18" customHeight="1">
      <c r="A46" s="416" t="s">
        <v>106</v>
      </c>
      <c r="B46" s="631" t="s">
        <v>186</v>
      </c>
      <c r="C46" s="286">
        <v>9173</v>
      </c>
      <c r="D46" s="286">
        <v>9173</v>
      </c>
    </row>
    <row r="47" spans="1:4" s="189" customFormat="1" ht="18" customHeight="1">
      <c r="A47" s="416" t="s">
        <v>107</v>
      </c>
      <c r="B47" s="631" t="s">
        <v>142</v>
      </c>
      <c r="C47" s="286">
        <v>13860</v>
      </c>
      <c r="D47" s="286">
        <v>13817</v>
      </c>
    </row>
    <row r="48" spans="1:4" s="189" customFormat="1" ht="18" customHeight="1">
      <c r="A48" s="416" t="s">
        <v>108</v>
      </c>
      <c r="B48" s="631" t="s">
        <v>187</v>
      </c>
      <c r="C48" s="286"/>
      <c r="D48" s="286"/>
    </row>
    <row r="49" spans="1:4" s="189" customFormat="1" ht="18" customHeight="1" thickBot="1">
      <c r="A49" s="416" t="s">
        <v>151</v>
      </c>
      <c r="B49" s="631" t="s">
        <v>188</v>
      </c>
      <c r="C49" s="286"/>
      <c r="D49" s="286"/>
    </row>
    <row r="50" spans="1:4" s="189" customFormat="1" ht="18" customHeight="1" thickBot="1">
      <c r="A50" s="420" t="s">
        <v>19</v>
      </c>
      <c r="B50" s="641" t="s">
        <v>473</v>
      </c>
      <c r="C50" s="295">
        <f>SUM(C51:C53)</f>
        <v>0</v>
      </c>
      <c r="D50" s="295">
        <f>SUM(D51:D53)</f>
        <v>43</v>
      </c>
    </row>
    <row r="51" spans="1:4" s="413" customFormat="1" ht="18" customHeight="1">
      <c r="A51" s="416" t="s">
        <v>111</v>
      </c>
      <c r="B51" s="640" t="s">
        <v>219</v>
      </c>
      <c r="C51" s="283"/>
      <c r="D51" s="283">
        <v>43</v>
      </c>
    </row>
    <row r="52" spans="1:4" s="189" customFormat="1" ht="18" customHeight="1">
      <c r="A52" s="416" t="s">
        <v>112</v>
      </c>
      <c r="B52" s="631" t="s">
        <v>190</v>
      </c>
      <c r="C52" s="286"/>
      <c r="D52" s="286"/>
    </row>
    <row r="53" spans="1:4" s="189" customFormat="1" ht="18" customHeight="1">
      <c r="A53" s="416" t="s">
        <v>113</v>
      </c>
      <c r="B53" s="631" t="s">
        <v>60</v>
      </c>
      <c r="C53" s="286"/>
      <c r="D53" s="286"/>
    </row>
    <row r="54" spans="1:4" s="189" customFormat="1" ht="18" customHeight="1" thickBot="1">
      <c r="A54" s="416" t="s">
        <v>114</v>
      </c>
      <c r="B54" s="631" t="s">
        <v>4</v>
      </c>
      <c r="C54" s="286"/>
      <c r="D54" s="286"/>
    </row>
    <row r="55" spans="1:4" s="189" customFormat="1" ht="18" customHeight="1" thickBot="1">
      <c r="A55" s="420" t="s">
        <v>20</v>
      </c>
      <c r="B55" s="651" t="s">
        <v>474</v>
      </c>
      <c r="C55" s="433">
        <f>+C44+C50</f>
        <v>56209</v>
      </c>
      <c r="D55" s="433">
        <f>+D44+D50</f>
        <v>56209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524">
        <v>10.57</v>
      </c>
      <c r="D57" s="524">
        <v>10.57</v>
      </c>
    </row>
    <row r="58" spans="1:4" s="189" customFormat="1" ht="18" customHeight="1" thickBot="1">
      <c r="A58" s="191" t="s">
        <v>210</v>
      </c>
      <c r="B58" s="192"/>
      <c r="C58" s="193">
        <v>0</v>
      </c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23">
      <selection activeCell="C13" sqref="C13"/>
    </sheetView>
  </sheetViews>
  <sheetFormatPr defaultColWidth="9.00390625" defaultRowHeight="12.75"/>
  <cols>
    <col min="1" max="1" width="13.875" style="48" customWidth="1"/>
    <col min="2" max="2" width="79.125" style="49" customWidth="1"/>
    <col min="3" max="3" width="18.625" style="49" customWidth="1"/>
    <col min="4" max="4" width="15.62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583</v>
      </c>
    </row>
    <row r="2" spans="1:3" s="100" customFormat="1" ht="18" customHeight="1">
      <c r="A2" s="107" t="s">
        <v>207</v>
      </c>
      <c r="B2" s="108" t="s">
        <v>512</v>
      </c>
      <c r="C2" s="407" t="s">
        <v>64</v>
      </c>
    </row>
    <row r="3" spans="1:3" s="100" customFormat="1" ht="18" customHeight="1" thickBot="1">
      <c r="A3" s="408" t="s">
        <v>206</v>
      </c>
      <c r="B3" s="111" t="s">
        <v>477</v>
      </c>
      <c r="C3" s="409" t="s">
        <v>64</v>
      </c>
    </row>
    <row r="4" s="100" customFormat="1" ht="18" customHeight="1" thickBot="1">
      <c r="C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56</v>
      </c>
      <c r="D5" s="410" t="s">
        <v>535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7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413" customFormat="1" ht="18" customHeight="1">
      <c r="A9" s="414" t="s">
        <v>105</v>
      </c>
      <c r="B9" s="162" t="s">
        <v>282</v>
      </c>
      <c r="C9" s="415"/>
      <c r="D9" s="415"/>
    </row>
    <row r="10" spans="1:4" s="413" customFormat="1" ht="18" customHeight="1">
      <c r="A10" s="416" t="s">
        <v>106</v>
      </c>
      <c r="B10" s="164" t="s">
        <v>283</v>
      </c>
      <c r="C10" s="417"/>
      <c r="D10" s="417"/>
    </row>
    <row r="11" spans="1:4" s="413" customFormat="1" ht="18" customHeight="1">
      <c r="A11" s="416" t="s">
        <v>107</v>
      </c>
      <c r="B11" s="164" t="s">
        <v>284</v>
      </c>
      <c r="C11" s="417"/>
      <c r="D11" s="417"/>
    </row>
    <row r="12" spans="1:4" s="413" customFormat="1" ht="18" customHeight="1">
      <c r="A12" s="416" t="s">
        <v>108</v>
      </c>
      <c r="B12" s="164" t="s">
        <v>285</v>
      </c>
      <c r="C12" s="417"/>
      <c r="D12" s="417"/>
    </row>
    <row r="13" spans="1:4" s="413" customFormat="1" ht="18" customHeight="1">
      <c r="A13" s="416" t="s">
        <v>151</v>
      </c>
      <c r="B13" s="164" t="s">
        <v>286</v>
      </c>
      <c r="C13" s="417"/>
      <c r="D13" s="417"/>
    </row>
    <row r="14" spans="1:4" s="413" customFormat="1" ht="18" customHeight="1">
      <c r="A14" s="416" t="s">
        <v>109</v>
      </c>
      <c r="B14" s="164" t="s">
        <v>455</v>
      </c>
      <c r="C14" s="417"/>
      <c r="D14" s="417"/>
    </row>
    <row r="15" spans="1:4" s="413" customFormat="1" ht="18" customHeight="1">
      <c r="A15" s="416" t="s">
        <v>110</v>
      </c>
      <c r="B15" s="183" t="s">
        <v>456</v>
      </c>
      <c r="C15" s="417"/>
      <c r="D15" s="417"/>
    </row>
    <row r="16" spans="1:4" s="413" customFormat="1" ht="18" customHeight="1">
      <c r="A16" s="416" t="s">
        <v>120</v>
      </c>
      <c r="B16" s="164" t="s">
        <v>289</v>
      </c>
      <c r="C16" s="418"/>
      <c r="D16" s="418"/>
    </row>
    <row r="17" spans="1:4" s="154" customFormat="1" ht="18" customHeight="1">
      <c r="A17" s="416" t="s">
        <v>121</v>
      </c>
      <c r="B17" s="164" t="s">
        <v>290</v>
      </c>
      <c r="C17" s="417"/>
      <c r="D17" s="417"/>
    </row>
    <row r="18" spans="1:4" s="154" customFormat="1" ht="18" customHeight="1" thickBot="1">
      <c r="A18" s="416" t="s">
        <v>122</v>
      </c>
      <c r="B18" s="183" t="s">
        <v>291</v>
      </c>
      <c r="C18" s="419"/>
      <c r="D18" s="419"/>
    </row>
    <row r="19" spans="1:4" s="413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54" customFormat="1" ht="18" customHeight="1">
      <c r="A20" s="416" t="s">
        <v>111</v>
      </c>
      <c r="B20" s="182" t="s">
        <v>257</v>
      </c>
      <c r="C20" s="417"/>
      <c r="D20" s="417"/>
    </row>
    <row r="21" spans="1:4" s="154" customFormat="1" ht="18" customHeight="1">
      <c r="A21" s="416" t="s">
        <v>112</v>
      </c>
      <c r="B21" s="164" t="s">
        <v>458</v>
      </c>
      <c r="C21" s="417"/>
      <c r="D21" s="417"/>
    </row>
    <row r="22" spans="1:4" s="154" customFormat="1" ht="18" customHeight="1">
      <c r="A22" s="416" t="s">
        <v>113</v>
      </c>
      <c r="B22" s="164" t="s">
        <v>459</v>
      </c>
      <c r="C22" s="417"/>
      <c r="D22" s="417"/>
    </row>
    <row r="23" spans="1:4" s="154" customFormat="1" ht="18" customHeight="1" thickBot="1">
      <c r="A23" s="416" t="s">
        <v>114</v>
      </c>
      <c r="B23" s="164" t="s">
        <v>2</v>
      </c>
      <c r="C23" s="417"/>
      <c r="D23" s="417"/>
    </row>
    <row r="24" spans="1:4" s="154" customFormat="1" ht="18" customHeight="1" thickBot="1">
      <c r="A24" s="420" t="s">
        <v>20</v>
      </c>
      <c r="B24" s="181" t="s">
        <v>177</v>
      </c>
      <c r="C24" s="421"/>
      <c r="D24" s="421"/>
    </row>
    <row r="25" spans="1:4" s="154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423" t="s">
        <v>458</v>
      </c>
      <c r="C26" s="283"/>
      <c r="D26" s="283"/>
    </row>
    <row r="27" spans="1:4" s="154" customFormat="1" ht="18" customHeight="1">
      <c r="A27" s="422" t="s">
        <v>270</v>
      </c>
      <c r="B27" s="424" t="s">
        <v>461</v>
      </c>
      <c r="C27" s="298"/>
      <c r="D27" s="298"/>
    </row>
    <row r="28" spans="1:4" s="154" customFormat="1" ht="18" customHeight="1" thickBot="1">
      <c r="A28" s="416" t="s">
        <v>271</v>
      </c>
      <c r="B28" s="425" t="s">
        <v>462</v>
      </c>
      <c r="C28" s="426"/>
      <c r="D28" s="426"/>
    </row>
    <row r="29" spans="1:4" s="154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423" t="s">
        <v>296</v>
      </c>
      <c r="C30" s="283"/>
      <c r="D30" s="283"/>
    </row>
    <row r="31" spans="1:4" s="154" customFormat="1" ht="18" customHeight="1">
      <c r="A31" s="422" t="s">
        <v>99</v>
      </c>
      <c r="B31" s="424" t="s">
        <v>297</v>
      </c>
      <c r="C31" s="298"/>
      <c r="D31" s="298"/>
    </row>
    <row r="32" spans="1:4" s="154" customFormat="1" ht="18" customHeight="1" thickBot="1">
      <c r="A32" s="416" t="s">
        <v>100</v>
      </c>
      <c r="B32" s="427" t="s">
        <v>298</v>
      </c>
      <c r="C32" s="426"/>
      <c r="D32" s="426"/>
    </row>
    <row r="33" spans="1:4" s="413" customFormat="1" ht="18" customHeight="1" thickBot="1">
      <c r="A33" s="420" t="s">
        <v>23</v>
      </c>
      <c r="B33" s="181" t="s">
        <v>409</v>
      </c>
      <c r="C33" s="421"/>
      <c r="D33" s="421"/>
    </row>
    <row r="34" spans="1:4" s="413" customFormat="1" ht="18" customHeight="1" thickBot="1">
      <c r="A34" s="420" t="s">
        <v>24</v>
      </c>
      <c r="B34" s="181" t="s">
        <v>464</v>
      </c>
      <c r="C34" s="428"/>
      <c r="D34" s="428"/>
    </row>
    <row r="35" spans="1:4" s="413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413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>
        <f>+D37+D38+D39</f>
        <v>0</v>
      </c>
    </row>
    <row r="37" spans="1:4" s="413" customFormat="1" ht="18" customHeight="1">
      <c r="A37" s="422" t="s">
        <v>467</v>
      </c>
      <c r="B37" s="423" t="s">
        <v>229</v>
      </c>
      <c r="C37" s="283"/>
      <c r="D37" s="283"/>
    </row>
    <row r="38" spans="1:4" s="413" customFormat="1" ht="18" customHeight="1">
      <c r="A38" s="422" t="s">
        <v>468</v>
      </c>
      <c r="B38" s="424" t="s">
        <v>3</v>
      </c>
      <c r="C38" s="298"/>
      <c r="D38" s="298"/>
    </row>
    <row r="39" spans="1:4" s="154" customFormat="1" ht="18" customHeight="1" thickBot="1">
      <c r="A39" s="416" t="s">
        <v>469</v>
      </c>
      <c r="B39" s="427" t="s">
        <v>470</v>
      </c>
      <c r="C39" s="426"/>
      <c r="D39" s="426"/>
    </row>
    <row r="40" spans="1:4" s="154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54" customFormat="1" ht="18" customHeight="1">
      <c r="A41" s="150"/>
      <c r="B41" s="151"/>
      <c r="C41" s="152"/>
      <c r="D41" s="152"/>
    </row>
    <row r="42" spans="1:4" s="189" customFormat="1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413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s="189" customFormat="1" ht="18" customHeight="1">
      <c r="A45" s="416" t="s">
        <v>105</v>
      </c>
      <c r="B45" s="182" t="s">
        <v>48</v>
      </c>
      <c r="C45" s="283"/>
      <c r="D45" s="283"/>
    </row>
    <row r="46" spans="1:4" s="189" customFormat="1" ht="18" customHeight="1">
      <c r="A46" s="416" t="s">
        <v>106</v>
      </c>
      <c r="B46" s="164" t="s">
        <v>186</v>
      </c>
      <c r="C46" s="286"/>
      <c r="D46" s="286"/>
    </row>
    <row r="47" spans="1:4" s="189" customFormat="1" ht="18" customHeight="1">
      <c r="A47" s="416" t="s">
        <v>107</v>
      </c>
      <c r="B47" s="164" t="s">
        <v>142</v>
      </c>
      <c r="C47" s="286"/>
      <c r="D47" s="286"/>
    </row>
    <row r="48" spans="1:4" s="189" customFormat="1" ht="18" customHeight="1">
      <c r="A48" s="416" t="s">
        <v>108</v>
      </c>
      <c r="B48" s="164" t="s">
        <v>187</v>
      </c>
      <c r="C48" s="286"/>
      <c r="D48" s="286"/>
    </row>
    <row r="49" spans="1:4" s="189" customFormat="1" ht="18" customHeight="1" thickBot="1">
      <c r="A49" s="416" t="s">
        <v>151</v>
      </c>
      <c r="B49" s="164" t="s">
        <v>188</v>
      </c>
      <c r="C49" s="286"/>
      <c r="D49" s="286"/>
    </row>
    <row r="50" spans="1:4" s="189" customFormat="1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413" customFormat="1" ht="18" customHeight="1">
      <c r="A51" s="416" t="s">
        <v>111</v>
      </c>
      <c r="B51" s="182" t="s">
        <v>219</v>
      </c>
      <c r="C51" s="283"/>
      <c r="D51" s="283"/>
    </row>
    <row r="52" spans="1:4" s="189" customFormat="1" ht="18" customHeight="1">
      <c r="A52" s="416" t="s">
        <v>112</v>
      </c>
      <c r="B52" s="164" t="s">
        <v>190</v>
      </c>
      <c r="C52" s="286"/>
      <c r="D52" s="286"/>
    </row>
    <row r="53" spans="1:4" s="189" customFormat="1" ht="18" customHeight="1">
      <c r="A53" s="416" t="s">
        <v>113</v>
      </c>
      <c r="B53" s="164" t="s">
        <v>60</v>
      </c>
      <c r="C53" s="286"/>
      <c r="D53" s="286"/>
    </row>
    <row r="54" spans="1:4" s="189" customFormat="1" ht="18" customHeight="1" thickBot="1">
      <c r="A54" s="416" t="s">
        <v>114</v>
      </c>
      <c r="B54" s="164" t="s">
        <v>4</v>
      </c>
      <c r="C54" s="286"/>
      <c r="D54" s="286"/>
    </row>
    <row r="55" spans="1:4" s="189" customFormat="1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193"/>
      <c r="D57" s="524"/>
    </row>
    <row r="58" spans="1:4" s="189" customFormat="1" ht="18" customHeight="1" thickBot="1">
      <c r="A58" s="191" t="s">
        <v>210</v>
      </c>
      <c r="B58" s="192"/>
      <c r="C58" s="193"/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1">
      <selection activeCell="F17" sqref="F17"/>
    </sheetView>
  </sheetViews>
  <sheetFormatPr defaultColWidth="9.00390625" defaultRowHeight="12.75"/>
  <cols>
    <col min="1" max="1" width="13.875" style="48" customWidth="1"/>
    <col min="2" max="2" width="79.125" style="49" customWidth="1"/>
    <col min="3" max="4" width="17.12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593</v>
      </c>
    </row>
    <row r="2" spans="1:3" s="100" customFormat="1" ht="18" customHeight="1">
      <c r="A2" s="107" t="s">
        <v>207</v>
      </c>
      <c r="B2" s="108" t="s">
        <v>512</v>
      </c>
      <c r="C2" s="407" t="s">
        <v>64</v>
      </c>
    </row>
    <row r="3" spans="1:3" s="100" customFormat="1" ht="18" customHeight="1" thickBot="1">
      <c r="A3" s="408" t="s">
        <v>206</v>
      </c>
      <c r="B3" s="111" t="s">
        <v>478</v>
      </c>
      <c r="C3" s="409" t="s">
        <v>491</v>
      </c>
    </row>
    <row r="4" s="100" customFormat="1" ht="18" customHeight="1" thickBot="1">
      <c r="C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56</v>
      </c>
      <c r="D5" s="410" t="s">
        <v>535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7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413" customFormat="1" ht="18" customHeight="1">
      <c r="A9" s="414" t="s">
        <v>105</v>
      </c>
      <c r="B9" s="162" t="s">
        <v>282</v>
      </c>
      <c r="C9" s="415"/>
      <c r="D9" s="415"/>
    </row>
    <row r="10" spans="1:4" s="413" customFormat="1" ht="18" customHeight="1">
      <c r="A10" s="416" t="s">
        <v>106</v>
      </c>
      <c r="B10" s="164" t="s">
        <v>283</v>
      </c>
      <c r="C10" s="417"/>
      <c r="D10" s="417"/>
    </row>
    <row r="11" spans="1:4" s="413" customFormat="1" ht="18" customHeight="1">
      <c r="A11" s="416" t="s">
        <v>107</v>
      </c>
      <c r="B11" s="164" t="s">
        <v>284</v>
      </c>
      <c r="C11" s="417"/>
      <c r="D11" s="417"/>
    </row>
    <row r="12" spans="1:4" s="413" customFormat="1" ht="18" customHeight="1">
      <c r="A12" s="416" t="s">
        <v>108</v>
      </c>
      <c r="B12" s="164" t="s">
        <v>285</v>
      </c>
      <c r="C12" s="417"/>
      <c r="D12" s="417"/>
    </row>
    <row r="13" spans="1:4" s="413" customFormat="1" ht="18" customHeight="1">
      <c r="A13" s="416" t="s">
        <v>151</v>
      </c>
      <c r="B13" s="164" t="s">
        <v>286</v>
      </c>
      <c r="C13" s="417"/>
      <c r="D13" s="417"/>
    </row>
    <row r="14" spans="1:4" s="413" customFormat="1" ht="18" customHeight="1">
      <c r="A14" s="416" t="s">
        <v>109</v>
      </c>
      <c r="B14" s="164" t="s">
        <v>455</v>
      </c>
      <c r="C14" s="417"/>
      <c r="D14" s="417"/>
    </row>
    <row r="15" spans="1:4" s="413" customFormat="1" ht="18" customHeight="1">
      <c r="A15" s="416" t="s">
        <v>110</v>
      </c>
      <c r="B15" s="183" t="s">
        <v>456</v>
      </c>
      <c r="C15" s="417"/>
      <c r="D15" s="417"/>
    </row>
    <row r="16" spans="1:4" s="413" customFormat="1" ht="18" customHeight="1">
      <c r="A16" s="416" t="s">
        <v>120</v>
      </c>
      <c r="B16" s="164" t="s">
        <v>289</v>
      </c>
      <c r="C16" s="418"/>
      <c r="D16" s="418"/>
    </row>
    <row r="17" spans="1:4" s="154" customFormat="1" ht="18" customHeight="1">
      <c r="A17" s="416" t="s">
        <v>121</v>
      </c>
      <c r="B17" s="164" t="s">
        <v>290</v>
      </c>
      <c r="C17" s="417"/>
      <c r="D17" s="417"/>
    </row>
    <row r="18" spans="1:4" s="154" customFormat="1" ht="18" customHeight="1" thickBot="1">
      <c r="A18" s="416" t="s">
        <v>122</v>
      </c>
      <c r="B18" s="183" t="s">
        <v>291</v>
      </c>
      <c r="C18" s="419"/>
      <c r="D18" s="419"/>
    </row>
    <row r="19" spans="1:4" s="413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54" customFormat="1" ht="18" customHeight="1">
      <c r="A20" s="416" t="s">
        <v>111</v>
      </c>
      <c r="B20" s="182" t="s">
        <v>257</v>
      </c>
      <c r="C20" s="417"/>
      <c r="D20" s="417"/>
    </row>
    <row r="21" spans="1:4" s="154" customFormat="1" ht="18" customHeight="1">
      <c r="A21" s="416" t="s">
        <v>112</v>
      </c>
      <c r="B21" s="164" t="s">
        <v>458</v>
      </c>
      <c r="C21" s="417"/>
      <c r="D21" s="417"/>
    </row>
    <row r="22" spans="1:4" s="154" customFormat="1" ht="18" customHeight="1">
      <c r="A22" s="416" t="s">
        <v>113</v>
      </c>
      <c r="B22" s="164" t="s">
        <v>459</v>
      </c>
      <c r="C22" s="417"/>
      <c r="D22" s="417"/>
    </row>
    <row r="23" spans="1:4" s="154" customFormat="1" ht="18" customHeight="1" thickBot="1">
      <c r="A23" s="416" t="s">
        <v>114</v>
      </c>
      <c r="B23" s="164" t="s">
        <v>2</v>
      </c>
      <c r="C23" s="417"/>
      <c r="D23" s="417"/>
    </row>
    <row r="24" spans="1:4" s="154" customFormat="1" ht="18" customHeight="1" thickBot="1">
      <c r="A24" s="420" t="s">
        <v>20</v>
      </c>
      <c r="B24" s="181" t="s">
        <v>177</v>
      </c>
      <c r="C24" s="421"/>
      <c r="D24" s="421"/>
    </row>
    <row r="25" spans="1:4" s="154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423" t="s">
        <v>458</v>
      </c>
      <c r="C26" s="283"/>
      <c r="D26" s="283"/>
    </row>
    <row r="27" spans="1:4" s="154" customFormat="1" ht="18" customHeight="1">
      <c r="A27" s="422" t="s">
        <v>270</v>
      </c>
      <c r="B27" s="424" t="s">
        <v>461</v>
      </c>
      <c r="C27" s="298"/>
      <c r="D27" s="298"/>
    </row>
    <row r="28" spans="1:4" s="154" customFormat="1" ht="18" customHeight="1" thickBot="1">
      <c r="A28" s="416" t="s">
        <v>271</v>
      </c>
      <c r="B28" s="425" t="s">
        <v>462</v>
      </c>
      <c r="C28" s="426"/>
      <c r="D28" s="426"/>
    </row>
    <row r="29" spans="1:4" s="154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423" t="s">
        <v>296</v>
      </c>
      <c r="C30" s="283"/>
      <c r="D30" s="283"/>
    </row>
    <row r="31" spans="1:4" s="154" customFormat="1" ht="18" customHeight="1">
      <c r="A31" s="422" t="s">
        <v>99</v>
      </c>
      <c r="B31" s="424" t="s">
        <v>297</v>
      </c>
      <c r="C31" s="298"/>
      <c r="D31" s="298"/>
    </row>
    <row r="32" spans="1:4" s="154" customFormat="1" ht="18" customHeight="1" thickBot="1">
      <c r="A32" s="416" t="s">
        <v>100</v>
      </c>
      <c r="B32" s="427" t="s">
        <v>298</v>
      </c>
      <c r="C32" s="426"/>
      <c r="D32" s="426"/>
    </row>
    <row r="33" spans="1:4" s="413" customFormat="1" ht="18" customHeight="1" thickBot="1">
      <c r="A33" s="420" t="s">
        <v>23</v>
      </c>
      <c r="B33" s="181" t="s">
        <v>409</v>
      </c>
      <c r="C33" s="421"/>
      <c r="D33" s="421"/>
    </row>
    <row r="34" spans="1:4" s="413" customFormat="1" ht="18" customHeight="1" thickBot="1">
      <c r="A34" s="420" t="s">
        <v>24</v>
      </c>
      <c r="B34" s="181" t="s">
        <v>464</v>
      </c>
      <c r="C34" s="428"/>
      <c r="D34" s="428"/>
    </row>
    <row r="35" spans="1:4" s="413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413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>
        <f>+D37+D38+D39</f>
        <v>0</v>
      </c>
    </row>
    <row r="37" spans="1:4" s="413" customFormat="1" ht="18" customHeight="1">
      <c r="A37" s="422" t="s">
        <v>467</v>
      </c>
      <c r="B37" s="423" t="s">
        <v>229</v>
      </c>
      <c r="C37" s="283"/>
      <c r="D37" s="283"/>
    </row>
    <row r="38" spans="1:4" s="413" customFormat="1" ht="18" customHeight="1">
      <c r="A38" s="422" t="s">
        <v>468</v>
      </c>
      <c r="B38" s="424" t="s">
        <v>3</v>
      </c>
      <c r="C38" s="298"/>
      <c r="D38" s="298"/>
    </row>
    <row r="39" spans="1:4" s="154" customFormat="1" ht="18" customHeight="1" thickBot="1">
      <c r="A39" s="416" t="s">
        <v>469</v>
      </c>
      <c r="B39" s="427" t="s">
        <v>470</v>
      </c>
      <c r="C39" s="426"/>
      <c r="D39" s="426"/>
    </row>
    <row r="40" spans="1:4" s="154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54" customFormat="1" ht="18" customHeight="1">
      <c r="A41" s="150"/>
      <c r="B41" s="151"/>
      <c r="C41" s="152"/>
      <c r="D41" s="152"/>
    </row>
    <row r="42" spans="1:4" s="189" customFormat="1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413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s="189" customFormat="1" ht="18" customHeight="1">
      <c r="A45" s="416" t="s">
        <v>105</v>
      </c>
      <c r="B45" s="182" t="s">
        <v>48</v>
      </c>
      <c r="C45" s="283"/>
      <c r="D45" s="283"/>
    </row>
    <row r="46" spans="1:4" s="189" customFormat="1" ht="18" customHeight="1">
      <c r="A46" s="416" t="s">
        <v>106</v>
      </c>
      <c r="B46" s="164" t="s">
        <v>186</v>
      </c>
      <c r="C46" s="286"/>
      <c r="D46" s="286"/>
    </row>
    <row r="47" spans="1:4" s="189" customFormat="1" ht="18" customHeight="1">
      <c r="A47" s="416" t="s">
        <v>107</v>
      </c>
      <c r="B47" s="164" t="s">
        <v>142</v>
      </c>
      <c r="C47" s="286"/>
      <c r="D47" s="286"/>
    </row>
    <row r="48" spans="1:4" s="189" customFormat="1" ht="18" customHeight="1">
      <c r="A48" s="416" t="s">
        <v>108</v>
      </c>
      <c r="B48" s="164" t="s">
        <v>187</v>
      </c>
      <c r="C48" s="286"/>
      <c r="D48" s="286"/>
    </row>
    <row r="49" spans="1:4" s="189" customFormat="1" ht="18" customHeight="1" thickBot="1">
      <c r="A49" s="416" t="s">
        <v>151</v>
      </c>
      <c r="B49" s="164" t="s">
        <v>188</v>
      </c>
      <c r="C49" s="286"/>
      <c r="D49" s="286"/>
    </row>
    <row r="50" spans="1:4" s="189" customFormat="1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413" customFormat="1" ht="18" customHeight="1">
      <c r="A51" s="416" t="s">
        <v>111</v>
      </c>
      <c r="B51" s="182" t="s">
        <v>219</v>
      </c>
      <c r="C51" s="283"/>
      <c r="D51" s="283"/>
    </row>
    <row r="52" spans="1:4" s="189" customFormat="1" ht="18" customHeight="1">
      <c r="A52" s="416" t="s">
        <v>112</v>
      </c>
      <c r="B52" s="164" t="s">
        <v>190</v>
      </c>
      <c r="C52" s="286"/>
      <c r="D52" s="286"/>
    </row>
    <row r="53" spans="1:4" s="189" customFormat="1" ht="18" customHeight="1">
      <c r="A53" s="416" t="s">
        <v>113</v>
      </c>
      <c r="B53" s="164" t="s">
        <v>60</v>
      </c>
      <c r="C53" s="286"/>
      <c r="D53" s="286"/>
    </row>
    <row r="54" spans="1:4" s="189" customFormat="1" ht="18" customHeight="1" thickBot="1">
      <c r="A54" s="416" t="s">
        <v>114</v>
      </c>
      <c r="B54" s="164" t="s">
        <v>4</v>
      </c>
      <c r="C54" s="286"/>
      <c r="D54" s="286"/>
    </row>
    <row r="55" spans="1:4" s="189" customFormat="1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193"/>
      <c r="D57" s="524"/>
    </row>
    <row r="58" spans="1:4" s="189" customFormat="1" ht="18" customHeight="1" thickBot="1">
      <c r="A58" s="191" t="s">
        <v>210</v>
      </c>
      <c r="B58" s="192"/>
      <c r="C58" s="193"/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workbookViewId="0" topLeftCell="A1">
      <selection activeCell="I17" sqref="I17"/>
    </sheetView>
  </sheetViews>
  <sheetFormatPr defaultColWidth="9.00390625" defaultRowHeight="12.75"/>
  <cols>
    <col min="1" max="1" width="10.125" style="48" customWidth="1"/>
    <col min="2" max="2" width="54.375" style="49" customWidth="1"/>
    <col min="3" max="4" width="25.00390625" style="49" customWidth="1"/>
    <col min="5" max="16384" width="9.375" style="49" customWidth="1"/>
  </cols>
  <sheetData>
    <row r="1" spans="1:4" s="44" customFormat="1" ht="18" customHeight="1" thickBot="1">
      <c r="A1" s="43"/>
      <c r="C1" s="406" t="s">
        <v>584</v>
      </c>
      <c r="D1" s="406"/>
    </row>
    <row r="2" spans="1:4" s="100" customFormat="1" ht="18" customHeight="1">
      <c r="A2" s="610" t="s">
        <v>207</v>
      </c>
      <c r="B2" s="108" t="s">
        <v>513</v>
      </c>
      <c r="C2" s="407" t="s">
        <v>64</v>
      </c>
      <c r="D2" s="407" t="s">
        <v>64</v>
      </c>
    </row>
    <row r="3" spans="1:4" s="100" customFormat="1" ht="18" customHeight="1" thickBot="1">
      <c r="A3" s="644" t="s">
        <v>206</v>
      </c>
      <c r="B3" s="111" t="s">
        <v>453</v>
      </c>
      <c r="C3" s="409" t="s">
        <v>53</v>
      </c>
      <c r="D3" s="409" t="s">
        <v>53</v>
      </c>
    </row>
    <row r="4" spans="3:4" s="100" customFormat="1" ht="18" customHeight="1" thickBot="1">
      <c r="C4" s="113" t="s">
        <v>54</v>
      </c>
      <c r="D4" s="113"/>
    </row>
    <row r="5" spans="1:5" s="189" customFormat="1" ht="18" customHeight="1" thickBot="1">
      <c r="A5" s="114" t="s">
        <v>208</v>
      </c>
      <c r="B5" s="115" t="s">
        <v>55</v>
      </c>
      <c r="C5" s="410" t="s">
        <v>534</v>
      </c>
      <c r="D5" s="410" t="s">
        <v>535</v>
      </c>
      <c r="E5" s="410"/>
    </row>
    <row r="6" spans="1:5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  <c r="E6" s="119"/>
    </row>
    <row r="7" spans="1:5" s="102" customFormat="1" ht="18" customHeight="1" thickBot="1">
      <c r="A7" s="120"/>
      <c r="B7" s="121" t="s">
        <v>57</v>
      </c>
      <c r="C7" s="411"/>
      <c r="D7" s="411"/>
      <c r="E7" s="411"/>
    </row>
    <row r="8" spans="1:5" s="413" customFormat="1" ht="18" customHeight="1" thickBot="1">
      <c r="A8" s="117" t="s">
        <v>18</v>
      </c>
      <c r="B8" s="645" t="s">
        <v>454</v>
      </c>
      <c r="C8" s="295">
        <f>SUM(C9:C18)</f>
        <v>3510</v>
      </c>
      <c r="D8" s="295">
        <f>SUM(D9:D18)</f>
        <v>3510</v>
      </c>
      <c r="E8" s="295"/>
    </row>
    <row r="9" spans="1:5" s="413" customFormat="1" ht="18" customHeight="1">
      <c r="A9" s="414" t="s">
        <v>105</v>
      </c>
      <c r="B9" s="630" t="s">
        <v>282</v>
      </c>
      <c r="C9" s="415"/>
      <c r="D9" s="415"/>
      <c r="E9" s="415"/>
    </row>
    <row r="10" spans="1:5" s="413" customFormat="1" ht="18" customHeight="1">
      <c r="A10" s="416" t="s">
        <v>106</v>
      </c>
      <c r="B10" s="631" t="s">
        <v>283</v>
      </c>
      <c r="C10" s="417">
        <v>3100</v>
      </c>
      <c r="D10" s="417">
        <v>3100</v>
      </c>
      <c r="E10" s="417"/>
    </row>
    <row r="11" spans="1:5" s="413" customFormat="1" ht="18" customHeight="1">
      <c r="A11" s="416" t="s">
        <v>107</v>
      </c>
      <c r="B11" s="631" t="s">
        <v>284</v>
      </c>
      <c r="C11" s="417"/>
      <c r="D11" s="417"/>
      <c r="E11" s="417"/>
    </row>
    <row r="12" spans="1:5" s="413" customFormat="1" ht="18" customHeight="1">
      <c r="A12" s="416" t="s">
        <v>108</v>
      </c>
      <c r="B12" s="631" t="s">
        <v>285</v>
      </c>
      <c r="C12" s="417"/>
      <c r="D12" s="417"/>
      <c r="E12" s="417"/>
    </row>
    <row r="13" spans="1:5" s="413" customFormat="1" ht="18" customHeight="1">
      <c r="A13" s="416" t="s">
        <v>151</v>
      </c>
      <c r="B13" s="631" t="s">
        <v>286</v>
      </c>
      <c r="C13" s="417"/>
      <c r="D13" s="417">
        <v>0</v>
      </c>
      <c r="E13" s="417"/>
    </row>
    <row r="14" spans="1:5" s="413" customFormat="1" ht="18" customHeight="1">
      <c r="A14" s="416" t="s">
        <v>109</v>
      </c>
      <c r="B14" s="631" t="s">
        <v>455</v>
      </c>
      <c r="C14" s="417">
        <v>410</v>
      </c>
      <c r="D14" s="417">
        <v>410</v>
      </c>
      <c r="E14" s="417"/>
    </row>
    <row r="15" spans="1:5" s="413" customFormat="1" ht="18" customHeight="1">
      <c r="A15" s="416" t="s">
        <v>110</v>
      </c>
      <c r="B15" s="642" t="s">
        <v>456</v>
      </c>
      <c r="C15" s="417"/>
      <c r="D15" s="417"/>
      <c r="E15" s="417"/>
    </row>
    <row r="16" spans="1:5" s="413" customFormat="1" ht="18" customHeight="1">
      <c r="A16" s="416" t="s">
        <v>120</v>
      </c>
      <c r="B16" s="631" t="s">
        <v>289</v>
      </c>
      <c r="C16" s="418"/>
      <c r="D16" s="418"/>
      <c r="E16" s="418"/>
    </row>
    <row r="17" spans="1:5" s="154" customFormat="1" ht="18" customHeight="1">
      <c r="A17" s="416" t="s">
        <v>121</v>
      </c>
      <c r="B17" s="631" t="s">
        <v>290</v>
      </c>
      <c r="C17" s="417"/>
      <c r="D17" s="417"/>
      <c r="E17" s="417"/>
    </row>
    <row r="18" spans="1:5" s="154" customFormat="1" ht="18" customHeight="1" thickBot="1">
      <c r="A18" s="416" t="s">
        <v>122</v>
      </c>
      <c r="B18" s="642" t="s">
        <v>291</v>
      </c>
      <c r="C18" s="419"/>
      <c r="D18" s="419"/>
      <c r="E18" s="419"/>
    </row>
    <row r="19" spans="1:5" s="413" customFormat="1" ht="18" customHeight="1" thickBot="1">
      <c r="A19" s="117" t="s">
        <v>19</v>
      </c>
      <c r="B19" s="645" t="s">
        <v>457</v>
      </c>
      <c r="C19" s="295">
        <f>SUM(C20:C22)</f>
        <v>0</v>
      </c>
      <c r="D19" s="295">
        <f>SUM(D20:D22)</f>
        <v>0</v>
      </c>
      <c r="E19" s="295"/>
    </row>
    <row r="20" spans="1:5" s="154" customFormat="1" ht="18" customHeight="1">
      <c r="A20" s="416" t="s">
        <v>111</v>
      </c>
      <c r="B20" s="769" t="s">
        <v>257</v>
      </c>
      <c r="C20" s="417"/>
      <c r="D20" s="417"/>
      <c r="E20" s="417"/>
    </row>
    <row r="21" spans="1:5" s="154" customFormat="1" ht="18" customHeight="1">
      <c r="A21" s="416" t="s">
        <v>112</v>
      </c>
      <c r="B21" s="761" t="s">
        <v>458</v>
      </c>
      <c r="C21" s="417"/>
      <c r="D21" s="417"/>
      <c r="E21" s="417"/>
    </row>
    <row r="22" spans="1:5" s="154" customFormat="1" ht="18" customHeight="1">
      <c r="A22" s="416" t="s">
        <v>113</v>
      </c>
      <c r="B22" s="761" t="s">
        <v>459</v>
      </c>
      <c r="C22" s="417">
        <v>0</v>
      </c>
      <c r="D22" s="417"/>
      <c r="E22" s="417"/>
    </row>
    <row r="23" spans="1:5" s="154" customFormat="1" ht="18" customHeight="1" thickBot="1">
      <c r="A23" s="416" t="s">
        <v>114</v>
      </c>
      <c r="B23" s="761" t="s">
        <v>2</v>
      </c>
      <c r="C23" s="417"/>
      <c r="D23" s="417"/>
      <c r="E23" s="417"/>
    </row>
    <row r="24" spans="1:5" s="154" customFormat="1" ht="18" customHeight="1" thickBot="1">
      <c r="A24" s="420" t="s">
        <v>20</v>
      </c>
      <c r="B24" s="770" t="s">
        <v>177</v>
      </c>
      <c r="C24" s="421"/>
      <c r="D24" s="421"/>
      <c r="E24" s="421"/>
    </row>
    <row r="25" spans="1:5" s="154" customFormat="1" ht="18" customHeight="1" thickBot="1">
      <c r="A25" s="420" t="s">
        <v>21</v>
      </c>
      <c r="B25" s="770" t="s">
        <v>460</v>
      </c>
      <c r="C25" s="295">
        <f>+C26+C27</f>
        <v>0</v>
      </c>
      <c r="D25" s="295">
        <f>+D26+D27</f>
        <v>0</v>
      </c>
      <c r="E25" s="295"/>
    </row>
    <row r="26" spans="1:5" s="154" customFormat="1" ht="18" customHeight="1">
      <c r="A26" s="422" t="s">
        <v>267</v>
      </c>
      <c r="B26" s="774" t="s">
        <v>458</v>
      </c>
      <c r="C26" s="283"/>
      <c r="D26" s="283"/>
      <c r="E26" s="283"/>
    </row>
    <row r="27" spans="1:5" s="154" customFormat="1" ht="18" customHeight="1">
      <c r="A27" s="422" t="s">
        <v>270</v>
      </c>
      <c r="B27" s="775" t="s">
        <v>461</v>
      </c>
      <c r="C27" s="298"/>
      <c r="D27" s="298"/>
      <c r="E27" s="298"/>
    </row>
    <row r="28" spans="1:5" s="154" customFormat="1" ht="18" customHeight="1" thickBot="1">
      <c r="A28" s="416" t="s">
        <v>271</v>
      </c>
      <c r="B28" s="776" t="s">
        <v>462</v>
      </c>
      <c r="C28" s="426"/>
      <c r="D28" s="426"/>
      <c r="E28" s="426"/>
    </row>
    <row r="29" spans="1:5" s="154" customFormat="1" ht="18" customHeight="1" thickBot="1">
      <c r="A29" s="420" t="s">
        <v>22</v>
      </c>
      <c r="B29" s="770" t="s">
        <v>463</v>
      </c>
      <c r="C29" s="295">
        <f>+C30+C31+C32</f>
        <v>0</v>
      </c>
      <c r="D29" s="295">
        <f>+D30+D31+D32</f>
        <v>0</v>
      </c>
      <c r="E29" s="295"/>
    </row>
    <row r="30" spans="1:5" s="154" customFormat="1" ht="18" customHeight="1">
      <c r="A30" s="422" t="s">
        <v>98</v>
      </c>
      <c r="B30" s="774" t="s">
        <v>296</v>
      </c>
      <c r="C30" s="283"/>
      <c r="D30" s="283"/>
      <c r="E30" s="283"/>
    </row>
    <row r="31" spans="1:5" s="154" customFormat="1" ht="18" customHeight="1">
      <c r="A31" s="422" t="s">
        <v>99</v>
      </c>
      <c r="B31" s="775" t="s">
        <v>297</v>
      </c>
      <c r="C31" s="298"/>
      <c r="D31" s="298"/>
      <c r="E31" s="298"/>
    </row>
    <row r="32" spans="1:5" s="154" customFormat="1" ht="18" customHeight="1" thickBot="1">
      <c r="A32" s="416" t="s">
        <v>100</v>
      </c>
      <c r="B32" s="777" t="s">
        <v>298</v>
      </c>
      <c r="C32" s="426"/>
      <c r="D32" s="426"/>
      <c r="E32" s="426"/>
    </row>
    <row r="33" spans="1:5" s="413" customFormat="1" ht="18" customHeight="1" thickBot="1">
      <c r="A33" s="420" t="s">
        <v>23</v>
      </c>
      <c r="B33" s="770" t="s">
        <v>409</v>
      </c>
      <c r="C33" s="421"/>
      <c r="D33" s="421"/>
      <c r="E33" s="421"/>
    </row>
    <row r="34" spans="1:5" s="413" customFormat="1" ht="18" customHeight="1" thickBot="1">
      <c r="A34" s="420" t="s">
        <v>24</v>
      </c>
      <c r="B34" s="770" t="s">
        <v>464</v>
      </c>
      <c r="C34" s="428"/>
      <c r="D34" s="428"/>
      <c r="E34" s="428"/>
    </row>
    <row r="35" spans="1:5" s="413" customFormat="1" ht="18" customHeight="1" thickBot="1">
      <c r="A35" s="117" t="s">
        <v>25</v>
      </c>
      <c r="B35" s="770" t="s">
        <v>465</v>
      </c>
      <c r="C35" s="301">
        <f>+C8+C19+C24+C25+C29+C33+C34</f>
        <v>3510</v>
      </c>
      <c r="D35" s="301">
        <f>+D8+D19+D24+D25+D29+D33+D34</f>
        <v>3510</v>
      </c>
      <c r="E35" s="301"/>
    </row>
    <row r="36" spans="1:5" s="413" customFormat="1" ht="18" customHeight="1" thickBot="1">
      <c r="A36" s="429" t="s">
        <v>26</v>
      </c>
      <c r="B36" s="770" t="s">
        <v>466</v>
      </c>
      <c r="C36" s="301">
        <f>+C37+C38+C39</f>
        <v>18719</v>
      </c>
      <c r="D36" s="301">
        <f>+D37+D38+D39</f>
        <v>19262</v>
      </c>
      <c r="E36" s="301"/>
    </row>
    <row r="37" spans="1:5" s="413" customFormat="1" ht="18" customHeight="1">
      <c r="A37" s="422" t="s">
        <v>467</v>
      </c>
      <c r="B37" s="774" t="s">
        <v>229</v>
      </c>
      <c r="C37" s="283"/>
      <c r="D37" s="283">
        <v>543</v>
      </c>
      <c r="E37" s="283"/>
    </row>
    <row r="38" spans="1:5" s="413" customFormat="1" ht="18" customHeight="1">
      <c r="A38" s="422" t="s">
        <v>468</v>
      </c>
      <c r="B38" s="775" t="s">
        <v>3</v>
      </c>
      <c r="C38" s="298"/>
      <c r="D38" s="298"/>
      <c r="E38" s="298"/>
    </row>
    <row r="39" spans="1:5" s="154" customFormat="1" ht="18" customHeight="1" thickBot="1">
      <c r="A39" s="416" t="s">
        <v>469</v>
      </c>
      <c r="B39" s="777" t="s">
        <v>470</v>
      </c>
      <c r="C39" s="426">
        <v>18719</v>
      </c>
      <c r="D39" s="426">
        <v>18719</v>
      </c>
      <c r="E39" s="426"/>
    </row>
    <row r="40" spans="1:5" s="154" customFormat="1" ht="18" customHeight="1" thickBot="1">
      <c r="A40" s="429" t="s">
        <v>27</v>
      </c>
      <c r="B40" s="778" t="s">
        <v>471</v>
      </c>
      <c r="C40" s="157">
        <f>+C35+C36</f>
        <v>22229</v>
      </c>
      <c r="D40" s="157">
        <f>+D35+D36</f>
        <v>22772</v>
      </c>
      <c r="E40" s="157"/>
    </row>
    <row r="41" spans="1:5" s="154" customFormat="1" ht="18" customHeight="1">
      <c r="A41" s="150"/>
      <c r="B41" s="626"/>
      <c r="C41" s="152"/>
      <c r="D41" s="152"/>
      <c r="E41" s="152"/>
    </row>
    <row r="42" spans="1:5" s="189" customFormat="1" ht="18" customHeight="1" thickBot="1">
      <c r="A42" s="431"/>
      <c r="B42" s="627"/>
      <c r="C42" s="155"/>
      <c r="D42" s="155"/>
      <c r="E42" s="155"/>
    </row>
    <row r="43" spans="1:5" s="102" customFormat="1" ht="18" customHeight="1" thickBot="1">
      <c r="A43" s="114"/>
      <c r="B43" s="628" t="s">
        <v>59</v>
      </c>
      <c r="C43" s="157"/>
      <c r="D43" s="157"/>
      <c r="E43" s="157"/>
    </row>
    <row r="44" spans="1:5" s="413" customFormat="1" ht="18" customHeight="1" thickBot="1">
      <c r="A44" s="420" t="s">
        <v>18</v>
      </c>
      <c r="B44" s="641" t="s">
        <v>472</v>
      </c>
      <c r="C44" s="295">
        <f>SUM(C45:C49)</f>
        <v>22229</v>
      </c>
      <c r="D44" s="295">
        <f>SUM(D45:D49)</f>
        <v>22692</v>
      </c>
      <c r="E44" s="295"/>
    </row>
    <row r="45" spans="1:5" s="189" customFormat="1" ht="18" customHeight="1">
      <c r="A45" s="416" t="s">
        <v>105</v>
      </c>
      <c r="B45" s="640" t="s">
        <v>48</v>
      </c>
      <c r="C45" s="283">
        <v>10505</v>
      </c>
      <c r="D45" s="283">
        <v>10505</v>
      </c>
      <c r="E45" s="283"/>
    </row>
    <row r="46" spans="1:5" s="189" customFormat="1" ht="18" customHeight="1">
      <c r="A46" s="416" t="s">
        <v>106</v>
      </c>
      <c r="B46" s="631" t="s">
        <v>186</v>
      </c>
      <c r="C46" s="286">
        <v>3201</v>
      </c>
      <c r="D46" s="286">
        <v>3201</v>
      </c>
      <c r="E46" s="286"/>
    </row>
    <row r="47" spans="1:5" s="189" customFormat="1" ht="18" customHeight="1">
      <c r="A47" s="416" t="s">
        <v>107</v>
      </c>
      <c r="B47" s="631" t="s">
        <v>142</v>
      </c>
      <c r="C47" s="286">
        <v>8523</v>
      </c>
      <c r="D47" s="286">
        <v>8986</v>
      </c>
      <c r="E47" s="286"/>
    </row>
    <row r="48" spans="1:5" s="189" customFormat="1" ht="18" customHeight="1">
      <c r="A48" s="416" t="s">
        <v>108</v>
      </c>
      <c r="B48" s="631" t="s">
        <v>187</v>
      </c>
      <c r="C48" s="286"/>
      <c r="D48" s="286"/>
      <c r="E48" s="286"/>
    </row>
    <row r="49" spans="1:5" s="189" customFormat="1" ht="18" customHeight="1" thickBot="1">
      <c r="A49" s="416" t="s">
        <v>151</v>
      </c>
      <c r="B49" s="631" t="s">
        <v>188</v>
      </c>
      <c r="C49" s="286"/>
      <c r="D49" s="286"/>
      <c r="E49" s="286"/>
    </row>
    <row r="50" spans="1:5" s="189" customFormat="1" ht="18" customHeight="1" thickBot="1">
      <c r="A50" s="420" t="s">
        <v>19</v>
      </c>
      <c r="B50" s="641" t="s">
        <v>473</v>
      </c>
      <c r="C50" s="295">
        <f>SUM(C51:C53)</f>
        <v>0</v>
      </c>
      <c r="D50" s="295">
        <f>SUM(D51:D53)</f>
        <v>81</v>
      </c>
      <c r="E50" s="295"/>
    </row>
    <row r="51" spans="1:5" s="413" customFormat="1" ht="18" customHeight="1">
      <c r="A51" s="416" t="s">
        <v>111</v>
      </c>
      <c r="B51" s="640" t="s">
        <v>219</v>
      </c>
      <c r="C51" s="283"/>
      <c r="D51" s="283">
        <v>81</v>
      </c>
      <c r="E51" s="283"/>
    </row>
    <row r="52" spans="1:5" s="189" customFormat="1" ht="18" customHeight="1">
      <c r="A52" s="416" t="s">
        <v>112</v>
      </c>
      <c r="B52" s="631" t="s">
        <v>190</v>
      </c>
      <c r="C52" s="286"/>
      <c r="D52" s="286"/>
      <c r="E52" s="286"/>
    </row>
    <row r="53" spans="1:5" s="189" customFormat="1" ht="18" customHeight="1">
      <c r="A53" s="416" t="s">
        <v>113</v>
      </c>
      <c r="B53" s="631" t="s">
        <v>60</v>
      </c>
      <c r="C53" s="286"/>
      <c r="D53" s="286"/>
      <c r="E53" s="286"/>
    </row>
    <row r="54" spans="1:5" s="189" customFormat="1" ht="18" customHeight="1" thickBot="1">
      <c r="A54" s="416" t="s">
        <v>114</v>
      </c>
      <c r="B54" s="631" t="s">
        <v>4</v>
      </c>
      <c r="C54" s="286"/>
      <c r="D54" s="286"/>
      <c r="E54" s="286"/>
    </row>
    <row r="55" spans="1:5" s="189" customFormat="1" ht="18" customHeight="1" thickBot="1">
      <c r="A55" s="420" t="s">
        <v>20</v>
      </c>
      <c r="B55" s="651" t="s">
        <v>474</v>
      </c>
      <c r="C55" s="433">
        <f>+C44+C50</f>
        <v>22229</v>
      </c>
      <c r="D55" s="433">
        <f>+D44+D50</f>
        <v>22773</v>
      </c>
      <c r="E55" s="433"/>
    </row>
    <row r="56" spans="1:5" s="189" customFormat="1" ht="18" customHeight="1" thickBot="1">
      <c r="A56" s="188"/>
      <c r="C56" s="190"/>
      <c r="D56" s="190"/>
      <c r="E56" s="190"/>
    </row>
    <row r="57" spans="1:5" s="189" customFormat="1" ht="18" customHeight="1" thickBot="1">
      <c r="A57" s="191" t="s">
        <v>209</v>
      </c>
      <c r="B57" s="192"/>
      <c r="C57" s="524">
        <v>5</v>
      </c>
      <c r="D57" s="524">
        <v>5</v>
      </c>
      <c r="E57" s="524"/>
    </row>
    <row r="58" spans="1:5" s="189" customFormat="1" ht="18" customHeight="1" thickBot="1">
      <c r="A58" s="191" t="s">
        <v>210</v>
      </c>
      <c r="B58" s="192"/>
      <c r="C58" s="193">
        <v>0</v>
      </c>
      <c r="D58" s="193">
        <v>0</v>
      </c>
      <c r="E58" s="1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workbookViewId="0" topLeftCell="A20">
      <selection activeCell="J22" sqref="J22"/>
    </sheetView>
  </sheetViews>
  <sheetFormatPr defaultColWidth="9.00390625" defaultRowHeight="12.75"/>
  <cols>
    <col min="1" max="1" width="6.875" style="48" customWidth="1"/>
    <col min="2" max="2" width="50.50390625" style="49" customWidth="1"/>
    <col min="3" max="4" width="25.00390625" style="49" customWidth="1"/>
    <col min="5" max="16384" width="9.375" style="49" customWidth="1"/>
  </cols>
  <sheetData>
    <row r="1" spans="1:4" s="44" customFormat="1" ht="18" customHeight="1" thickBot="1">
      <c r="A1" s="43"/>
      <c r="B1" s="44" t="s">
        <v>585</v>
      </c>
      <c r="C1" s="406"/>
      <c r="D1" s="406"/>
    </row>
    <row r="2" spans="1:4" s="100" customFormat="1" ht="18" customHeight="1">
      <c r="A2" s="610" t="s">
        <v>207</v>
      </c>
      <c r="B2" s="108" t="s">
        <v>513</v>
      </c>
      <c r="C2" s="407"/>
      <c r="D2" s="407" t="s">
        <v>64</v>
      </c>
    </row>
    <row r="3" spans="1:4" s="100" customFormat="1" ht="18" customHeight="1" thickBot="1">
      <c r="A3" s="644" t="s">
        <v>206</v>
      </c>
      <c r="B3" s="111" t="s">
        <v>476</v>
      </c>
      <c r="C3" s="409" t="s">
        <v>63</v>
      </c>
      <c r="D3" s="409" t="s">
        <v>63</v>
      </c>
    </row>
    <row r="4" spans="3:4" s="100" customFormat="1" ht="18" customHeight="1" thickBot="1">
      <c r="C4" s="113" t="s">
        <v>54</v>
      </c>
      <c r="D4" s="113"/>
    </row>
    <row r="5" spans="1:4" s="189" customFormat="1" ht="18" customHeight="1" thickBot="1">
      <c r="A5" s="114" t="s">
        <v>208</v>
      </c>
      <c r="B5" s="653" t="s">
        <v>55</v>
      </c>
      <c r="C5" s="410" t="s">
        <v>534</v>
      </c>
      <c r="D5" s="410" t="s">
        <v>535</v>
      </c>
    </row>
    <row r="6" spans="1:4" s="102" customFormat="1" ht="18" customHeight="1" thickBot="1">
      <c r="A6" s="117">
        <v>1</v>
      </c>
      <c r="B6" s="654">
        <v>2</v>
      </c>
      <c r="C6" s="119">
        <v>3</v>
      </c>
      <c r="D6" s="119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645" t="s">
        <v>454</v>
      </c>
      <c r="C8" s="295">
        <f>SUM(C9:C18)</f>
        <v>3510</v>
      </c>
      <c r="D8" s="295">
        <f>SUM(D9:D18)</f>
        <v>3510</v>
      </c>
    </row>
    <row r="9" spans="1:4" s="413" customFormat="1" ht="18" customHeight="1">
      <c r="A9" s="414" t="s">
        <v>105</v>
      </c>
      <c r="B9" s="630" t="s">
        <v>282</v>
      </c>
      <c r="C9" s="415"/>
      <c r="D9" s="415"/>
    </row>
    <row r="10" spans="1:4" s="413" customFormat="1" ht="18" customHeight="1">
      <c r="A10" s="416" t="s">
        <v>106</v>
      </c>
      <c r="B10" s="631" t="s">
        <v>283</v>
      </c>
      <c r="C10" s="417">
        <v>3100</v>
      </c>
      <c r="D10" s="417">
        <v>3100</v>
      </c>
    </row>
    <row r="11" spans="1:4" s="413" customFormat="1" ht="18" customHeight="1">
      <c r="A11" s="416" t="s">
        <v>107</v>
      </c>
      <c r="B11" s="631" t="s">
        <v>284</v>
      </c>
      <c r="C11" s="417"/>
      <c r="D11" s="417"/>
    </row>
    <row r="12" spans="1:4" s="413" customFormat="1" ht="18" customHeight="1">
      <c r="A12" s="416" t="s">
        <v>108</v>
      </c>
      <c r="B12" s="631" t="s">
        <v>285</v>
      </c>
      <c r="C12" s="417"/>
      <c r="D12" s="417"/>
    </row>
    <row r="13" spans="1:4" s="413" customFormat="1" ht="18" customHeight="1">
      <c r="A13" s="416" t="s">
        <v>151</v>
      </c>
      <c r="B13" s="631" t="s">
        <v>286</v>
      </c>
      <c r="C13" s="417"/>
      <c r="D13" s="417">
        <v>0</v>
      </c>
    </row>
    <row r="14" spans="1:4" s="413" customFormat="1" ht="18" customHeight="1">
      <c r="A14" s="416" t="s">
        <v>109</v>
      </c>
      <c r="B14" s="631" t="s">
        <v>455</v>
      </c>
      <c r="C14" s="417">
        <v>410</v>
      </c>
      <c r="D14" s="417">
        <v>410</v>
      </c>
    </row>
    <row r="15" spans="1:4" s="413" customFormat="1" ht="18" customHeight="1">
      <c r="A15" s="416" t="s">
        <v>110</v>
      </c>
      <c r="B15" s="642" t="s">
        <v>456</v>
      </c>
      <c r="C15" s="417"/>
      <c r="D15" s="417"/>
    </row>
    <row r="16" spans="1:4" s="413" customFormat="1" ht="18" customHeight="1">
      <c r="A16" s="416" t="s">
        <v>120</v>
      </c>
      <c r="B16" s="631" t="s">
        <v>289</v>
      </c>
      <c r="C16" s="418"/>
      <c r="D16" s="418"/>
    </row>
    <row r="17" spans="1:4" s="154" customFormat="1" ht="18" customHeight="1">
      <c r="A17" s="416" t="s">
        <v>121</v>
      </c>
      <c r="B17" s="631" t="s">
        <v>290</v>
      </c>
      <c r="C17" s="417"/>
      <c r="D17" s="417"/>
    </row>
    <row r="18" spans="1:4" s="154" customFormat="1" ht="18" customHeight="1" thickBot="1">
      <c r="A18" s="416" t="s">
        <v>122</v>
      </c>
      <c r="B18" s="642" t="s">
        <v>291</v>
      </c>
      <c r="C18" s="419"/>
      <c r="D18" s="419"/>
    </row>
    <row r="19" spans="1:4" s="413" customFormat="1" ht="18" customHeight="1" thickBot="1">
      <c r="A19" s="117" t="s">
        <v>19</v>
      </c>
      <c r="B19" s="645" t="s">
        <v>457</v>
      </c>
      <c r="C19" s="295">
        <f>SUM(C20:C22)</f>
        <v>18719</v>
      </c>
      <c r="D19" s="295">
        <f>SUM(D20:D22)</f>
        <v>0</v>
      </c>
    </row>
    <row r="20" spans="1:4" s="154" customFormat="1" ht="18" customHeight="1">
      <c r="A20" s="416" t="s">
        <v>111</v>
      </c>
      <c r="B20" s="640" t="s">
        <v>257</v>
      </c>
      <c r="C20" s="417"/>
      <c r="D20" s="417"/>
    </row>
    <row r="21" spans="1:4" s="154" customFormat="1" ht="18" customHeight="1">
      <c r="A21" s="416" t="s">
        <v>112</v>
      </c>
      <c r="B21" s="631" t="s">
        <v>458</v>
      </c>
      <c r="C21" s="417"/>
      <c r="D21" s="417"/>
    </row>
    <row r="22" spans="1:4" s="154" customFormat="1" ht="18" customHeight="1">
      <c r="A22" s="416" t="s">
        <v>113</v>
      </c>
      <c r="B22" s="631" t="s">
        <v>459</v>
      </c>
      <c r="C22" s="417">
        <v>18719</v>
      </c>
      <c r="D22" s="417"/>
    </row>
    <row r="23" spans="1:4" s="154" customFormat="1" ht="18" customHeight="1" thickBot="1">
      <c r="A23" s="416" t="s">
        <v>114</v>
      </c>
      <c r="B23" s="631" t="s">
        <v>2</v>
      </c>
      <c r="C23" s="417"/>
      <c r="D23" s="417"/>
    </row>
    <row r="24" spans="1:4" s="154" customFormat="1" ht="18" customHeight="1" thickBot="1">
      <c r="A24" s="420" t="s">
        <v>20</v>
      </c>
      <c r="B24" s="641" t="s">
        <v>177</v>
      </c>
      <c r="C24" s="421"/>
      <c r="D24" s="421"/>
    </row>
    <row r="25" spans="1:4" s="154" customFormat="1" ht="18" customHeight="1" thickBot="1">
      <c r="A25" s="420" t="s">
        <v>21</v>
      </c>
      <c r="B25" s="64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646" t="s">
        <v>458</v>
      </c>
      <c r="C26" s="283"/>
      <c r="D26" s="283"/>
    </row>
    <row r="27" spans="1:4" s="154" customFormat="1" ht="18" customHeight="1">
      <c r="A27" s="422" t="s">
        <v>270</v>
      </c>
      <c r="B27" s="647" t="s">
        <v>461</v>
      </c>
      <c r="C27" s="298"/>
      <c r="D27" s="298"/>
    </row>
    <row r="28" spans="1:4" s="154" customFormat="1" ht="18" customHeight="1" thickBot="1">
      <c r="A28" s="416" t="s">
        <v>271</v>
      </c>
      <c r="B28" s="648" t="s">
        <v>462</v>
      </c>
      <c r="C28" s="426"/>
      <c r="D28" s="426"/>
    </row>
    <row r="29" spans="1:4" s="154" customFormat="1" ht="18" customHeight="1" thickBot="1">
      <c r="A29" s="420" t="s">
        <v>22</v>
      </c>
      <c r="B29" s="64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646" t="s">
        <v>296</v>
      </c>
      <c r="C30" s="283"/>
      <c r="D30" s="283"/>
    </row>
    <row r="31" spans="1:4" s="154" customFormat="1" ht="18" customHeight="1">
      <c r="A31" s="422" t="s">
        <v>99</v>
      </c>
      <c r="B31" s="647" t="s">
        <v>297</v>
      </c>
      <c r="C31" s="298"/>
      <c r="D31" s="298"/>
    </row>
    <row r="32" spans="1:4" s="154" customFormat="1" ht="18" customHeight="1" thickBot="1">
      <c r="A32" s="416" t="s">
        <v>100</v>
      </c>
      <c r="B32" s="649" t="s">
        <v>298</v>
      </c>
      <c r="C32" s="426"/>
      <c r="D32" s="426"/>
    </row>
    <row r="33" spans="1:4" s="413" customFormat="1" ht="18" customHeight="1" thickBot="1">
      <c r="A33" s="420" t="s">
        <v>23</v>
      </c>
      <c r="B33" s="641" t="s">
        <v>409</v>
      </c>
      <c r="C33" s="421"/>
      <c r="D33" s="421"/>
    </row>
    <row r="34" spans="1:4" s="413" customFormat="1" ht="18" customHeight="1" thickBot="1">
      <c r="A34" s="420" t="s">
        <v>24</v>
      </c>
      <c r="B34" s="641" t="s">
        <v>464</v>
      </c>
      <c r="C34" s="428"/>
      <c r="D34" s="428"/>
    </row>
    <row r="35" spans="1:4" s="413" customFormat="1" ht="18" customHeight="1" thickBot="1">
      <c r="A35" s="117" t="s">
        <v>25</v>
      </c>
      <c r="B35" s="641" t="s">
        <v>465</v>
      </c>
      <c r="C35" s="301">
        <f>+C8+C19+C24+C25+C29+C33+C34</f>
        <v>22229</v>
      </c>
      <c r="D35" s="301">
        <f>+D8+D19+D24+D25+D29+D33+D34</f>
        <v>3510</v>
      </c>
    </row>
    <row r="36" spans="1:4" s="413" customFormat="1" ht="18" customHeight="1" thickBot="1">
      <c r="A36" s="429" t="s">
        <v>26</v>
      </c>
      <c r="B36" s="641" t="s">
        <v>466</v>
      </c>
      <c r="C36" s="301">
        <f>+C37+C38+C39</f>
        <v>0</v>
      </c>
      <c r="D36" s="301">
        <f>+D37+D38+D39</f>
        <v>19262</v>
      </c>
    </row>
    <row r="37" spans="1:4" s="413" customFormat="1" ht="18" customHeight="1">
      <c r="A37" s="422" t="s">
        <v>467</v>
      </c>
      <c r="B37" s="646" t="s">
        <v>229</v>
      </c>
      <c r="C37" s="283"/>
      <c r="D37" s="283">
        <v>543</v>
      </c>
    </row>
    <row r="38" spans="1:4" s="413" customFormat="1" ht="18" customHeight="1">
      <c r="A38" s="422" t="s">
        <v>468</v>
      </c>
      <c r="B38" s="647" t="s">
        <v>3</v>
      </c>
      <c r="C38" s="298"/>
      <c r="D38" s="298"/>
    </row>
    <row r="39" spans="1:4" s="154" customFormat="1" ht="18" customHeight="1" thickBot="1">
      <c r="A39" s="416" t="s">
        <v>469</v>
      </c>
      <c r="B39" s="649" t="s">
        <v>470</v>
      </c>
      <c r="C39" s="426"/>
      <c r="D39" s="426">
        <v>18719</v>
      </c>
    </row>
    <row r="40" spans="1:4" s="154" customFormat="1" ht="18" customHeight="1" thickBot="1">
      <c r="A40" s="429" t="s">
        <v>27</v>
      </c>
      <c r="B40" s="650" t="s">
        <v>471</v>
      </c>
      <c r="C40" s="157">
        <f>+C35+C36</f>
        <v>22229</v>
      </c>
      <c r="D40" s="157">
        <f>+D35+D36</f>
        <v>22772</v>
      </c>
    </row>
    <row r="41" spans="1:4" s="154" customFormat="1" ht="18" customHeight="1">
      <c r="A41" s="150"/>
      <c r="B41" s="626"/>
      <c r="C41" s="152"/>
      <c r="D41" s="152"/>
    </row>
    <row r="42" spans="1:4" s="189" customFormat="1" ht="18" customHeight="1" thickBot="1">
      <c r="A42" s="431"/>
      <c r="B42" s="627"/>
      <c r="C42" s="155"/>
      <c r="D42" s="155"/>
    </row>
    <row r="43" spans="1:4" s="102" customFormat="1" ht="18" customHeight="1" thickBot="1">
      <c r="A43" s="114"/>
      <c r="B43" s="628" t="s">
        <v>59</v>
      </c>
      <c r="C43" s="157"/>
      <c r="D43" s="157"/>
    </row>
    <row r="44" spans="1:4" s="413" customFormat="1" ht="18" customHeight="1" thickBot="1">
      <c r="A44" s="420" t="s">
        <v>18</v>
      </c>
      <c r="B44" s="641" t="s">
        <v>472</v>
      </c>
      <c r="C44" s="295">
        <f>SUM(C45:C49)</f>
        <v>22229</v>
      </c>
      <c r="D44" s="295">
        <f>SUM(D45:D49)</f>
        <v>22692</v>
      </c>
    </row>
    <row r="45" spans="1:4" s="189" customFormat="1" ht="18" customHeight="1">
      <c r="A45" s="416" t="s">
        <v>105</v>
      </c>
      <c r="B45" s="640" t="s">
        <v>48</v>
      </c>
      <c r="C45" s="283">
        <v>10505</v>
      </c>
      <c r="D45" s="283">
        <v>10505</v>
      </c>
    </row>
    <row r="46" spans="1:4" s="189" customFormat="1" ht="18" customHeight="1">
      <c r="A46" s="416" t="s">
        <v>106</v>
      </c>
      <c r="B46" s="631" t="s">
        <v>186</v>
      </c>
      <c r="C46" s="286">
        <v>3201</v>
      </c>
      <c r="D46" s="286">
        <v>3201</v>
      </c>
    </row>
    <row r="47" spans="1:4" s="189" customFormat="1" ht="18" customHeight="1">
      <c r="A47" s="416" t="s">
        <v>107</v>
      </c>
      <c r="B47" s="631" t="s">
        <v>142</v>
      </c>
      <c r="C47" s="286">
        <v>8523</v>
      </c>
      <c r="D47" s="286">
        <v>8986</v>
      </c>
    </row>
    <row r="48" spans="1:4" s="189" customFormat="1" ht="18" customHeight="1">
      <c r="A48" s="416" t="s">
        <v>108</v>
      </c>
      <c r="B48" s="631" t="s">
        <v>187</v>
      </c>
      <c r="C48" s="286"/>
      <c r="D48" s="286"/>
    </row>
    <row r="49" spans="1:4" s="189" customFormat="1" ht="18" customHeight="1" thickBot="1">
      <c r="A49" s="416" t="s">
        <v>151</v>
      </c>
      <c r="B49" s="631" t="s">
        <v>188</v>
      </c>
      <c r="C49" s="286"/>
      <c r="D49" s="286"/>
    </row>
    <row r="50" spans="1:4" s="189" customFormat="1" ht="18" customHeight="1" thickBot="1">
      <c r="A50" s="420" t="s">
        <v>19</v>
      </c>
      <c r="B50" s="641" t="s">
        <v>473</v>
      </c>
      <c r="C50" s="295">
        <f>SUM(C51:C53)</f>
        <v>0</v>
      </c>
      <c r="D50" s="295">
        <f>SUM(D51:D53)</f>
        <v>81</v>
      </c>
    </row>
    <row r="51" spans="1:4" s="413" customFormat="1" ht="18" customHeight="1">
      <c r="A51" s="416" t="s">
        <v>111</v>
      </c>
      <c r="B51" s="640" t="s">
        <v>219</v>
      </c>
      <c r="C51" s="283"/>
      <c r="D51" s="283">
        <v>81</v>
      </c>
    </row>
    <row r="52" spans="1:4" s="189" customFormat="1" ht="18" customHeight="1">
      <c r="A52" s="416" t="s">
        <v>112</v>
      </c>
      <c r="B52" s="631" t="s">
        <v>190</v>
      </c>
      <c r="C52" s="286"/>
      <c r="D52" s="286"/>
    </row>
    <row r="53" spans="1:4" s="189" customFormat="1" ht="18" customHeight="1">
      <c r="A53" s="416" t="s">
        <v>113</v>
      </c>
      <c r="B53" s="631" t="s">
        <v>60</v>
      </c>
      <c r="C53" s="286"/>
      <c r="D53" s="286"/>
    </row>
    <row r="54" spans="1:4" s="189" customFormat="1" ht="18" customHeight="1" thickBot="1">
      <c r="A54" s="416" t="s">
        <v>114</v>
      </c>
      <c r="B54" s="631" t="s">
        <v>4</v>
      </c>
      <c r="C54" s="286"/>
      <c r="D54" s="286"/>
    </row>
    <row r="55" spans="1:4" s="189" customFormat="1" ht="18" customHeight="1" thickBot="1">
      <c r="A55" s="420" t="s">
        <v>20</v>
      </c>
      <c r="B55" s="651" t="s">
        <v>474</v>
      </c>
      <c r="C55" s="433">
        <f>+C44+C50</f>
        <v>22229</v>
      </c>
      <c r="D55" s="433">
        <f>+D44+D50</f>
        <v>22773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524">
        <v>5</v>
      </c>
      <c r="D57" s="524">
        <v>5</v>
      </c>
    </row>
    <row r="58" spans="1:4" s="189" customFormat="1" ht="18" customHeight="1" thickBot="1">
      <c r="A58" s="191" t="s">
        <v>210</v>
      </c>
      <c r="B58" s="192"/>
      <c r="C58" s="193">
        <v>0</v>
      </c>
      <c r="D58" s="19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4">
      <selection activeCell="G14" sqref="G14"/>
    </sheetView>
  </sheetViews>
  <sheetFormatPr defaultColWidth="9.00390625" defaultRowHeight="12.75"/>
  <cols>
    <col min="1" max="1" width="13.875" style="48" customWidth="1"/>
    <col min="2" max="2" width="79.125" style="49" customWidth="1"/>
    <col min="3" max="3" width="15.375" style="49" customWidth="1"/>
    <col min="4" max="4" width="16.87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586</v>
      </c>
    </row>
    <row r="2" spans="1:3" s="100" customFormat="1" ht="18" customHeight="1">
      <c r="A2" s="107" t="s">
        <v>207</v>
      </c>
      <c r="B2" s="108" t="s">
        <v>513</v>
      </c>
      <c r="C2" s="407" t="s">
        <v>64</v>
      </c>
    </row>
    <row r="3" spans="1:3" s="100" customFormat="1" ht="18" customHeight="1" thickBot="1">
      <c r="A3" s="408" t="s">
        <v>206</v>
      </c>
      <c r="B3" s="111" t="s">
        <v>477</v>
      </c>
      <c r="C3" s="409" t="s">
        <v>64</v>
      </c>
    </row>
    <row r="4" s="100" customFormat="1" ht="18" customHeight="1" thickBot="1">
      <c r="C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56</v>
      </c>
      <c r="D5" s="410" t="s">
        <v>535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413" customFormat="1" ht="18" customHeight="1">
      <c r="A9" s="414" t="s">
        <v>105</v>
      </c>
      <c r="B9" s="162" t="s">
        <v>282</v>
      </c>
      <c r="C9" s="415"/>
      <c r="D9" s="415"/>
    </row>
    <row r="10" spans="1:4" s="413" customFormat="1" ht="18" customHeight="1">
      <c r="A10" s="416" t="s">
        <v>106</v>
      </c>
      <c r="B10" s="164" t="s">
        <v>283</v>
      </c>
      <c r="C10" s="417"/>
      <c r="D10" s="417"/>
    </row>
    <row r="11" spans="1:4" s="413" customFormat="1" ht="18" customHeight="1">
      <c r="A11" s="416" t="s">
        <v>107</v>
      </c>
      <c r="B11" s="164" t="s">
        <v>284</v>
      </c>
      <c r="C11" s="417"/>
      <c r="D11" s="417"/>
    </row>
    <row r="12" spans="1:4" s="413" customFormat="1" ht="18" customHeight="1">
      <c r="A12" s="416" t="s">
        <v>108</v>
      </c>
      <c r="B12" s="164" t="s">
        <v>285</v>
      </c>
      <c r="C12" s="417"/>
      <c r="D12" s="417"/>
    </row>
    <row r="13" spans="1:4" s="413" customFormat="1" ht="18" customHeight="1">
      <c r="A13" s="416" t="s">
        <v>151</v>
      </c>
      <c r="B13" s="164" t="s">
        <v>286</v>
      </c>
      <c r="C13" s="417"/>
      <c r="D13" s="417">
        <v>0</v>
      </c>
    </row>
    <row r="14" spans="1:4" s="413" customFormat="1" ht="18" customHeight="1">
      <c r="A14" s="416" t="s">
        <v>109</v>
      </c>
      <c r="B14" s="164" t="s">
        <v>455</v>
      </c>
      <c r="C14" s="417"/>
      <c r="D14" s="417"/>
    </row>
    <row r="15" spans="1:4" s="413" customFormat="1" ht="18" customHeight="1">
      <c r="A15" s="416" t="s">
        <v>110</v>
      </c>
      <c r="B15" s="183" t="s">
        <v>456</v>
      </c>
      <c r="C15" s="417"/>
      <c r="D15" s="417"/>
    </row>
    <row r="16" spans="1:4" s="413" customFormat="1" ht="18" customHeight="1">
      <c r="A16" s="416" t="s">
        <v>120</v>
      </c>
      <c r="B16" s="164" t="s">
        <v>289</v>
      </c>
      <c r="C16" s="418"/>
      <c r="D16" s="418"/>
    </row>
    <row r="17" spans="1:4" s="154" customFormat="1" ht="18" customHeight="1">
      <c r="A17" s="416" t="s">
        <v>121</v>
      </c>
      <c r="B17" s="164" t="s">
        <v>290</v>
      </c>
      <c r="C17" s="417"/>
      <c r="D17" s="417"/>
    </row>
    <row r="18" spans="1:4" s="154" customFormat="1" ht="18" customHeight="1" thickBot="1">
      <c r="A18" s="416" t="s">
        <v>122</v>
      </c>
      <c r="B18" s="183" t="s">
        <v>291</v>
      </c>
      <c r="C18" s="419"/>
      <c r="D18" s="419"/>
    </row>
    <row r="19" spans="1:4" s="413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54" customFormat="1" ht="18" customHeight="1">
      <c r="A20" s="416" t="s">
        <v>111</v>
      </c>
      <c r="B20" s="182" t="s">
        <v>257</v>
      </c>
      <c r="C20" s="417"/>
      <c r="D20" s="417"/>
    </row>
    <row r="21" spans="1:4" s="154" customFormat="1" ht="18" customHeight="1">
      <c r="A21" s="416" t="s">
        <v>112</v>
      </c>
      <c r="B21" s="164" t="s">
        <v>458</v>
      </c>
      <c r="C21" s="417"/>
      <c r="D21" s="417"/>
    </row>
    <row r="22" spans="1:4" s="154" customFormat="1" ht="18" customHeight="1">
      <c r="A22" s="416" t="s">
        <v>113</v>
      </c>
      <c r="B22" s="164" t="s">
        <v>459</v>
      </c>
      <c r="C22" s="417"/>
      <c r="D22" s="417"/>
    </row>
    <row r="23" spans="1:4" s="154" customFormat="1" ht="18" customHeight="1" thickBot="1">
      <c r="A23" s="416" t="s">
        <v>114</v>
      </c>
      <c r="B23" s="164" t="s">
        <v>2</v>
      </c>
      <c r="C23" s="417"/>
      <c r="D23" s="417"/>
    </row>
    <row r="24" spans="1:4" s="154" customFormat="1" ht="18" customHeight="1" thickBot="1">
      <c r="A24" s="420" t="s">
        <v>20</v>
      </c>
      <c r="B24" s="181" t="s">
        <v>177</v>
      </c>
      <c r="C24" s="421"/>
      <c r="D24" s="421"/>
    </row>
    <row r="25" spans="1:4" s="154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423" t="s">
        <v>458</v>
      </c>
      <c r="C26" s="283"/>
      <c r="D26" s="283"/>
    </row>
    <row r="27" spans="1:4" s="154" customFormat="1" ht="18" customHeight="1">
      <c r="A27" s="422" t="s">
        <v>270</v>
      </c>
      <c r="B27" s="424" t="s">
        <v>461</v>
      </c>
      <c r="C27" s="298"/>
      <c r="D27" s="298"/>
    </row>
    <row r="28" spans="1:4" s="154" customFormat="1" ht="18" customHeight="1" thickBot="1">
      <c r="A28" s="416" t="s">
        <v>271</v>
      </c>
      <c r="B28" s="425" t="s">
        <v>462</v>
      </c>
      <c r="C28" s="426"/>
      <c r="D28" s="426"/>
    </row>
    <row r="29" spans="1:4" s="154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423" t="s">
        <v>296</v>
      </c>
      <c r="C30" s="283"/>
      <c r="D30" s="283"/>
    </row>
    <row r="31" spans="1:4" s="154" customFormat="1" ht="18" customHeight="1">
      <c r="A31" s="422" t="s">
        <v>99</v>
      </c>
      <c r="B31" s="424" t="s">
        <v>297</v>
      </c>
      <c r="C31" s="298"/>
      <c r="D31" s="298"/>
    </row>
    <row r="32" spans="1:4" s="154" customFormat="1" ht="18" customHeight="1" thickBot="1">
      <c r="A32" s="416" t="s">
        <v>100</v>
      </c>
      <c r="B32" s="427" t="s">
        <v>298</v>
      </c>
      <c r="C32" s="426"/>
      <c r="D32" s="426"/>
    </row>
    <row r="33" spans="1:4" s="413" customFormat="1" ht="18" customHeight="1" thickBot="1">
      <c r="A33" s="420" t="s">
        <v>23</v>
      </c>
      <c r="B33" s="181" t="s">
        <v>409</v>
      </c>
      <c r="C33" s="421"/>
      <c r="D33" s="421"/>
    </row>
    <row r="34" spans="1:4" s="413" customFormat="1" ht="18" customHeight="1" thickBot="1">
      <c r="A34" s="420" t="s">
        <v>24</v>
      </c>
      <c r="B34" s="181" t="s">
        <v>464</v>
      </c>
      <c r="C34" s="428"/>
      <c r="D34" s="428"/>
    </row>
    <row r="35" spans="1:4" s="413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413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/>
    </row>
    <row r="37" spans="1:4" s="413" customFormat="1" ht="18" customHeight="1">
      <c r="A37" s="422" t="s">
        <v>467</v>
      </c>
      <c r="B37" s="423" t="s">
        <v>229</v>
      </c>
      <c r="C37" s="283"/>
      <c r="D37" s="283"/>
    </row>
    <row r="38" spans="1:4" s="413" customFormat="1" ht="18" customHeight="1">
      <c r="A38" s="422" t="s">
        <v>468</v>
      </c>
      <c r="B38" s="424" t="s">
        <v>3</v>
      </c>
      <c r="C38" s="298"/>
      <c r="D38" s="298"/>
    </row>
    <row r="39" spans="1:4" s="154" customFormat="1" ht="18" customHeight="1" thickBot="1">
      <c r="A39" s="416" t="s">
        <v>469</v>
      </c>
      <c r="B39" s="427" t="s">
        <v>470</v>
      </c>
      <c r="C39" s="426"/>
      <c r="D39" s="426"/>
    </row>
    <row r="40" spans="1:4" s="154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54" customFormat="1" ht="18" customHeight="1">
      <c r="A41" s="150"/>
      <c r="B41" s="151"/>
      <c r="C41" s="152"/>
      <c r="D41" s="152"/>
    </row>
    <row r="42" spans="1:4" s="189" customFormat="1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413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s="189" customFormat="1" ht="18" customHeight="1">
      <c r="A45" s="416" t="s">
        <v>105</v>
      </c>
      <c r="B45" s="182" t="s">
        <v>48</v>
      </c>
      <c r="C45" s="283"/>
      <c r="D45" s="283"/>
    </row>
    <row r="46" spans="1:4" s="189" customFormat="1" ht="18" customHeight="1">
      <c r="A46" s="416" t="s">
        <v>106</v>
      </c>
      <c r="B46" s="164" t="s">
        <v>186</v>
      </c>
      <c r="C46" s="286"/>
      <c r="D46" s="286"/>
    </row>
    <row r="47" spans="1:4" s="189" customFormat="1" ht="18" customHeight="1">
      <c r="A47" s="416" t="s">
        <v>107</v>
      </c>
      <c r="B47" s="164" t="s">
        <v>142</v>
      </c>
      <c r="C47" s="286"/>
      <c r="D47" s="286"/>
    </row>
    <row r="48" spans="1:4" s="189" customFormat="1" ht="18" customHeight="1">
      <c r="A48" s="416" t="s">
        <v>108</v>
      </c>
      <c r="B48" s="164" t="s">
        <v>187</v>
      </c>
      <c r="C48" s="286"/>
      <c r="D48" s="286"/>
    </row>
    <row r="49" spans="1:4" s="189" customFormat="1" ht="18" customHeight="1" thickBot="1">
      <c r="A49" s="416" t="s">
        <v>151</v>
      </c>
      <c r="B49" s="164" t="s">
        <v>188</v>
      </c>
      <c r="C49" s="286"/>
      <c r="D49" s="286"/>
    </row>
    <row r="50" spans="1:4" s="189" customFormat="1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413" customFormat="1" ht="18" customHeight="1">
      <c r="A51" s="416" t="s">
        <v>111</v>
      </c>
      <c r="B51" s="182" t="s">
        <v>219</v>
      </c>
      <c r="C51" s="283"/>
      <c r="D51" s="283"/>
    </row>
    <row r="52" spans="1:4" s="189" customFormat="1" ht="18" customHeight="1">
      <c r="A52" s="416" t="s">
        <v>112</v>
      </c>
      <c r="B52" s="164" t="s">
        <v>190</v>
      </c>
      <c r="C52" s="286"/>
      <c r="D52" s="286"/>
    </row>
    <row r="53" spans="1:4" s="189" customFormat="1" ht="18" customHeight="1">
      <c r="A53" s="416" t="s">
        <v>113</v>
      </c>
      <c r="B53" s="164" t="s">
        <v>60</v>
      </c>
      <c r="C53" s="286"/>
      <c r="D53" s="286"/>
    </row>
    <row r="54" spans="1:4" s="189" customFormat="1" ht="18" customHeight="1" thickBot="1">
      <c r="A54" s="416" t="s">
        <v>114</v>
      </c>
      <c r="B54" s="164" t="s">
        <v>4</v>
      </c>
      <c r="C54" s="286"/>
      <c r="D54" s="286"/>
    </row>
    <row r="55" spans="1:4" s="189" customFormat="1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193"/>
      <c r="D57" s="524"/>
    </row>
    <row r="58" spans="1:4" s="189" customFormat="1" ht="18" customHeight="1" thickBot="1">
      <c r="A58" s="191" t="s">
        <v>210</v>
      </c>
      <c r="B58" s="192"/>
      <c r="C58" s="193"/>
      <c r="D58" s="1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PageLayoutView="0" workbookViewId="0" topLeftCell="A1">
      <selection activeCell="I50" sqref="I50"/>
    </sheetView>
  </sheetViews>
  <sheetFormatPr defaultColWidth="9.00390625" defaultRowHeight="12.75"/>
  <cols>
    <col min="1" max="1" width="13.875" style="48" customWidth="1"/>
    <col min="2" max="2" width="79.125" style="49" customWidth="1"/>
    <col min="3" max="3" width="18.125" style="49" customWidth="1"/>
    <col min="4" max="4" width="14.125" style="49" customWidth="1"/>
    <col min="5" max="16384" width="9.375" style="49" customWidth="1"/>
  </cols>
  <sheetData>
    <row r="1" spans="1:3" s="44" customFormat="1" ht="18" customHeight="1" thickBot="1">
      <c r="A1" s="43"/>
      <c r="C1" s="406" t="s">
        <v>587</v>
      </c>
    </row>
    <row r="2" spans="1:3" s="100" customFormat="1" ht="18" customHeight="1">
      <c r="A2" s="107" t="s">
        <v>207</v>
      </c>
      <c r="B2" s="108" t="s">
        <v>513</v>
      </c>
      <c r="C2" s="407" t="s">
        <v>64</v>
      </c>
    </row>
    <row r="3" spans="1:3" s="100" customFormat="1" ht="18" customHeight="1" thickBot="1">
      <c r="A3" s="408" t="s">
        <v>206</v>
      </c>
      <c r="B3" s="111" t="s">
        <v>478</v>
      </c>
      <c r="C3" s="409" t="s">
        <v>491</v>
      </c>
    </row>
    <row r="4" s="100" customFormat="1" ht="18" customHeight="1" thickBot="1">
      <c r="C4" s="113" t="s">
        <v>54</v>
      </c>
    </row>
    <row r="5" spans="1:4" s="189" customFormat="1" ht="18" customHeight="1" thickBot="1">
      <c r="A5" s="114" t="s">
        <v>208</v>
      </c>
      <c r="B5" s="115" t="s">
        <v>55</v>
      </c>
      <c r="C5" s="410" t="s">
        <v>56</v>
      </c>
      <c r="D5" s="410" t="s">
        <v>535</v>
      </c>
    </row>
    <row r="6" spans="1:4" s="102" customFormat="1" ht="18" customHeight="1" thickBot="1">
      <c r="A6" s="117">
        <v>1</v>
      </c>
      <c r="B6" s="118">
        <v>2</v>
      </c>
      <c r="C6" s="119">
        <v>3</v>
      </c>
      <c r="D6" s="119">
        <v>4</v>
      </c>
    </row>
    <row r="7" spans="1:4" s="102" customFormat="1" ht="18" customHeight="1" thickBot="1">
      <c r="A7" s="120"/>
      <c r="B7" s="121" t="s">
        <v>57</v>
      </c>
      <c r="C7" s="411"/>
      <c r="D7" s="411"/>
    </row>
    <row r="8" spans="1:4" s="413" customFormat="1" ht="18" customHeight="1" thickBot="1">
      <c r="A8" s="117" t="s">
        <v>18</v>
      </c>
      <c r="B8" s="412" t="s">
        <v>454</v>
      </c>
      <c r="C8" s="295">
        <f>SUM(C9:C18)</f>
        <v>0</v>
      </c>
      <c r="D8" s="295">
        <f>SUM(D9:D18)</f>
        <v>0</v>
      </c>
    </row>
    <row r="9" spans="1:4" s="413" customFormat="1" ht="18" customHeight="1">
      <c r="A9" s="414" t="s">
        <v>105</v>
      </c>
      <c r="B9" s="162" t="s">
        <v>282</v>
      </c>
      <c r="C9" s="415"/>
      <c r="D9" s="415"/>
    </row>
    <row r="10" spans="1:4" s="413" customFormat="1" ht="18" customHeight="1">
      <c r="A10" s="416" t="s">
        <v>106</v>
      </c>
      <c r="B10" s="164" t="s">
        <v>283</v>
      </c>
      <c r="C10" s="417"/>
      <c r="D10" s="417"/>
    </row>
    <row r="11" spans="1:4" s="413" customFormat="1" ht="18" customHeight="1">
      <c r="A11" s="416" t="s">
        <v>107</v>
      </c>
      <c r="B11" s="164" t="s">
        <v>284</v>
      </c>
      <c r="C11" s="417"/>
      <c r="D11" s="417"/>
    </row>
    <row r="12" spans="1:4" s="413" customFormat="1" ht="18" customHeight="1">
      <c r="A12" s="416" t="s">
        <v>108</v>
      </c>
      <c r="B12" s="164" t="s">
        <v>285</v>
      </c>
      <c r="C12" s="417"/>
      <c r="D12" s="417"/>
    </row>
    <row r="13" spans="1:4" s="413" customFormat="1" ht="18" customHeight="1">
      <c r="A13" s="416" t="s">
        <v>151</v>
      </c>
      <c r="B13" s="164" t="s">
        <v>286</v>
      </c>
      <c r="C13" s="417"/>
      <c r="D13" s="417">
        <v>0</v>
      </c>
    </row>
    <row r="14" spans="1:4" s="413" customFormat="1" ht="18" customHeight="1">
      <c r="A14" s="416" t="s">
        <v>109</v>
      </c>
      <c r="B14" s="164" t="s">
        <v>455</v>
      </c>
      <c r="C14" s="417"/>
      <c r="D14" s="417"/>
    </row>
    <row r="15" spans="1:4" s="413" customFormat="1" ht="18" customHeight="1">
      <c r="A15" s="416" t="s">
        <v>110</v>
      </c>
      <c r="B15" s="183" t="s">
        <v>456</v>
      </c>
      <c r="C15" s="417"/>
      <c r="D15" s="417"/>
    </row>
    <row r="16" spans="1:4" s="413" customFormat="1" ht="18" customHeight="1">
      <c r="A16" s="416" t="s">
        <v>120</v>
      </c>
      <c r="B16" s="164" t="s">
        <v>289</v>
      </c>
      <c r="C16" s="418"/>
      <c r="D16" s="418"/>
    </row>
    <row r="17" spans="1:4" s="154" customFormat="1" ht="18" customHeight="1">
      <c r="A17" s="416" t="s">
        <v>121</v>
      </c>
      <c r="B17" s="164" t="s">
        <v>290</v>
      </c>
      <c r="C17" s="417"/>
      <c r="D17" s="417"/>
    </row>
    <row r="18" spans="1:4" s="154" customFormat="1" ht="18" customHeight="1" thickBot="1">
      <c r="A18" s="416" t="s">
        <v>122</v>
      </c>
      <c r="B18" s="183" t="s">
        <v>291</v>
      </c>
      <c r="C18" s="419"/>
      <c r="D18" s="419"/>
    </row>
    <row r="19" spans="1:4" s="413" customFormat="1" ht="18" customHeight="1" thickBot="1">
      <c r="A19" s="117" t="s">
        <v>19</v>
      </c>
      <c r="B19" s="412" t="s">
        <v>457</v>
      </c>
      <c r="C19" s="295">
        <f>SUM(C20:C22)</f>
        <v>0</v>
      </c>
      <c r="D19" s="295">
        <f>SUM(D20:D22)</f>
        <v>0</v>
      </c>
    </row>
    <row r="20" spans="1:4" s="154" customFormat="1" ht="18" customHeight="1">
      <c r="A20" s="416" t="s">
        <v>111</v>
      </c>
      <c r="B20" s="182" t="s">
        <v>257</v>
      </c>
      <c r="C20" s="417"/>
      <c r="D20" s="417"/>
    </row>
    <row r="21" spans="1:4" s="154" customFormat="1" ht="18" customHeight="1">
      <c r="A21" s="416" t="s">
        <v>112</v>
      </c>
      <c r="B21" s="164" t="s">
        <v>458</v>
      </c>
      <c r="C21" s="417"/>
      <c r="D21" s="417"/>
    </row>
    <row r="22" spans="1:4" s="154" customFormat="1" ht="18" customHeight="1">
      <c r="A22" s="416" t="s">
        <v>113</v>
      </c>
      <c r="B22" s="164" t="s">
        <v>459</v>
      </c>
      <c r="C22" s="417"/>
      <c r="D22" s="417"/>
    </row>
    <row r="23" spans="1:4" s="154" customFormat="1" ht="18" customHeight="1" thickBot="1">
      <c r="A23" s="416" t="s">
        <v>114</v>
      </c>
      <c r="B23" s="164" t="s">
        <v>2</v>
      </c>
      <c r="C23" s="417"/>
      <c r="D23" s="417"/>
    </row>
    <row r="24" spans="1:4" s="154" customFormat="1" ht="18" customHeight="1" thickBot="1">
      <c r="A24" s="420" t="s">
        <v>20</v>
      </c>
      <c r="B24" s="181" t="s">
        <v>177</v>
      </c>
      <c r="C24" s="421"/>
      <c r="D24" s="421"/>
    </row>
    <row r="25" spans="1:4" s="154" customFormat="1" ht="18" customHeight="1" thickBot="1">
      <c r="A25" s="420" t="s">
        <v>21</v>
      </c>
      <c r="B25" s="181" t="s">
        <v>460</v>
      </c>
      <c r="C25" s="295">
        <f>+C26+C27</f>
        <v>0</v>
      </c>
      <c r="D25" s="295">
        <f>+D26+D27</f>
        <v>0</v>
      </c>
    </row>
    <row r="26" spans="1:4" s="154" customFormat="1" ht="18" customHeight="1">
      <c r="A26" s="422" t="s">
        <v>267</v>
      </c>
      <c r="B26" s="423" t="s">
        <v>458</v>
      </c>
      <c r="C26" s="283"/>
      <c r="D26" s="283"/>
    </row>
    <row r="27" spans="1:4" s="154" customFormat="1" ht="18" customHeight="1">
      <c r="A27" s="422" t="s">
        <v>270</v>
      </c>
      <c r="B27" s="424" t="s">
        <v>461</v>
      </c>
      <c r="C27" s="298"/>
      <c r="D27" s="298"/>
    </row>
    <row r="28" spans="1:4" s="154" customFormat="1" ht="18" customHeight="1" thickBot="1">
      <c r="A28" s="416" t="s">
        <v>271</v>
      </c>
      <c r="B28" s="425" t="s">
        <v>462</v>
      </c>
      <c r="C28" s="426"/>
      <c r="D28" s="426"/>
    </row>
    <row r="29" spans="1:4" s="154" customFormat="1" ht="18" customHeight="1" thickBot="1">
      <c r="A29" s="420" t="s">
        <v>22</v>
      </c>
      <c r="B29" s="181" t="s">
        <v>463</v>
      </c>
      <c r="C29" s="295">
        <f>+C30+C31+C32</f>
        <v>0</v>
      </c>
      <c r="D29" s="295">
        <f>+D30+D31+D32</f>
        <v>0</v>
      </c>
    </row>
    <row r="30" spans="1:4" s="154" customFormat="1" ht="18" customHeight="1">
      <c r="A30" s="422" t="s">
        <v>98</v>
      </c>
      <c r="B30" s="423" t="s">
        <v>296</v>
      </c>
      <c r="C30" s="283"/>
      <c r="D30" s="283"/>
    </row>
    <row r="31" spans="1:4" s="154" customFormat="1" ht="18" customHeight="1">
      <c r="A31" s="422" t="s">
        <v>99</v>
      </c>
      <c r="B31" s="424" t="s">
        <v>297</v>
      </c>
      <c r="C31" s="298"/>
      <c r="D31" s="298"/>
    </row>
    <row r="32" spans="1:4" s="154" customFormat="1" ht="18" customHeight="1" thickBot="1">
      <c r="A32" s="416" t="s">
        <v>100</v>
      </c>
      <c r="B32" s="427" t="s">
        <v>298</v>
      </c>
      <c r="C32" s="426"/>
      <c r="D32" s="426"/>
    </row>
    <row r="33" spans="1:4" s="413" customFormat="1" ht="18" customHeight="1" thickBot="1">
      <c r="A33" s="420" t="s">
        <v>23</v>
      </c>
      <c r="B33" s="181" t="s">
        <v>409</v>
      </c>
      <c r="C33" s="421"/>
      <c r="D33" s="421"/>
    </row>
    <row r="34" spans="1:4" s="413" customFormat="1" ht="18" customHeight="1" thickBot="1">
      <c r="A34" s="420" t="s">
        <v>24</v>
      </c>
      <c r="B34" s="181" t="s">
        <v>464</v>
      </c>
      <c r="C34" s="428"/>
      <c r="D34" s="428"/>
    </row>
    <row r="35" spans="1:4" s="413" customFormat="1" ht="18" customHeight="1" thickBot="1">
      <c r="A35" s="117" t="s">
        <v>25</v>
      </c>
      <c r="B35" s="181" t="s">
        <v>465</v>
      </c>
      <c r="C35" s="301">
        <f>+C8+C19+C24+C25+C29+C33+C34</f>
        <v>0</v>
      </c>
      <c r="D35" s="301">
        <f>+D8+D19+D24+D25+D29+D33+D34</f>
        <v>0</v>
      </c>
    </row>
    <row r="36" spans="1:4" s="413" customFormat="1" ht="18" customHeight="1" thickBot="1">
      <c r="A36" s="429" t="s">
        <v>26</v>
      </c>
      <c r="B36" s="181" t="s">
        <v>466</v>
      </c>
      <c r="C36" s="301">
        <f>+C37+C38+C39</f>
        <v>0</v>
      </c>
      <c r="D36" s="301"/>
    </row>
    <row r="37" spans="1:4" s="413" customFormat="1" ht="18" customHeight="1">
      <c r="A37" s="422" t="s">
        <v>467</v>
      </c>
      <c r="B37" s="423" t="s">
        <v>229</v>
      </c>
      <c r="C37" s="283"/>
      <c r="D37" s="283"/>
    </row>
    <row r="38" spans="1:4" s="413" customFormat="1" ht="18" customHeight="1">
      <c r="A38" s="422" t="s">
        <v>468</v>
      </c>
      <c r="B38" s="424" t="s">
        <v>3</v>
      </c>
      <c r="C38" s="298"/>
      <c r="D38" s="298"/>
    </row>
    <row r="39" spans="1:4" s="154" customFormat="1" ht="18" customHeight="1" thickBot="1">
      <c r="A39" s="416" t="s">
        <v>469</v>
      </c>
      <c r="B39" s="427" t="s">
        <v>470</v>
      </c>
      <c r="C39" s="426"/>
      <c r="D39" s="426"/>
    </row>
    <row r="40" spans="1:4" s="154" customFormat="1" ht="18" customHeight="1" thickBot="1">
      <c r="A40" s="429" t="s">
        <v>27</v>
      </c>
      <c r="B40" s="430" t="s">
        <v>471</v>
      </c>
      <c r="C40" s="157">
        <f>+C35+C36</f>
        <v>0</v>
      </c>
      <c r="D40" s="157">
        <f>+D35+D36</f>
        <v>0</v>
      </c>
    </row>
    <row r="41" spans="1:4" s="154" customFormat="1" ht="18" customHeight="1">
      <c r="A41" s="150"/>
      <c r="B41" s="151"/>
      <c r="C41" s="152"/>
      <c r="D41" s="152"/>
    </row>
    <row r="42" spans="1:4" s="189" customFormat="1" ht="18" customHeight="1" thickBot="1">
      <c r="A42" s="431"/>
      <c r="B42" s="154"/>
      <c r="C42" s="155"/>
      <c r="D42" s="155"/>
    </row>
    <row r="43" spans="1:4" s="102" customFormat="1" ht="18" customHeight="1" thickBot="1">
      <c r="A43" s="114"/>
      <c r="B43" s="156" t="s">
        <v>59</v>
      </c>
      <c r="C43" s="157"/>
      <c r="D43" s="157"/>
    </row>
    <row r="44" spans="1:4" s="413" customFormat="1" ht="18" customHeight="1" thickBot="1">
      <c r="A44" s="420" t="s">
        <v>18</v>
      </c>
      <c r="B44" s="181" t="s">
        <v>472</v>
      </c>
      <c r="C44" s="295">
        <f>SUM(C45:C49)</f>
        <v>0</v>
      </c>
      <c r="D44" s="295">
        <f>SUM(D45:D49)</f>
        <v>0</v>
      </c>
    </row>
    <row r="45" spans="1:4" s="189" customFormat="1" ht="18" customHeight="1">
      <c r="A45" s="416" t="s">
        <v>105</v>
      </c>
      <c r="B45" s="182" t="s">
        <v>48</v>
      </c>
      <c r="C45" s="283"/>
      <c r="D45" s="283"/>
    </row>
    <row r="46" spans="1:4" s="189" customFormat="1" ht="18" customHeight="1">
      <c r="A46" s="416" t="s">
        <v>106</v>
      </c>
      <c r="B46" s="164" t="s">
        <v>186</v>
      </c>
      <c r="C46" s="286"/>
      <c r="D46" s="286"/>
    </row>
    <row r="47" spans="1:4" s="189" customFormat="1" ht="18" customHeight="1">
      <c r="A47" s="416" t="s">
        <v>107</v>
      </c>
      <c r="B47" s="164" t="s">
        <v>142</v>
      </c>
      <c r="C47" s="286"/>
      <c r="D47" s="286"/>
    </row>
    <row r="48" spans="1:4" s="189" customFormat="1" ht="18" customHeight="1">
      <c r="A48" s="416" t="s">
        <v>108</v>
      </c>
      <c r="B48" s="164" t="s">
        <v>187</v>
      </c>
      <c r="C48" s="286"/>
      <c r="D48" s="286"/>
    </row>
    <row r="49" spans="1:4" s="189" customFormat="1" ht="18" customHeight="1" thickBot="1">
      <c r="A49" s="416" t="s">
        <v>151</v>
      </c>
      <c r="B49" s="164" t="s">
        <v>188</v>
      </c>
      <c r="C49" s="286"/>
      <c r="D49" s="286"/>
    </row>
    <row r="50" spans="1:4" s="189" customFormat="1" ht="18" customHeight="1" thickBot="1">
      <c r="A50" s="420" t="s">
        <v>19</v>
      </c>
      <c r="B50" s="181" t="s">
        <v>473</v>
      </c>
      <c r="C50" s="295">
        <f>SUM(C51:C53)</f>
        <v>0</v>
      </c>
      <c r="D50" s="295">
        <f>SUM(D51:D53)</f>
        <v>0</v>
      </c>
    </row>
    <row r="51" spans="1:4" s="413" customFormat="1" ht="18" customHeight="1">
      <c r="A51" s="416" t="s">
        <v>111</v>
      </c>
      <c r="B51" s="182" t="s">
        <v>219</v>
      </c>
      <c r="C51" s="283"/>
      <c r="D51" s="283"/>
    </row>
    <row r="52" spans="1:4" s="189" customFormat="1" ht="18" customHeight="1">
      <c r="A52" s="416" t="s">
        <v>112</v>
      </c>
      <c r="B52" s="164" t="s">
        <v>190</v>
      </c>
      <c r="C52" s="286"/>
      <c r="D52" s="286"/>
    </row>
    <row r="53" spans="1:4" s="189" customFormat="1" ht="18" customHeight="1">
      <c r="A53" s="416" t="s">
        <v>113</v>
      </c>
      <c r="B53" s="164" t="s">
        <v>60</v>
      </c>
      <c r="C53" s="286"/>
      <c r="D53" s="286"/>
    </row>
    <row r="54" spans="1:4" s="189" customFormat="1" ht="18" customHeight="1" thickBot="1">
      <c r="A54" s="416" t="s">
        <v>114</v>
      </c>
      <c r="B54" s="164" t="s">
        <v>4</v>
      </c>
      <c r="C54" s="286"/>
      <c r="D54" s="286"/>
    </row>
    <row r="55" spans="1:4" s="189" customFormat="1" ht="18" customHeight="1" thickBot="1">
      <c r="A55" s="420" t="s">
        <v>20</v>
      </c>
      <c r="B55" s="432" t="s">
        <v>474</v>
      </c>
      <c r="C55" s="433">
        <f>+C44+C50</f>
        <v>0</v>
      </c>
      <c r="D55" s="433">
        <f>+D44+D50</f>
        <v>0</v>
      </c>
    </row>
    <row r="56" spans="1:4" s="189" customFormat="1" ht="18" customHeight="1" thickBot="1">
      <c r="A56" s="188"/>
      <c r="C56" s="190"/>
      <c r="D56" s="190"/>
    </row>
    <row r="57" spans="1:4" s="189" customFormat="1" ht="18" customHeight="1" thickBot="1">
      <c r="A57" s="191" t="s">
        <v>209</v>
      </c>
      <c r="B57" s="192"/>
      <c r="C57" s="193"/>
      <c r="D57" s="524"/>
    </row>
    <row r="58" spans="1:4" s="189" customFormat="1" ht="18" customHeight="1" thickBot="1">
      <c r="A58" s="191" t="s">
        <v>210</v>
      </c>
      <c r="B58" s="192"/>
      <c r="C58" s="193"/>
      <c r="D58" s="19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B1">
      <selection activeCell="I3" sqref="I3:I4"/>
    </sheetView>
  </sheetViews>
  <sheetFormatPr defaultColWidth="9.00390625" defaultRowHeight="12.75"/>
  <cols>
    <col min="1" max="1" width="6.875" style="38" customWidth="1"/>
    <col min="2" max="2" width="49.625" style="8" customWidth="1"/>
    <col min="3" max="8" width="12.875" style="8" customWidth="1"/>
    <col min="9" max="9" width="13.875" style="8" customWidth="1"/>
    <col min="10" max="16384" width="9.375" style="8" customWidth="1"/>
  </cols>
  <sheetData>
    <row r="1" spans="1:9" s="269" customFormat="1" ht="18" customHeight="1">
      <c r="A1" s="687" t="s">
        <v>5</v>
      </c>
      <c r="B1" s="687"/>
      <c r="C1" s="687"/>
      <c r="D1" s="687"/>
      <c r="E1" s="687"/>
      <c r="F1" s="687"/>
      <c r="G1" s="687"/>
      <c r="H1" s="687"/>
      <c r="I1" s="687"/>
    </row>
    <row r="2" spans="1:9" s="269" customFormat="1" ht="18" customHeight="1" thickBot="1">
      <c r="A2" s="272"/>
      <c r="I2" s="434" t="s">
        <v>65</v>
      </c>
    </row>
    <row r="3" spans="1:9" s="435" customFormat="1" ht="18" customHeight="1">
      <c r="A3" s="682" t="s">
        <v>74</v>
      </c>
      <c r="B3" s="731" t="s">
        <v>91</v>
      </c>
      <c r="C3" s="682" t="s">
        <v>92</v>
      </c>
      <c r="D3" s="682" t="s">
        <v>552</v>
      </c>
      <c r="E3" s="733" t="s">
        <v>73</v>
      </c>
      <c r="F3" s="734"/>
      <c r="G3" s="734"/>
      <c r="H3" s="735"/>
      <c r="I3" s="731" t="s">
        <v>50</v>
      </c>
    </row>
    <row r="4" spans="1:9" s="438" customFormat="1" ht="18" customHeight="1" thickBot="1">
      <c r="A4" s="683"/>
      <c r="B4" s="732"/>
      <c r="C4" s="732"/>
      <c r="D4" s="683"/>
      <c r="E4" s="436">
        <v>2015</v>
      </c>
      <c r="F4" s="436">
        <v>2016</v>
      </c>
      <c r="G4" s="436">
        <v>2017</v>
      </c>
      <c r="H4" s="437">
        <v>2018</v>
      </c>
      <c r="I4" s="732"/>
    </row>
    <row r="5" spans="1:9" s="195" customFormat="1" ht="18" customHeight="1" thickBot="1">
      <c r="A5" s="439">
        <v>1</v>
      </c>
      <c r="B5" s="280">
        <v>2</v>
      </c>
      <c r="C5" s="440">
        <v>3</v>
      </c>
      <c r="D5" s="280">
        <v>4</v>
      </c>
      <c r="E5" s="439">
        <v>5</v>
      </c>
      <c r="F5" s="440">
        <v>6</v>
      </c>
      <c r="G5" s="440">
        <v>7</v>
      </c>
      <c r="H5" s="279">
        <v>8</v>
      </c>
      <c r="I5" s="441" t="s">
        <v>93</v>
      </c>
    </row>
    <row r="6" spans="1:10" s="269" customFormat="1" ht="18" customHeight="1" thickBot="1">
      <c r="A6" s="277" t="s">
        <v>18</v>
      </c>
      <c r="B6" s="292" t="s">
        <v>6</v>
      </c>
      <c r="C6" s="442"/>
      <c r="D6" s="443">
        <f>+D7+D8</f>
        <v>0</v>
      </c>
      <c r="E6" s="444">
        <f>+E7+E8</f>
        <v>0</v>
      </c>
      <c r="F6" s="445">
        <f>+F7+F8</f>
        <v>0</v>
      </c>
      <c r="G6" s="445">
        <f>+G7+G8</f>
        <v>0</v>
      </c>
      <c r="H6" s="446">
        <f>+H7+H8</f>
        <v>0</v>
      </c>
      <c r="I6" s="443">
        <f aca="true" t="shared" si="0" ref="I6:I17">SUM(D6:H6)</f>
        <v>0</v>
      </c>
      <c r="J6" s="525"/>
    </row>
    <row r="7" spans="1:9" s="269" customFormat="1" ht="18" customHeight="1">
      <c r="A7" s="447" t="s">
        <v>19</v>
      </c>
      <c r="B7" s="448" t="s">
        <v>75</v>
      </c>
      <c r="C7" s="368"/>
      <c r="D7" s="449"/>
      <c r="E7" s="450"/>
      <c r="F7" s="367"/>
      <c r="G7" s="367"/>
      <c r="H7" s="451"/>
      <c r="I7" s="452">
        <f t="shared" si="0"/>
        <v>0</v>
      </c>
    </row>
    <row r="8" spans="1:9" s="269" customFormat="1" ht="18" customHeight="1" thickBot="1">
      <c r="A8" s="447" t="s">
        <v>20</v>
      </c>
      <c r="B8" s="448" t="s">
        <v>75</v>
      </c>
      <c r="C8" s="368"/>
      <c r="D8" s="449"/>
      <c r="E8" s="450"/>
      <c r="F8" s="367"/>
      <c r="G8" s="367"/>
      <c r="H8" s="451"/>
      <c r="I8" s="452">
        <f t="shared" si="0"/>
        <v>0</v>
      </c>
    </row>
    <row r="9" spans="1:9" s="269" customFormat="1" ht="18" customHeight="1" thickBot="1">
      <c r="A9" s="277" t="s">
        <v>21</v>
      </c>
      <c r="B9" s="292" t="s">
        <v>7</v>
      </c>
      <c r="C9" s="442"/>
      <c r="D9" s="443">
        <f>+D10+D11</f>
        <v>0</v>
      </c>
      <c r="E9" s="444">
        <f>+E10+E11</f>
        <v>0</v>
      </c>
      <c r="F9" s="445">
        <f>+F10+F11</f>
        <v>0</v>
      </c>
      <c r="G9" s="445">
        <f>+G10+G11</f>
        <v>0</v>
      </c>
      <c r="H9" s="446">
        <f>+H10+H11</f>
        <v>0</v>
      </c>
      <c r="I9" s="443">
        <f t="shared" si="0"/>
        <v>0</v>
      </c>
    </row>
    <row r="10" spans="1:9" s="269" customFormat="1" ht="18" customHeight="1">
      <c r="A10" s="447" t="s">
        <v>22</v>
      </c>
      <c r="B10" s="448" t="s">
        <v>75</v>
      </c>
      <c r="C10" s="368"/>
      <c r="D10" s="449"/>
      <c r="E10" s="450"/>
      <c r="F10" s="367"/>
      <c r="G10" s="367"/>
      <c r="H10" s="451"/>
      <c r="I10" s="452">
        <f t="shared" si="0"/>
        <v>0</v>
      </c>
    </row>
    <row r="11" spans="1:9" s="269" customFormat="1" ht="18" customHeight="1" thickBot="1">
      <c r="A11" s="447" t="s">
        <v>23</v>
      </c>
      <c r="B11" s="448" t="s">
        <v>75</v>
      </c>
      <c r="C11" s="368"/>
      <c r="D11" s="449"/>
      <c r="E11" s="450"/>
      <c r="F11" s="367"/>
      <c r="G11" s="367"/>
      <c r="H11" s="451"/>
      <c r="I11" s="452">
        <f t="shared" si="0"/>
        <v>0</v>
      </c>
    </row>
    <row r="12" spans="1:9" s="269" customFormat="1" ht="18" customHeight="1" thickBot="1">
      <c r="A12" s="277" t="s">
        <v>24</v>
      </c>
      <c r="B12" s="292" t="s">
        <v>211</v>
      </c>
      <c r="C12" s="442"/>
      <c r="D12" s="443">
        <f>+D13</f>
        <v>0</v>
      </c>
      <c r="E12" s="444">
        <f>+E13</f>
        <v>0</v>
      </c>
      <c r="F12" s="445">
        <f>+F13</f>
        <v>0</v>
      </c>
      <c r="G12" s="445">
        <f>+G13</f>
        <v>0</v>
      </c>
      <c r="H12" s="446">
        <f>+H13</f>
        <v>0</v>
      </c>
      <c r="I12" s="443">
        <f t="shared" si="0"/>
        <v>0</v>
      </c>
    </row>
    <row r="13" spans="1:9" s="269" customFormat="1" ht="18" customHeight="1" thickBot="1">
      <c r="A13" s="447" t="s">
        <v>25</v>
      </c>
      <c r="B13" s="448" t="s">
        <v>75</v>
      </c>
      <c r="C13" s="368"/>
      <c r="D13" s="449"/>
      <c r="E13" s="450"/>
      <c r="F13" s="367"/>
      <c r="G13" s="367"/>
      <c r="H13" s="451"/>
      <c r="I13" s="452">
        <f t="shared" si="0"/>
        <v>0</v>
      </c>
    </row>
    <row r="14" spans="1:9" s="269" customFormat="1" ht="18" customHeight="1" thickBot="1">
      <c r="A14" s="277" t="s">
        <v>26</v>
      </c>
      <c r="B14" s="292" t="s">
        <v>212</v>
      </c>
      <c r="C14" s="442"/>
      <c r="D14" s="443">
        <f>+D15</f>
        <v>0</v>
      </c>
      <c r="E14" s="444">
        <f>+E15</f>
        <v>0</v>
      </c>
      <c r="F14" s="445">
        <f>+F15</f>
        <v>0</v>
      </c>
      <c r="G14" s="445">
        <f>+G15</f>
        <v>0</v>
      </c>
      <c r="H14" s="446">
        <f>+H15</f>
        <v>0</v>
      </c>
      <c r="I14" s="443">
        <f t="shared" si="0"/>
        <v>0</v>
      </c>
    </row>
    <row r="15" spans="1:9" s="269" customFormat="1" ht="18" customHeight="1" thickBot="1">
      <c r="A15" s="453" t="s">
        <v>27</v>
      </c>
      <c r="B15" s="454" t="s">
        <v>75</v>
      </c>
      <c r="C15" s="372"/>
      <c r="D15" s="455"/>
      <c r="E15" s="456"/>
      <c r="F15" s="371"/>
      <c r="G15" s="371"/>
      <c r="H15" s="457"/>
      <c r="I15" s="458">
        <f t="shared" si="0"/>
        <v>0</v>
      </c>
    </row>
    <row r="16" spans="1:9" s="269" customFormat="1" ht="18" customHeight="1" thickBot="1">
      <c r="A16" s="277" t="s">
        <v>28</v>
      </c>
      <c r="B16" s="292" t="s">
        <v>213</v>
      </c>
      <c r="C16" s="442"/>
      <c r="D16" s="443">
        <f>+D17</f>
        <v>0</v>
      </c>
      <c r="E16" s="444">
        <f>+E17</f>
        <v>0</v>
      </c>
      <c r="F16" s="445">
        <f>+F17</f>
        <v>0</v>
      </c>
      <c r="G16" s="445">
        <f>+G17</f>
        <v>0</v>
      </c>
      <c r="H16" s="446">
        <f>+H17</f>
        <v>0</v>
      </c>
      <c r="I16" s="443">
        <f t="shared" si="0"/>
        <v>0</v>
      </c>
    </row>
    <row r="17" spans="1:9" s="269" customFormat="1" ht="18" customHeight="1" thickBot="1">
      <c r="A17" s="459" t="s">
        <v>29</v>
      </c>
      <c r="B17" s="460" t="s">
        <v>75</v>
      </c>
      <c r="C17" s="461"/>
      <c r="D17" s="462"/>
      <c r="E17" s="463"/>
      <c r="F17" s="464"/>
      <c r="G17" s="464"/>
      <c r="H17" s="465"/>
      <c r="I17" s="466">
        <f t="shared" si="0"/>
        <v>0</v>
      </c>
    </row>
    <row r="18" spans="1:9" s="269" customFormat="1" ht="18" customHeight="1" thickBot="1">
      <c r="A18" s="729" t="s">
        <v>148</v>
      </c>
      <c r="B18" s="730"/>
      <c r="C18" s="467"/>
      <c r="D18" s="443">
        <f aca="true" t="shared" si="1" ref="D18:I18">+D6+D9+D12+D14+D16</f>
        <v>0</v>
      </c>
      <c r="E18" s="444">
        <f t="shared" si="1"/>
        <v>0</v>
      </c>
      <c r="F18" s="445">
        <f t="shared" si="1"/>
        <v>0</v>
      </c>
      <c r="G18" s="445">
        <f t="shared" si="1"/>
        <v>0</v>
      </c>
      <c r="H18" s="446">
        <f t="shared" si="1"/>
        <v>0</v>
      </c>
      <c r="I18" s="443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 2/2015.(II.25.)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14" customWidth="1"/>
    <col min="2" max="2" width="54.875" style="2" customWidth="1"/>
    <col min="3" max="3" width="17.625" style="2" customWidth="1"/>
    <col min="4" max="4" width="18.875" style="2" customWidth="1"/>
    <col min="5" max="16384" width="9.375" style="2" customWidth="1"/>
  </cols>
  <sheetData>
    <row r="1" spans="1:4" s="402" customFormat="1" ht="46.5" customHeight="1">
      <c r="A1" s="468"/>
      <c r="B1" s="737" t="s">
        <v>8</v>
      </c>
      <c r="C1" s="737"/>
      <c r="D1" s="737"/>
    </row>
    <row r="2" spans="1:4" s="470" customFormat="1" ht="18" customHeight="1" thickBot="1">
      <c r="A2" s="469"/>
      <c r="B2" s="88"/>
      <c r="D2" s="471" t="s">
        <v>65</v>
      </c>
    </row>
    <row r="3" spans="1:4" s="10" customFormat="1" ht="63.75" thickBot="1">
      <c r="A3" s="472" t="s">
        <v>16</v>
      </c>
      <c r="B3" s="118" t="s">
        <v>17</v>
      </c>
      <c r="C3" s="118" t="s">
        <v>76</v>
      </c>
      <c r="D3" s="119" t="s">
        <v>77</v>
      </c>
    </row>
    <row r="4" spans="1:4" s="10" customFormat="1" ht="18" customHeight="1" thickBot="1">
      <c r="A4" s="472">
        <v>1</v>
      </c>
      <c r="B4" s="118">
        <v>2</v>
      </c>
      <c r="C4" s="118">
        <v>3</v>
      </c>
      <c r="D4" s="119">
        <v>4</v>
      </c>
    </row>
    <row r="5" spans="1:4" s="402" customFormat="1" ht="18" customHeight="1">
      <c r="A5" s="473" t="s">
        <v>18</v>
      </c>
      <c r="B5" s="474" t="s">
        <v>170</v>
      </c>
      <c r="C5" s="475"/>
      <c r="D5" s="283"/>
    </row>
    <row r="6" spans="1:4" s="402" customFormat="1" ht="18" customHeight="1">
      <c r="A6" s="476" t="s">
        <v>19</v>
      </c>
      <c r="B6" s="477" t="s">
        <v>171</v>
      </c>
      <c r="C6" s="478"/>
      <c r="D6" s="286"/>
    </row>
    <row r="7" spans="1:4" s="402" customFormat="1" ht="18" customHeight="1">
      <c r="A7" s="476" t="s">
        <v>20</v>
      </c>
      <c r="B7" s="477" t="s">
        <v>127</v>
      </c>
      <c r="C7" s="478"/>
      <c r="D7" s="286"/>
    </row>
    <row r="8" spans="1:4" s="402" customFormat="1" ht="18" customHeight="1">
      <c r="A8" s="476" t="s">
        <v>21</v>
      </c>
      <c r="B8" s="477" t="s">
        <v>128</v>
      </c>
      <c r="C8" s="478"/>
      <c r="D8" s="286"/>
    </row>
    <row r="9" spans="1:4" s="402" customFormat="1" ht="18" customHeight="1">
      <c r="A9" s="476" t="s">
        <v>22</v>
      </c>
      <c r="B9" s="477" t="s">
        <v>163</v>
      </c>
      <c r="C9" s="478"/>
      <c r="D9" s="286"/>
    </row>
    <row r="10" spans="1:4" s="402" customFormat="1" ht="18" customHeight="1">
      <c r="A10" s="476" t="s">
        <v>23</v>
      </c>
      <c r="B10" s="477" t="s">
        <v>164</v>
      </c>
      <c r="C10" s="478"/>
      <c r="D10" s="286"/>
    </row>
    <row r="11" spans="1:4" s="402" customFormat="1" ht="18" customHeight="1">
      <c r="A11" s="476" t="s">
        <v>24</v>
      </c>
      <c r="B11" s="479" t="s">
        <v>165</v>
      </c>
      <c r="C11" s="478"/>
      <c r="D11" s="286"/>
    </row>
    <row r="12" spans="1:4" s="402" customFormat="1" ht="18" customHeight="1">
      <c r="A12" s="476" t="s">
        <v>26</v>
      </c>
      <c r="B12" s="479" t="s">
        <v>166</v>
      </c>
      <c r="C12" s="478"/>
      <c r="D12" s="286"/>
    </row>
    <row r="13" spans="1:4" s="402" customFormat="1" ht="18" customHeight="1">
      <c r="A13" s="476" t="s">
        <v>27</v>
      </c>
      <c r="B13" s="479" t="s">
        <v>167</v>
      </c>
      <c r="C13" s="478"/>
      <c r="D13" s="286"/>
    </row>
    <row r="14" spans="1:4" s="402" customFormat="1" ht="18" customHeight="1">
      <c r="A14" s="476" t="s">
        <v>28</v>
      </c>
      <c r="B14" s="479" t="s">
        <v>168</v>
      </c>
      <c r="C14" s="478"/>
      <c r="D14" s="286"/>
    </row>
    <row r="15" spans="1:4" s="402" customFormat="1" ht="18" customHeight="1">
      <c r="A15" s="476" t="s">
        <v>29</v>
      </c>
      <c r="B15" s="479" t="s">
        <v>169</v>
      </c>
      <c r="C15" s="478"/>
      <c r="D15" s="286"/>
    </row>
    <row r="16" spans="1:4" s="402" customFormat="1" ht="18" customHeight="1">
      <c r="A16" s="476" t="s">
        <v>30</v>
      </c>
      <c r="B16" s="477" t="s">
        <v>129</v>
      </c>
      <c r="C16" s="478"/>
      <c r="D16" s="286"/>
    </row>
    <row r="17" spans="1:4" s="402" customFormat="1" ht="18" customHeight="1">
      <c r="A17" s="476" t="s">
        <v>31</v>
      </c>
      <c r="B17" s="477" t="s">
        <v>10</v>
      </c>
      <c r="C17" s="478"/>
      <c r="D17" s="286"/>
    </row>
    <row r="18" spans="1:4" s="402" customFormat="1" ht="18" customHeight="1">
      <c r="A18" s="476" t="s">
        <v>32</v>
      </c>
      <c r="B18" s="477" t="s">
        <v>9</v>
      </c>
      <c r="C18" s="478"/>
      <c r="D18" s="286"/>
    </row>
    <row r="19" spans="1:4" s="402" customFormat="1" ht="18" customHeight="1">
      <c r="A19" s="476" t="s">
        <v>33</v>
      </c>
      <c r="B19" s="477" t="s">
        <v>130</v>
      </c>
      <c r="C19" s="478"/>
      <c r="D19" s="286"/>
    </row>
    <row r="20" spans="1:4" s="402" customFormat="1" ht="18" customHeight="1">
      <c r="A20" s="476" t="s">
        <v>34</v>
      </c>
      <c r="B20" s="477" t="s">
        <v>131</v>
      </c>
      <c r="C20" s="478"/>
      <c r="D20" s="286"/>
    </row>
    <row r="21" spans="1:4" s="402" customFormat="1" ht="18" customHeight="1">
      <c r="A21" s="476" t="s">
        <v>35</v>
      </c>
      <c r="B21" s="480"/>
      <c r="C21" s="285"/>
      <c r="D21" s="286"/>
    </row>
    <row r="22" spans="1:4" s="402" customFormat="1" ht="18" customHeight="1">
      <c r="A22" s="476" t="s">
        <v>36</v>
      </c>
      <c r="B22" s="481"/>
      <c r="C22" s="285"/>
      <c r="D22" s="286"/>
    </row>
    <row r="23" spans="1:4" s="402" customFormat="1" ht="18" customHeight="1">
      <c r="A23" s="476" t="s">
        <v>37</v>
      </c>
      <c r="B23" s="481"/>
      <c r="C23" s="285"/>
      <c r="D23" s="286"/>
    </row>
    <row r="24" spans="1:4" s="402" customFormat="1" ht="18" customHeight="1">
      <c r="A24" s="476" t="s">
        <v>38</v>
      </c>
      <c r="B24" s="481"/>
      <c r="C24" s="285"/>
      <c r="D24" s="286"/>
    </row>
    <row r="25" spans="1:4" s="402" customFormat="1" ht="18" customHeight="1">
      <c r="A25" s="476" t="s">
        <v>39</v>
      </c>
      <c r="B25" s="481"/>
      <c r="C25" s="285"/>
      <c r="D25" s="286"/>
    </row>
    <row r="26" spans="1:4" s="402" customFormat="1" ht="18" customHeight="1">
      <c r="A26" s="476" t="s">
        <v>40</v>
      </c>
      <c r="B26" s="481"/>
      <c r="C26" s="285"/>
      <c r="D26" s="286"/>
    </row>
    <row r="27" spans="1:4" s="402" customFormat="1" ht="18" customHeight="1">
      <c r="A27" s="476" t="s">
        <v>41</v>
      </c>
      <c r="B27" s="481"/>
      <c r="C27" s="285"/>
      <c r="D27" s="286"/>
    </row>
    <row r="28" spans="1:4" s="402" customFormat="1" ht="18" customHeight="1">
      <c r="A28" s="476" t="s">
        <v>42</v>
      </c>
      <c r="B28" s="481"/>
      <c r="C28" s="285"/>
      <c r="D28" s="286"/>
    </row>
    <row r="29" spans="1:4" s="402" customFormat="1" ht="18" customHeight="1" thickBot="1">
      <c r="A29" s="482" t="s">
        <v>43</v>
      </c>
      <c r="B29" s="483"/>
      <c r="C29" s="484"/>
      <c r="D29" s="426"/>
    </row>
    <row r="30" spans="1:4" s="402" customFormat="1" ht="18" customHeight="1" thickBot="1">
      <c r="A30" s="485" t="s">
        <v>44</v>
      </c>
      <c r="B30" s="486" t="s">
        <v>52</v>
      </c>
      <c r="C30" s="487">
        <f>+C5+C6+C7+C8+C9+C16+C17+C18+C19+C20+C21+C22+C23+C24+C25+C26+C27+C28+C29</f>
        <v>0</v>
      </c>
      <c r="D30" s="488">
        <f>+D5+D6+D7+D8+D9+D16+D17+D18+D19+D20+D21+D22+D23+D24+D25+D26+D27+D28+D29</f>
        <v>0</v>
      </c>
    </row>
    <row r="31" spans="1:4" ht="8.25" customHeight="1">
      <c r="A31" s="13"/>
      <c r="B31" s="736"/>
      <c r="C31" s="736"/>
      <c r="D31" s="73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2&amp;"Times New Roman CE,Félkövér dőlt".  tájékoztató tábla a 2/2015.(II.25.)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K6" sqref="K6"/>
    </sheetView>
  </sheetViews>
  <sheetFormatPr defaultColWidth="9.00390625" defaultRowHeight="12.75"/>
  <cols>
    <col min="1" max="1" width="5.00390625" style="21" customWidth="1"/>
    <col min="2" max="2" width="31.125" style="22" customWidth="1"/>
    <col min="3" max="14" width="10.875" style="22" customWidth="1"/>
    <col min="15" max="15" width="12.625" style="21" customWidth="1"/>
    <col min="16" max="16384" width="9.375" style="22" customWidth="1"/>
  </cols>
  <sheetData>
    <row r="1" spans="1:15" s="489" customFormat="1" ht="36.75" customHeight="1">
      <c r="A1" s="741" t="s">
        <v>553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2" spans="1:15" s="489" customFormat="1" ht="18" customHeight="1" thickBot="1">
      <c r="A2" s="490"/>
      <c r="O2" s="491" t="s">
        <v>54</v>
      </c>
    </row>
    <row r="3" spans="1:15" s="490" customFormat="1" ht="18" customHeight="1" thickBot="1">
      <c r="A3" s="492" t="s">
        <v>16</v>
      </c>
      <c r="B3" s="493" t="s">
        <v>66</v>
      </c>
      <c r="C3" s="493" t="s">
        <v>78</v>
      </c>
      <c r="D3" s="493" t="s">
        <v>79</v>
      </c>
      <c r="E3" s="493" t="s">
        <v>80</v>
      </c>
      <c r="F3" s="493" t="s">
        <v>81</v>
      </c>
      <c r="G3" s="493" t="s">
        <v>82</v>
      </c>
      <c r="H3" s="493" t="s">
        <v>83</v>
      </c>
      <c r="I3" s="493" t="s">
        <v>84</v>
      </c>
      <c r="J3" s="493" t="s">
        <v>85</v>
      </c>
      <c r="K3" s="493" t="s">
        <v>86</v>
      </c>
      <c r="L3" s="493" t="s">
        <v>87</v>
      </c>
      <c r="M3" s="493" t="s">
        <v>88</v>
      </c>
      <c r="N3" s="493" t="s">
        <v>89</v>
      </c>
      <c r="O3" s="494" t="s">
        <v>52</v>
      </c>
    </row>
    <row r="4" spans="1:15" s="496" customFormat="1" ht="18" customHeight="1" thickBot="1">
      <c r="A4" s="495" t="s">
        <v>18</v>
      </c>
      <c r="B4" s="738" t="s">
        <v>57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40"/>
    </row>
    <row r="5" spans="1:15" s="496" customFormat="1" ht="18" customHeight="1">
      <c r="A5" s="497" t="s">
        <v>19</v>
      </c>
      <c r="B5" s="498" t="s">
        <v>407</v>
      </c>
      <c r="C5" s="499">
        <v>12148</v>
      </c>
      <c r="D5" s="499">
        <v>12148</v>
      </c>
      <c r="E5" s="499">
        <v>12148</v>
      </c>
      <c r="F5" s="499">
        <v>12148</v>
      </c>
      <c r="G5" s="499">
        <v>12148</v>
      </c>
      <c r="H5" s="499">
        <v>12148</v>
      </c>
      <c r="I5" s="499">
        <v>12148</v>
      </c>
      <c r="J5" s="499">
        <v>12148</v>
      </c>
      <c r="K5" s="499">
        <v>14858</v>
      </c>
      <c r="L5" s="499">
        <v>12148</v>
      </c>
      <c r="M5" s="499">
        <v>12148</v>
      </c>
      <c r="N5" s="499">
        <v>12148</v>
      </c>
      <c r="O5" s="500">
        <f aca="true" t="shared" si="0" ref="O5:O25">SUM(C5:N5)</f>
        <v>148486</v>
      </c>
    </row>
    <row r="6" spans="1:15" s="505" customFormat="1" ht="18" customHeight="1">
      <c r="A6" s="501" t="s">
        <v>20</v>
      </c>
      <c r="B6" s="502" t="s">
        <v>479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4">
        <f t="shared" si="0"/>
        <v>0</v>
      </c>
    </row>
    <row r="7" spans="1:15" s="505" customFormat="1" ht="18" customHeight="1">
      <c r="A7" s="501" t="s">
        <v>21</v>
      </c>
      <c r="B7" s="506" t="s">
        <v>480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8">
        <f t="shared" si="0"/>
        <v>0</v>
      </c>
    </row>
    <row r="8" spans="1:15" s="505" customFormat="1" ht="18" customHeight="1">
      <c r="A8" s="501" t="s">
        <v>22</v>
      </c>
      <c r="B8" s="509" t="s">
        <v>177</v>
      </c>
      <c r="C8" s="503"/>
      <c r="D8" s="503"/>
      <c r="E8" s="503">
        <v>17900</v>
      </c>
      <c r="F8" s="503"/>
      <c r="G8" s="503"/>
      <c r="H8" s="503"/>
      <c r="I8" s="503"/>
      <c r="J8" s="503"/>
      <c r="K8" s="503">
        <v>15201</v>
      </c>
      <c r="L8" s="503"/>
      <c r="M8" s="503"/>
      <c r="N8" s="503"/>
      <c r="O8" s="504">
        <f t="shared" si="0"/>
        <v>33101</v>
      </c>
    </row>
    <row r="9" spans="1:15" s="505" customFormat="1" ht="18" customHeight="1">
      <c r="A9" s="501" t="s">
        <v>23</v>
      </c>
      <c r="B9" s="509" t="s">
        <v>481</v>
      </c>
      <c r="C9" s="503">
        <v>1855</v>
      </c>
      <c r="D9" s="503">
        <v>1855</v>
      </c>
      <c r="E9" s="503">
        <v>1855</v>
      </c>
      <c r="F9" s="503">
        <v>1855</v>
      </c>
      <c r="G9" s="503">
        <v>1855</v>
      </c>
      <c r="H9" s="503">
        <v>1855</v>
      </c>
      <c r="I9" s="503">
        <v>1855</v>
      </c>
      <c r="J9" s="503">
        <v>1855</v>
      </c>
      <c r="K9" s="503">
        <v>1855</v>
      </c>
      <c r="L9" s="503">
        <v>1855</v>
      </c>
      <c r="M9" s="503">
        <v>1855</v>
      </c>
      <c r="N9" s="503">
        <v>1855</v>
      </c>
      <c r="O9" s="504">
        <f t="shared" si="0"/>
        <v>22260</v>
      </c>
    </row>
    <row r="10" spans="1:15" s="505" customFormat="1" ht="18" customHeight="1">
      <c r="A10" s="501" t="s">
        <v>24</v>
      </c>
      <c r="B10" s="509" t="s">
        <v>11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4">
        <f t="shared" si="0"/>
        <v>0</v>
      </c>
    </row>
    <row r="11" spans="1:15" s="505" customFormat="1" ht="15.75">
      <c r="A11" s="501" t="s">
        <v>25</v>
      </c>
      <c r="B11" s="509" t="s">
        <v>506</v>
      </c>
      <c r="C11" s="503">
        <v>1308</v>
      </c>
      <c r="D11" s="503">
        <v>1308</v>
      </c>
      <c r="E11" s="503">
        <v>1308</v>
      </c>
      <c r="F11" s="503">
        <v>1308</v>
      </c>
      <c r="G11" s="503">
        <v>1308</v>
      </c>
      <c r="H11" s="503">
        <v>1308</v>
      </c>
      <c r="I11" s="503">
        <v>1308</v>
      </c>
      <c r="J11" s="503">
        <v>1308</v>
      </c>
      <c r="K11" s="503">
        <v>1308</v>
      </c>
      <c r="L11" s="503">
        <v>1308</v>
      </c>
      <c r="M11" s="503">
        <v>1308</v>
      </c>
      <c r="N11" s="503">
        <v>1312</v>
      </c>
      <c r="O11" s="504">
        <f>SUM(C11:N11)</f>
        <v>15700</v>
      </c>
    </row>
    <row r="12" spans="1:15" s="505" customFormat="1" ht="18" customHeight="1">
      <c r="A12" s="501" t="s">
        <v>26</v>
      </c>
      <c r="B12" s="502" t="s">
        <v>464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4">
        <f>SUM(C12:N12)</f>
        <v>0</v>
      </c>
    </row>
    <row r="13" spans="1:15" s="505" customFormat="1" ht="18" customHeight="1" thickBot="1">
      <c r="A13" s="501" t="s">
        <v>27</v>
      </c>
      <c r="B13" s="509" t="s">
        <v>12</v>
      </c>
      <c r="C13" s="503">
        <v>5313</v>
      </c>
      <c r="D13" s="503">
        <v>5313</v>
      </c>
      <c r="E13" s="503"/>
      <c r="F13" s="503"/>
      <c r="G13" s="503">
        <v>6513</v>
      </c>
      <c r="H13" s="503">
        <v>10463</v>
      </c>
      <c r="I13" s="503">
        <v>5313</v>
      </c>
      <c r="J13" s="503">
        <v>3085</v>
      </c>
      <c r="K13" s="503"/>
      <c r="L13" s="503"/>
      <c r="M13" s="503"/>
      <c r="N13" s="503"/>
      <c r="O13" s="504">
        <f t="shared" si="0"/>
        <v>36000</v>
      </c>
    </row>
    <row r="14" spans="1:15" s="496" customFormat="1" ht="18" customHeight="1" thickBot="1">
      <c r="A14" s="495" t="s">
        <v>28</v>
      </c>
      <c r="B14" s="510" t="s">
        <v>116</v>
      </c>
      <c r="C14" s="511">
        <f aca="true" t="shared" si="1" ref="C14:N14">SUM(C5:C13)</f>
        <v>20624</v>
      </c>
      <c r="D14" s="511">
        <f t="shared" si="1"/>
        <v>20624</v>
      </c>
      <c r="E14" s="511">
        <f t="shared" si="1"/>
        <v>33211</v>
      </c>
      <c r="F14" s="511">
        <f t="shared" si="1"/>
        <v>15311</v>
      </c>
      <c r="G14" s="511">
        <f t="shared" si="1"/>
        <v>21824</v>
      </c>
      <c r="H14" s="511">
        <f t="shared" si="1"/>
        <v>25774</v>
      </c>
      <c r="I14" s="511">
        <f t="shared" si="1"/>
        <v>20624</v>
      </c>
      <c r="J14" s="511">
        <f t="shared" si="1"/>
        <v>18396</v>
      </c>
      <c r="K14" s="511">
        <f t="shared" si="1"/>
        <v>33222</v>
      </c>
      <c r="L14" s="511">
        <f t="shared" si="1"/>
        <v>15311</v>
      </c>
      <c r="M14" s="511">
        <f t="shared" si="1"/>
        <v>15311</v>
      </c>
      <c r="N14" s="511">
        <f t="shared" si="1"/>
        <v>15315</v>
      </c>
      <c r="O14" s="512">
        <f>SUM(C14:N14)</f>
        <v>255547</v>
      </c>
    </row>
    <row r="15" spans="1:15" s="496" customFormat="1" ht="18" customHeight="1" thickBot="1">
      <c r="A15" s="495" t="s">
        <v>29</v>
      </c>
      <c r="B15" s="738" t="s">
        <v>59</v>
      </c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40"/>
    </row>
    <row r="16" spans="1:15" s="505" customFormat="1" ht="18" customHeight="1">
      <c r="A16" s="513" t="s">
        <v>30</v>
      </c>
      <c r="B16" s="514" t="s">
        <v>67</v>
      </c>
      <c r="C16" s="507">
        <v>10296</v>
      </c>
      <c r="D16" s="507">
        <v>10296</v>
      </c>
      <c r="E16" s="507">
        <v>10296</v>
      </c>
      <c r="F16" s="507">
        <v>10296</v>
      </c>
      <c r="G16" s="507">
        <v>10296</v>
      </c>
      <c r="H16" s="507">
        <v>10296</v>
      </c>
      <c r="I16" s="507">
        <v>10296</v>
      </c>
      <c r="J16" s="507">
        <v>10296</v>
      </c>
      <c r="K16" s="507">
        <v>10296</v>
      </c>
      <c r="L16" s="507">
        <v>10296</v>
      </c>
      <c r="M16" s="507">
        <v>10296</v>
      </c>
      <c r="N16" s="507">
        <v>10296</v>
      </c>
      <c r="O16" s="508">
        <f t="shared" si="0"/>
        <v>123552</v>
      </c>
    </row>
    <row r="17" spans="1:15" s="505" customFormat="1" ht="18" customHeight="1">
      <c r="A17" s="501" t="s">
        <v>31</v>
      </c>
      <c r="B17" s="502" t="s">
        <v>186</v>
      </c>
      <c r="C17" s="503">
        <v>2861</v>
      </c>
      <c r="D17" s="503">
        <v>2861</v>
      </c>
      <c r="E17" s="503">
        <v>2861</v>
      </c>
      <c r="F17" s="503">
        <v>2861</v>
      </c>
      <c r="G17" s="503">
        <v>2861</v>
      </c>
      <c r="H17" s="503">
        <v>2861</v>
      </c>
      <c r="I17" s="503">
        <v>2861</v>
      </c>
      <c r="J17" s="503">
        <v>2861</v>
      </c>
      <c r="K17" s="503">
        <v>2861</v>
      </c>
      <c r="L17" s="503">
        <v>2861</v>
      </c>
      <c r="M17" s="503">
        <v>2861</v>
      </c>
      <c r="N17" s="503">
        <v>2864</v>
      </c>
      <c r="O17" s="504">
        <f t="shared" si="0"/>
        <v>34335</v>
      </c>
    </row>
    <row r="18" spans="1:15" s="505" customFormat="1" ht="18" customHeight="1">
      <c r="A18" s="501" t="s">
        <v>32</v>
      </c>
      <c r="B18" s="509" t="s">
        <v>142</v>
      </c>
      <c r="C18" s="503">
        <v>6998</v>
      </c>
      <c r="D18" s="503">
        <v>6998</v>
      </c>
      <c r="E18" s="503">
        <v>6998</v>
      </c>
      <c r="F18" s="503">
        <v>6998</v>
      </c>
      <c r="G18" s="503">
        <v>6998</v>
      </c>
      <c r="H18" s="503">
        <v>6998</v>
      </c>
      <c r="I18" s="503">
        <v>6998</v>
      </c>
      <c r="J18" s="503">
        <v>6998</v>
      </c>
      <c r="K18" s="503">
        <v>6998</v>
      </c>
      <c r="L18" s="503">
        <v>6998</v>
      </c>
      <c r="M18" s="503">
        <v>6998</v>
      </c>
      <c r="N18" s="503">
        <v>7007</v>
      </c>
      <c r="O18" s="504">
        <f t="shared" si="0"/>
        <v>83985</v>
      </c>
    </row>
    <row r="19" spans="1:15" s="505" customFormat="1" ht="18" customHeight="1">
      <c r="A19" s="501" t="s">
        <v>33</v>
      </c>
      <c r="B19" s="509" t="s">
        <v>187</v>
      </c>
      <c r="C19" s="503">
        <v>469</v>
      </c>
      <c r="D19" s="503">
        <v>469</v>
      </c>
      <c r="E19" s="503">
        <v>469</v>
      </c>
      <c r="F19" s="503">
        <v>469</v>
      </c>
      <c r="G19" s="503">
        <v>469</v>
      </c>
      <c r="H19" s="503">
        <v>469</v>
      </c>
      <c r="I19" s="503">
        <v>469</v>
      </c>
      <c r="J19" s="503">
        <v>469</v>
      </c>
      <c r="K19" s="503">
        <v>469</v>
      </c>
      <c r="L19" s="503">
        <v>469</v>
      </c>
      <c r="M19" s="503">
        <v>469</v>
      </c>
      <c r="N19" s="503">
        <v>466</v>
      </c>
      <c r="O19" s="504">
        <f t="shared" si="0"/>
        <v>5625</v>
      </c>
    </row>
    <row r="20" spans="1:15" s="505" customFormat="1" ht="18" customHeight="1">
      <c r="A20" s="501" t="s">
        <v>34</v>
      </c>
      <c r="B20" s="509" t="s">
        <v>507</v>
      </c>
      <c r="C20" s="503"/>
      <c r="D20" s="503"/>
      <c r="E20" s="503">
        <v>350</v>
      </c>
      <c r="F20" s="503"/>
      <c r="G20" s="503">
        <v>1200</v>
      </c>
      <c r="H20" s="503"/>
      <c r="I20" s="503"/>
      <c r="J20" s="503">
        <v>350</v>
      </c>
      <c r="K20" s="503"/>
      <c r="L20" s="503"/>
      <c r="M20" s="503"/>
      <c r="N20" s="503"/>
      <c r="O20" s="504">
        <f t="shared" si="0"/>
        <v>1900</v>
      </c>
    </row>
    <row r="21" spans="1:15" s="505" customFormat="1" ht="18" customHeight="1">
      <c r="A21" s="501" t="s">
        <v>35</v>
      </c>
      <c r="B21" s="509" t="s">
        <v>219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4">
        <f t="shared" si="0"/>
        <v>0</v>
      </c>
    </row>
    <row r="22" spans="1:15" s="505" customFormat="1" ht="18" customHeight="1">
      <c r="A22" s="501" t="s">
        <v>36</v>
      </c>
      <c r="B22" s="502" t="s">
        <v>190</v>
      </c>
      <c r="C22" s="503"/>
      <c r="D22" s="503"/>
      <c r="E22" s="503"/>
      <c r="F22" s="503"/>
      <c r="G22" s="503"/>
      <c r="H22" s="503">
        <v>5150</v>
      </c>
      <c r="I22" s="503"/>
      <c r="J22" s="503"/>
      <c r="K22" s="503"/>
      <c r="L22" s="503"/>
      <c r="M22" s="503"/>
      <c r="N22" s="503"/>
      <c r="O22" s="504">
        <f t="shared" si="0"/>
        <v>5150</v>
      </c>
    </row>
    <row r="23" spans="1:15" s="505" customFormat="1" ht="18" customHeight="1">
      <c r="A23" s="501" t="s">
        <v>37</v>
      </c>
      <c r="B23" s="509" t="s">
        <v>61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>
        <v>1000</v>
      </c>
      <c r="O23" s="504">
        <f t="shared" si="0"/>
        <v>1000</v>
      </c>
    </row>
    <row r="24" spans="1:15" s="505" customFormat="1" ht="18" customHeight="1" thickBot="1">
      <c r="A24" s="501" t="s">
        <v>38</v>
      </c>
      <c r="B24" s="509" t="s">
        <v>13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4">
        <f t="shared" si="0"/>
        <v>0</v>
      </c>
    </row>
    <row r="25" spans="1:15" s="496" customFormat="1" ht="18" customHeight="1" thickBot="1">
      <c r="A25" s="515" t="s">
        <v>39</v>
      </c>
      <c r="B25" s="510" t="s">
        <v>117</v>
      </c>
      <c r="C25" s="511">
        <f aca="true" t="shared" si="2" ref="C25:N25">SUM(C16:C24)</f>
        <v>20624</v>
      </c>
      <c r="D25" s="511">
        <f t="shared" si="2"/>
        <v>20624</v>
      </c>
      <c r="E25" s="511">
        <f t="shared" si="2"/>
        <v>20974</v>
      </c>
      <c r="F25" s="511">
        <f t="shared" si="2"/>
        <v>20624</v>
      </c>
      <c r="G25" s="511">
        <f t="shared" si="2"/>
        <v>21824</v>
      </c>
      <c r="H25" s="511">
        <f t="shared" si="2"/>
        <v>25774</v>
      </c>
      <c r="I25" s="511">
        <f t="shared" si="2"/>
        <v>20624</v>
      </c>
      <c r="J25" s="511">
        <f t="shared" si="2"/>
        <v>20974</v>
      </c>
      <c r="K25" s="511">
        <f t="shared" si="2"/>
        <v>20624</v>
      </c>
      <c r="L25" s="511">
        <f t="shared" si="2"/>
        <v>20624</v>
      </c>
      <c r="M25" s="511">
        <f t="shared" si="2"/>
        <v>20624</v>
      </c>
      <c r="N25" s="511">
        <f t="shared" si="2"/>
        <v>21633</v>
      </c>
      <c r="O25" s="512">
        <f t="shared" si="0"/>
        <v>255547</v>
      </c>
    </row>
    <row r="26" spans="1:15" s="489" customFormat="1" ht="18" customHeight="1" thickBot="1">
      <c r="A26" s="515" t="s">
        <v>40</v>
      </c>
      <c r="B26" s="516" t="s">
        <v>118</v>
      </c>
      <c r="C26" s="517">
        <f aca="true" t="shared" si="3" ref="C26:O26">C14-C25</f>
        <v>0</v>
      </c>
      <c r="D26" s="517">
        <f t="shared" si="3"/>
        <v>0</v>
      </c>
      <c r="E26" s="517">
        <f t="shared" si="3"/>
        <v>12237</v>
      </c>
      <c r="F26" s="517">
        <f t="shared" si="3"/>
        <v>-5313</v>
      </c>
      <c r="G26" s="517">
        <f t="shared" si="3"/>
        <v>0</v>
      </c>
      <c r="H26" s="517">
        <f t="shared" si="3"/>
        <v>0</v>
      </c>
      <c r="I26" s="517">
        <f t="shared" si="3"/>
        <v>0</v>
      </c>
      <c r="J26" s="517">
        <f t="shared" si="3"/>
        <v>-2578</v>
      </c>
      <c r="K26" s="517">
        <f t="shared" si="3"/>
        <v>12598</v>
      </c>
      <c r="L26" s="517">
        <f t="shared" si="3"/>
        <v>-5313</v>
      </c>
      <c r="M26" s="517">
        <f t="shared" si="3"/>
        <v>-5313</v>
      </c>
      <c r="N26" s="517">
        <f t="shared" si="3"/>
        <v>-6318</v>
      </c>
      <c r="O26" s="518">
        <f t="shared" si="3"/>
        <v>0</v>
      </c>
    </row>
    <row r="27" ht="15.75">
      <c r="A27" s="23"/>
    </row>
    <row r="28" spans="2:15" ht="15.75">
      <c r="B28" s="24"/>
      <c r="C28" s="25"/>
      <c r="D28" s="25"/>
      <c r="O28" s="22"/>
    </row>
    <row r="29" ht="15.75">
      <c r="O29" s="22"/>
    </row>
    <row r="30" ht="15.75">
      <c r="O30" s="22"/>
    </row>
    <row r="31" ht="15.75">
      <c r="O31" s="22"/>
    </row>
    <row r="32" ht="15.75">
      <c r="O32" s="22"/>
    </row>
    <row r="33" ht="15.75">
      <c r="O33" s="22"/>
    </row>
    <row r="34" ht="15.75">
      <c r="O34" s="22"/>
    </row>
    <row r="35" ht="15.75">
      <c r="O35" s="22"/>
    </row>
    <row r="36" ht="15.75">
      <c r="O36" s="22"/>
    </row>
    <row r="37" ht="15.75">
      <c r="O37" s="22"/>
    </row>
    <row r="38" ht="15.75">
      <c r="O38" s="22"/>
    </row>
    <row r="39" ht="15.75">
      <c r="O39" s="22"/>
    </row>
    <row r="40" ht="15.75">
      <c r="O40" s="22"/>
    </row>
    <row r="41" ht="15.75">
      <c r="O41" s="22"/>
    </row>
    <row r="42" ht="15.75">
      <c r="O42" s="22"/>
    </row>
    <row r="43" ht="15.75">
      <c r="O43" s="22"/>
    </row>
    <row r="44" ht="15.75">
      <c r="O44" s="22"/>
    </row>
    <row r="45" ht="15.75">
      <c r="O45" s="22"/>
    </row>
    <row r="46" ht="15.75">
      <c r="O46" s="22"/>
    </row>
    <row r="47" ht="15.75">
      <c r="O47" s="22"/>
    </row>
    <row r="48" ht="15.75">
      <c r="O48" s="22"/>
    </row>
    <row r="49" ht="15.75">
      <c r="O49" s="22"/>
    </row>
    <row r="50" ht="15.75">
      <c r="O50" s="22"/>
    </row>
    <row r="51" ht="15.75">
      <c r="O51" s="22"/>
    </row>
    <row r="52" ht="15.75">
      <c r="O52" s="22"/>
    </row>
    <row r="53" ht="15.75">
      <c r="O53" s="22"/>
    </row>
    <row r="54" ht="15.75">
      <c r="O54" s="22"/>
    </row>
    <row r="55" ht="15.75">
      <c r="O55" s="22"/>
    </row>
    <row r="56" ht="15.75">
      <c r="O56" s="22"/>
    </row>
    <row r="57" ht="15.75">
      <c r="O57" s="22"/>
    </row>
    <row r="58" ht="15.75">
      <c r="O58" s="22"/>
    </row>
    <row r="59" ht="15.75">
      <c r="O59" s="22"/>
    </row>
    <row r="60" ht="15.75">
      <c r="O60" s="22"/>
    </row>
    <row r="61" ht="15.75">
      <c r="O61" s="22"/>
    </row>
    <row r="62" ht="15.75">
      <c r="O62" s="22"/>
    </row>
    <row r="63" ht="15.75">
      <c r="O63" s="22"/>
    </row>
    <row r="64" ht="15.75">
      <c r="O64" s="22"/>
    </row>
    <row r="65" ht="15.75">
      <c r="O65" s="22"/>
    </row>
    <row r="66" ht="15.75">
      <c r="O66" s="22"/>
    </row>
    <row r="67" ht="15.75">
      <c r="O67" s="22"/>
    </row>
    <row r="68" ht="15.75">
      <c r="O68" s="22"/>
    </row>
    <row r="69" ht="15.75">
      <c r="O69" s="22"/>
    </row>
    <row r="70" ht="15.75">
      <c r="O70" s="22"/>
    </row>
    <row r="71" ht="15.75">
      <c r="O71" s="22"/>
    </row>
    <row r="72" ht="15.75">
      <c r="O72" s="22"/>
    </row>
    <row r="73" ht="15.75">
      <c r="O73" s="22"/>
    </row>
    <row r="74" ht="15.75">
      <c r="O74" s="22"/>
    </row>
    <row r="75" ht="15.75">
      <c r="O75" s="22"/>
    </row>
    <row r="76" ht="15.75">
      <c r="O76" s="22"/>
    </row>
    <row r="77" ht="15.75">
      <c r="O77" s="22"/>
    </row>
    <row r="78" ht="15.75">
      <c r="O78" s="22"/>
    </row>
    <row r="79" ht="15.75">
      <c r="O79" s="22"/>
    </row>
    <row r="80" ht="15.75">
      <c r="O80" s="22"/>
    </row>
    <row r="81" ht="15.75">
      <c r="O81" s="2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2/2015.(II.25.)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workbookViewId="0" topLeftCell="A64">
      <selection activeCell="D107" sqref="D107"/>
    </sheetView>
  </sheetViews>
  <sheetFormatPr defaultColWidth="9.00390625" defaultRowHeight="12.75"/>
  <cols>
    <col min="1" max="1" width="9.50390625" style="90" customWidth="1"/>
    <col min="2" max="2" width="68.125" style="90" customWidth="1"/>
    <col min="3" max="3" width="17.50390625" style="91" customWidth="1"/>
    <col min="4" max="4" width="17.625" style="96" customWidth="1"/>
    <col min="5" max="16384" width="9.375" style="96" customWidth="1"/>
  </cols>
  <sheetData>
    <row r="1" spans="1:3" s="196" customFormat="1" ht="18" customHeight="1">
      <c r="A1" s="677" t="s">
        <v>15</v>
      </c>
      <c r="B1" s="677"/>
      <c r="C1" s="677"/>
    </row>
    <row r="2" spans="1:3" s="196" customFormat="1" ht="18" customHeight="1" thickBot="1">
      <c r="A2" s="678" t="s">
        <v>493</v>
      </c>
      <c r="B2" s="678"/>
      <c r="C2" s="197" t="s">
        <v>220</v>
      </c>
    </row>
    <row r="3" spans="1:4" s="196" customFormat="1" ht="18" customHeight="1" thickBot="1">
      <c r="A3" s="198" t="s">
        <v>74</v>
      </c>
      <c r="B3" s="199" t="s">
        <v>17</v>
      </c>
      <c r="C3" s="200" t="s">
        <v>531</v>
      </c>
      <c r="D3" s="200" t="s">
        <v>533</v>
      </c>
    </row>
    <row r="4" spans="1:4" s="204" customFormat="1" ht="18" customHeight="1" thickBot="1">
      <c r="A4" s="201">
        <v>1</v>
      </c>
      <c r="B4" s="202">
        <v>2</v>
      </c>
      <c r="C4" s="203">
        <v>3</v>
      </c>
      <c r="D4" s="203">
        <v>4</v>
      </c>
    </row>
    <row r="5" spans="1:4" s="204" customFormat="1" ht="18" customHeight="1" thickBot="1">
      <c r="A5" s="205" t="s">
        <v>18</v>
      </c>
      <c r="B5" s="206" t="s">
        <v>250</v>
      </c>
      <c r="C5" s="207">
        <f>SUM(C6:C10)</f>
        <v>0</v>
      </c>
      <c r="D5" s="661">
        <f>+D6+D7+D8+D10+D12+D14</f>
        <v>0</v>
      </c>
    </row>
    <row r="6" spans="1:4" s="204" customFormat="1" ht="18" customHeight="1">
      <c r="A6" s="208" t="s">
        <v>105</v>
      </c>
      <c r="B6" s="540" t="s">
        <v>251</v>
      </c>
      <c r="C6" s="210"/>
      <c r="D6" s="662"/>
    </row>
    <row r="7" spans="1:4" s="204" customFormat="1" ht="18" customHeight="1">
      <c r="A7" s="211" t="s">
        <v>106</v>
      </c>
      <c r="B7" s="541" t="s">
        <v>252</v>
      </c>
      <c r="C7" s="213"/>
      <c r="D7" s="663"/>
    </row>
    <row r="8" spans="1:4" s="204" customFormat="1" ht="18" customHeight="1">
      <c r="A8" s="211" t="s">
        <v>107</v>
      </c>
      <c r="B8" s="541" t="s">
        <v>253</v>
      </c>
      <c r="C8" s="213"/>
      <c r="D8" s="663"/>
    </row>
    <row r="9" spans="1:4" s="204" customFormat="1" ht="18" customHeight="1">
      <c r="A9" s="211" t="s">
        <v>558</v>
      </c>
      <c r="B9" s="541" t="s">
        <v>559</v>
      </c>
      <c r="C9" s="213"/>
      <c r="D9" s="663"/>
    </row>
    <row r="10" spans="1:4" s="204" customFormat="1" ht="18" customHeight="1">
      <c r="A10" s="211" t="s">
        <v>119</v>
      </c>
      <c r="B10" s="541" t="s">
        <v>536</v>
      </c>
      <c r="C10" s="213"/>
      <c r="D10" s="663"/>
    </row>
    <row r="11" spans="1:4" s="204" customFormat="1" ht="18" customHeight="1">
      <c r="A11" s="211" t="s">
        <v>109</v>
      </c>
      <c r="B11" s="212" t="s">
        <v>254</v>
      </c>
      <c r="C11" s="538"/>
      <c r="D11" s="663"/>
    </row>
    <row r="12" spans="1:4" s="204" customFormat="1" ht="18" customHeight="1" thickBot="1">
      <c r="A12" s="214" t="s">
        <v>561</v>
      </c>
      <c r="B12" s="215" t="s">
        <v>255</v>
      </c>
      <c r="C12" s="539"/>
      <c r="D12" s="664"/>
    </row>
    <row r="13" spans="1:4" s="204" customFormat="1" ht="18" customHeight="1" thickBot="1">
      <c r="A13" s="205" t="s">
        <v>19</v>
      </c>
      <c r="B13" s="216" t="s">
        <v>256</v>
      </c>
      <c r="C13" s="207">
        <f>+C14+C15+C16+C17+C18</f>
        <v>0</v>
      </c>
      <c r="D13" s="207">
        <f>+D14+D15+D16+D17+D18</f>
        <v>0</v>
      </c>
    </row>
    <row r="14" spans="1:4" s="204" customFormat="1" ht="18" customHeight="1">
      <c r="A14" s="208" t="s">
        <v>111</v>
      </c>
      <c r="B14" s="546" t="s">
        <v>257</v>
      </c>
      <c r="C14" s="210"/>
      <c r="D14" s="210"/>
    </row>
    <row r="15" spans="1:4" s="204" customFormat="1" ht="18" customHeight="1">
      <c r="A15" s="211" t="s">
        <v>112</v>
      </c>
      <c r="B15" s="547" t="s">
        <v>258</v>
      </c>
      <c r="C15" s="213"/>
      <c r="D15" s="213"/>
    </row>
    <row r="16" spans="1:4" s="204" customFormat="1" ht="18" customHeight="1">
      <c r="A16" s="211" t="s">
        <v>113</v>
      </c>
      <c r="B16" s="547" t="s">
        <v>482</v>
      </c>
      <c r="C16" s="213"/>
      <c r="D16" s="213"/>
    </row>
    <row r="17" spans="1:4" s="204" customFormat="1" ht="18" customHeight="1">
      <c r="A17" s="211" t="s">
        <v>114</v>
      </c>
      <c r="B17" s="547" t="s">
        <v>483</v>
      </c>
      <c r="C17" s="213"/>
      <c r="D17" s="213"/>
    </row>
    <row r="18" spans="1:4" s="204" customFormat="1" ht="18" customHeight="1">
      <c r="A18" s="211" t="s">
        <v>115</v>
      </c>
      <c r="B18" s="547" t="s">
        <v>259</v>
      </c>
      <c r="C18" s="213">
        <v>0</v>
      </c>
      <c r="D18" s="213">
        <v>0</v>
      </c>
    </row>
    <row r="19" spans="1:4" s="204" customFormat="1" ht="18" customHeight="1" thickBot="1">
      <c r="A19" s="214" t="s">
        <v>124</v>
      </c>
      <c r="B19" s="548" t="s">
        <v>260</v>
      </c>
      <c r="C19" s="217"/>
      <c r="D19" s="217"/>
    </row>
    <row r="20" spans="1:4" s="204" customFormat="1" ht="18" customHeight="1" thickBot="1">
      <c r="A20" s="205" t="s">
        <v>20</v>
      </c>
      <c r="B20" s="545" t="s">
        <v>261</v>
      </c>
      <c r="C20" s="207">
        <f>+C21+C22+C23+C24+C25</f>
        <v>0</v>
      </c>
      <c r="D20" s="207">
        <f>+D21+D22+D23+D24+D25</f>
        <v>0</v>
      </c>
    </row>
    <row r="21" spans="1:4" s="204" customFormat="1" ht="18" customHeight="1">
      <c r="A21" s="208" t="s">
        <v>94</v>
      </c>
      <c r="B21" s="546" t="s">
        <v>262</v>
      </c>
      <c r="C21" s="210"/>
      <c r="D21" s="210"/>
    </row>
    <row r="22" spans="1:4" s="204" customFormat="1" ht="18" customHeight="1">
      <c r="A22" s="211" t="s">
        <v>95</v>
      </c>
      <c r="B22" s="547" t="s">
        <v>263</v>
      </c>
      <c r="C22" s="213"/>
      <c r="D22" s="213"/>
    </row>
    <row r="23" spans="1:4" s="204" customFormat="1" ht="18" customHeight="1">
      <c r="A23" s="211" t="s">
        <v>96</v>
      </c>
      <c r="B23" s="547" t="s">
        <v>484</v>
      </c>
      <c r="C23" s="213"/>
      <c r="D23" s="213"/>
    </row>
    <row r="24" spans="1:4" s="204" customFormat="1" ht="18" customHeight="1">
      <c r="A24" s="211" t="s">
        <v>97</v>
      </c>
      <c r="B24" s="547" t="s">
        <v>485</v>
      </c>
      <c r="C24" s="213"/>
      <c r="D24" s="213"/>
    </row>
    <row r="25" spans="1:4" s="204" customFormat="1" ht="18" customHeight="1">
      <c r="A25" s="211" t="s">
        <v>174</v>
      </c>
      <c r="B25" s="547" t="s">
        <v>264</v>
      </c>
      <c r="C25" s="213"/>
      <c r="D25" s="213"/>
    </row>
    <row r="26" spans="1:4" s="204" customFormat="1" ht="18" customHeight="1" thickBot="1">
      <c r="A26" s="214" t="s">
        <v>175</v>
      </c>
      <c r="B26" s="548" t="s">
        <v>265</v>
      </c>
      <c r="C26" s="217"/>
      <c r="D26" s="217"/>
    </row>
    <row r="27" spans="1:4" s="204" customFormat="1" ht="18" customHeight="1" thickBot="1">
      <c r="A27" s="205" t="s">
        <v>176</v>
      </c>
      <c r="B27" s="545" t="s">
        <v>266</v>
      </c>
      <c r="C27" s="218">
        <f>+C28+C31+C32+C33</f>
        <v>0</v>
      </c>
      <c r="D27" s="218">
        <f>+D28+D31+D32+D33</f>
        <v>0</v>
      </c>
    </row>
    <row r="28" spans="1:4" s="204" customFormat="1" ht="18" customHeight="1">
      <c r="A28" s="208" t="s">
        <v>267</v>
      </c>
      <c r="B28" s="546" t="s">
        <v>273</v>
      </c>
      <c r="C28" s="219">
        <v>0</v>
      </c>
      <c r="D28" s="219">
        <v>0</v>
      </c>
    </row>
    <row r="29" spans="1:4" s="204" customFormat="1" ht="18" customHeight="1">
      <c r="A29" s="211" t="s">
        <v>268</v>
      </c>
      <c r="B29" s="547" t="s">
        <v>274</v>
      </c>
      <c r="C29" s="213">
        <v>0</v>
      </c>
      <c r="D29" s="213">
        <v>0</v>
      </c>
    </row>
    <row r="30" spans="1:4" s="204" customFormat="1" ht="18" customHeight="1">
      <c r="A30" s="211" t="s">
        <v>269</v>
      </c>
      <c r="B30" s="547" t="s">
        <v>275</v>
      </c>
      <c r="C30" s="213">
        <v>0</v>
      </c>
      <c r="D30" s="213">
        <v>0</v>
      </c>
    </row>
    <row r="31" spans="1:4" s="204" customFormat="1" ht="18" customHeight="1">
      <c r="A31" s="211" t="s">
        <v>270</v>
      </c>
      <c r="B31" s="547" t="s">
        <v>276</v>
      </c>
      <c r="C31" s="213">
        <v>0</v>
      </c>
      <c r="D31" s="213">
        <v>0</v>
      </c>
    </row>
    <row r="32" spans="1:4" s="204" customFormat="1" ht="18" customHeight="1">
      <c r="A32" s="211" t="s">
        <v>271</v>
      </c>
      <c r="B32" s="547" t="s">
        <v>277</v>
      </c>
      <c r="C32" s="213">
        <v>0</v>
      </c>
      <c r="D32" s="213">
        <v>0</v>
      </c>
    </row>
    <row r="33" spans="1:4" s="204" customFormat="1" ht="18" customHeight="1" thickBot="1">
      <c r="A33" s="214" t="s">
        <v>272</v>
      </c>
      <c r="B33" s="548" t="s">
        <v>278</v>
      </c>
      <c r="C33" s="217"/>
      <c r="D33" s="217"/>
    </row>
    <row r="34" spans="1:4" s="204" customFormat="1" ht="18" customHeight="1" thickBot="1">
      <c r="A34" s="205" t="s">
        <v>22</v>
      </c>
      <c r="B34" s="545" t="s">
        <v>279</v>
      </c>
      <c r="C34" s="207">
        <f>SUM(C35:C44)</f>
        <v>0</v>
      </c>
      <c r="D34" s="207">
        <f>SUM(D35:D44)</f>
        <v>0</v>
      </c>
    </row>
    <row r="35" spans="1:4" s="204" customFormat="1" ht="18" customHeight="1">
      <c r="A35" s="208" t="s">
        <v>98</v>
      </c>
      <c r="B35" s="546" t="s">
        <v>282</v>
      </c>
      <c r="C35" s="210"/>
      <c r="D35" s="210"/>
    </row>
    <row r="36" spans="1:4" s="204" customFormat="1" ht="18" customHeight="1">
      <c r="A36" s="211" t="s">
        <v>99</v>
      </c>
      <c r="B36" s="547" t="s">
        <v>283</v>
      </c>
      <c r="C36" s="213">
        <v>0</v>
      </c>
      <c r="D36" s="213">
        <v>0</v>
      </c>
    </row>
    <row r="37" spans="1:4" s="204" customFormat="1" ht="18" customHeight="1">
      <c r="A37" s="211" t="s">
        <v>100</v>
      </c>
      <c r="B37" s="547" t="s">
        <v>284</v>
      </c>
      <c r="C37" s="213"/>
      <c r="D37" s="213"/>
    </row>
    <row r="38" spans="1:4" s="204" customFormat="1" ht="18" customHeight="1">
      <c r="A38" s="211" t="s">
        <v>178</v>
      </c>
      <c r="B38" s="547" t="s">
        <v>285</v>
      </c>
      <c r="C38" s="213">
        <v>0</v>
      </c>
      <c r="D38" s="213">
        <v>0</v>
      </c>
    </row>
    <row r="39" spans="1:4" s="204" customFormat="1" ht="18" customHeight="1">
      <c r="A39" s="211" t="s">
        <v>179</v>
      </c>
      <c r="B39" s="547" t="s">
        <v>286</v>
      </c>
      <c r="C39" s="213">
        <v>0</v>
      </c>
      <c r="D39" s="213">
        <v>0</v>
      </c>
    </row>
    <row r="40" spans="1:4" s="204" customFormat="1" ht="18" customHeight="1">
      <c r="A40" s="211" t="s">
        <v>180</v>
      </c>
      <c r="B40" s="547" t="s">
        <v>287</v>
      </c>
      <c r="C40" s="213">
        <v>0</v>
      </c>
      <c r="D40" s="213">
        <v>0</v>
      </c>
    </row>
    <row r="41" spans="1:4" s="204" customFormat="1" ht="18" customHeight="1">
      <c r="A41" s="211" t="s">
        <v>181</v>
      </c>
      <c r="B41" s="547" t="s">
        <v>288</v>
      </c>
      <c r="C41" s="213">
        <v>0</v>
      </c>
      <c r="D41" s="213">
        <v>0</v>
      </c>
    </row>
    <row r="42" spans="1:4" s="204" customFormat="1" ht="18" customHeight="1">
      <c r="A42" s="211" t="s">
        <v>182</v>
      </c>
      <c r="B42" s="547" t="s">
        <v>289</v>
      </c>
      <c r="C42" s="213"/>
      <c r="D42" s="213"/>
    </row>
    <row r="43" spans="1:4" s="204" customFormat="1" ht="18" customHeight="1">
      <c r="A43" s="211" t="s">
        <v>280</v>
      </c>
      <c r="B43" s="547" t="s">
        <v>290</v>
      </c>
      <c r="C43" s="220"/>
      <c r="D43" s="220"/>
    </row>
    <row r="44" spans="1:4" s="204" customFormat="1" ht="18" customHeight="1" thickBot="1">
      <c r="A44" s="214" t="s">
        <v>281</v>
      </c>
      <c r="B44" s="548" t="s">
        <v>291</v>
      </c>
      <c r="C44" s="221"/>
      <c r="D44" s="221"/>
    </row>
    <row r="45" spans="1:4" s="204" customFormat="1" ht="18" customHeight="1" thickBot="1">
      <c r="A45" s="205" t="s">
        <v>23</v>
      </c>
      <c r="B45" s="545" t="s">
        <v>292</v>
      </c>
      <c r="C45" s="207">
        <f>SUM(C46:C50)</f>
        <v>0</v>
      </c>
      <c r="D45" s="207">
        <f>SUM(D46:D50)</f>
        <v>0</v>
      </c>
    </row>
    <row r="46" spans="1:4" s="204" customFormat="1" ht="18" customHeight="1">
      <c r="A46" s="208" t="s">
        <v>101</v>
      </c>
      <c r="B46" s="546" t="s">
        <v>296</v>
      </c>
      <c r="C46" s="222"/>
      <c r="D46" s="222"/>
    </row>
    <row r="47" spans="1:4" s="204" customFormat="1" ht="18" customHeight="1">
      <c r="A47" s="211" t="s">
        <v>102</v>
      </c>
      <c r="B47" s="547" t="s">
        <v>297</v>
      </c>
      <c r="C47" s="220"/>
      <c r="D47" s="220"/>
    </row>
    <row r="48" spans="1:4" s="204" customFormat="1" ht="18" customHeight="1">
      <c r="A48" s="211" t="s">
        <v>293</v>
      </c>
      <c r="B48" s="547" t="s">
        <v>298</v>
      </c>
      <c r="C48" s="220"/>
      <c r="D48" s="220"/>
    </row>
    <row r="49" spans="1:4" s="204" customFormat="1" ht="18" customHeight="1">
      <c r="A49" s="211" t="s">
        <v>294</v>
      </c>
      <c r="B49" s="547" t="s">
        <v>299</v>
      </c>
      <c r="C49" s="220"/>
      <c r="D49" s="220"/>
    </row>
    <row r="50" spans="1:4" s="204" customFormat="1" ht="18" customHeight="1" thickBot="1">
      <c r="A50" s="214" t="s">
        <v>295</v>
      </c>
      <c r="B50" s="548" t="s">
        <v>300</v>
      </c>
      <c r="C50" s="221"/>
      <c r="D50" s="221"/>
    </row>
    <row r="51" spans="1:4" s="204" customFormat="1" ht="18" customHeight="1" thickBot="1">
      <c r="A51" s="205" t="s">
        <v>183</v>
      </c>
      <c r="B51" s="545" t="s">
        <v>301</v>
      </c>
      <c r="C51" s="207">
        <f>SUM(C52:C54)</f>
        <v>0</v>
      </c>
      <c r="D51" s="207">
        <f>SUM(D52:D54)</f>
        <v>0</v>
      </c>
    </row>
    <row r="52" spans="1:4" s="204" customFormat="1" ht="18" customHeight="1">
      <c r="A52" s="208" t="s">
        <v>103</v>
      </c>
      <c r="B52" s="546" t="s">
        <v>302</v>
      </c>
      <c r="C52" s="210"/>
      <c r="D52" s="210"/>
    </row>
    <row r="53" spans="1:4" s="204" customFormat="1" ht="18" customHeight="1">
      <c r="A53" s="211" t="s">
        <v>104</v>
      </c>
      <c r="B53" s="547" t="s">
        <v>486</v>
      </c>
      <c r="C53" s="213"/>
      <c r="D53" s="213"/>
    </row>
    <row r="54" spans="1:4" s="204" customFormat="1" ht="18" customHeight="1">
      <c r="A54" s="211" t="s">
        <v>306</v>
      </c>
      <c r="B54" s="547" t="s">
        <v>304</v>
      </c>
      <c r="C54" s="213">
        <v>0</v>
      </c>
      <c r="D54" s="213">
        <v>0</v>
      </c>
    </row>
    <row r="55" spans="1:4" s="204" customFormat="1" ht="18" customHeight="1" thickBot="1">
      <c r="A55" s="214" t="s">
        <v>307</v>
      </c>
      <c r="B55" s="548" t="s">
        <v>305</v>
      </c>
      <c r="C55" s="217"/>
      <c r="D55" s="217"/>
    </row>
    <row r="56" spans="1:4" s="204" customFormat="1" ht="18" customHeight="1" thickBot="1">
      <c r="A56" s="205" t="s">
        <v>25</v>
      </c>
      <c r="B56" s="549" t="s">
        <v>308</v>
      </c>
      <c r="C56" s="207">
        <f>SUM(C57:C59)</f>
        <v>0</v>
      </c>
      <c r="D56" s="207">
        <f>SUM(D57:D59)</f>
        <v>0</v>
      </c>
    </row>
    <row r="57" spans="1:4" s="204" customFormat="1" ht="18" customHeight="1">
      <c r="A57" s="208" t="s">
        <v>184</v>
      </c>
      <c r="B57" s="546" t="s">
        <v>310</v>
      </c>
      <c r="C57" s="220"/>
      <c r="D57" s="220"/>
    </row>
    <row r="58" spans="1:4" s="204" customFormat="1" ht="18" customHeight="1">
      <c r="A58" s="211" t="s">
        <v>185</v>
      </c>
      <c r="B58" s="547" t="s">
        <v>487</v>
      </c>
      <c r="C58" s="220"/>
      <c r="D58" s="220"/>
    </row>
    <row r="59" spans="1:4" s="204" customFormat="1" ht="18" customHeight="1">
      <c r="A59" s="211" t="s">
        <v>221</v>
      </c>
      <c r="B59" s="547" t="s">
        <v>311</v>
      </c>
      <c r="C59" s="220"/>
      <c r="D59" s="220"/>
    </row>
    <row r="60" spans="1:4" s="204" customFormat="1" ht="18" customHeight="1" thickBot="1">
      <c r="A60" s="214" t="s">
        <v>309</v>
      </c>
      <c r="B60" s="548" t="s">
        <v>312</v>
      </c>
      <c r="C60" s="220"/>
      <c r="D60" s="220"/>
    </row>
    <row r="61" spans="1:4" s="204" customFormat="1" ht="18" customHeight="1" thickBot="1">
      <c r="A61" s="205" t="s">
        <v>26</v>
      </c>
      <c r="B61" s="545" t="s">
        <v>313</v>
      </c>
      <c r="C61" s="218">
        <f>+C5+C12+C20+C27+C34+C45+C51+C56</f>
        <v>0</v>
      </c>
      <c r="D61" s="218">
        <f>+D5+D12+D20+D27+D34+D45+D51+D56</f>
        <v>0</v>
      </c>
    </row>
    <row r="62" spans="1:4" s="204" customFormat="1" ht="18" customHeight="1" thickBot="1">
      <c r="A62" s="223" t="s">
        <v>314</v>
      </c>
      <c r="B62" s="549" t="s">
        <v>315</v>
      </c>
      <c r="C62" s="207">
        <f>SUM(C63:C65)</f>
        <v>0</v>
      </c>
      <c r="D62" s="207">
        <f>SUM(D63:D65)</f>
        <v>0</v>
      </c>
    </row>
    <row r="63" spans="1:4" s="204" customFormat="1" ht="18" customHeight="1">
      <c r="A63" s="208" t="s">
        <v>348</v>
      </c>
      <c r="B63" s="546" t="s">
        <v>316</v>
      </c>
      <c r="C63" s="220"/>
      <c r="D63" s="220"/>
    </row>
    <row r="64" spans="1:4" s="204" customFormat="1" ht="18" customHeight="1">
      <c r="A64" s="211" t="s">
        <v>357</v>
      </c>
      <c r="B64" s="547" t="s">
        <v>317</v>
      </c>
      <c r="C64" s="220"/>
      <c r="D64" s="220"/>
    </row>
    <row r="65" spans="1:4" s="204" customFormat="1" ht="18" customHeight="1" thickBot="1">
      <c r="A65" s="214" t="s">
        <v>358</v>
      </c>
      <c r="B65" s="550" t="s">
        <v>318</v>
      </c>
      <c r="C65" s="220"/>
      <c r="D65" s="220"/>
    </row>
    <row r="66" spans="1:4" s="204" customFormat="1" ht="18" customHeight="1" thickBot="1">
      <c r="A66" s="223" t="s">
        <v>319</v>
      </c>
      <c r="B66" s="549" t="s">
        <v>320</v>
      </c>
      <c r="C66" s="207">
        <f>SUM(C67:C70)</f>
        <v>0</v>
      </c>
      <c r="D66" s="207">
        <f>SUM(D67:D70)</f>
        <v>0</v>
      </c>
    </row>
    <row r="67" spans="1:4" s="204" customFormat="1" ht="18" customHeight="1">
      <c r="A67" s="208" t="s">
        <v>152</v>
      </c>
      <c r="B67" s="546" t="s">
        <v>321</v>
      </c>
      <c r="C67" s="220"/>
      <c r="D67" s="220"/>
    </row>
    <row r="68" spans="1:4" s="204" customFormat="1" ht="18" customHeight="1">
      <c r="A68" s="211" t="s">
        <v>153</v>
      </c>
      <c r="B68" s="547" t="s">
        <v>322</v>
      </c>
      <c r="C68" s="220"/>
      <c r="D68" s="220"/>
    </row>
    <row r="69" spans="1:4" s="204" customFormat="1" ht="18" customHeight="1">
      <c r="A69" s="211" t="s">
        <v>349</v>
      </c>
      <c r="B69" s="547" t="s">
        <v>323</v>
      </c>
      <c r="C69" s="220"/>
      <c r="D69" s="220"/>
    </row>
    <row r="70" spans="1:4" s="204" customFormat="1" ht="18" customHeight="1" thickBot="1">
      <c r="A70" s="214" t="s">
        <v>350</v>
      </c>
      <c r="B70" s="548" t="s">
        <v>324</v>
      </c>
      <c r="C70" s="220"/>
      <c r="D70" s="220"/>
    </row>
    <row r="71" spans="1:4" s="204" customFormat="1" ht="18" customHeight="1" thickBot="1">
      <c r="A71" s="223" t="s">
        <v>325</v>
      </c>
      <c r="B71" s="549" t="s">
        <v>326</v>
      </c>
      <c r="C71" s="207">
        <f>SUM(C72:C73)</f>
        <v>1900</v>
      </c>
      <c r="D71" s="207">
        <f>SUM(D72:D73)</f>
        <v>1900</v>
      </c>
    </row>
    <row r="72" spans="1:4" s="204" customFormat="1" ht="18" customHeight="1">
      <c r="A72" s="208" t="s">
        <v>351</v>
      </c>
      <c r="B72" s="546" t="s">
        <v>327</v>
      </c>
      <c r="C72" s="220">
        <v>1900</v>
      </c>
      <c r="D72" s="220">
        <v>1900</v>
      </c>
    </row>
    <row r="73" spans="1:4" s="204" customFormat="1" ht="18" customHeight="1" thickBot="1">
      <c r="A73" s="214" t="s">
        <v>352</v>
      </c>
      <c r="B73" s="548" t="s">
        <v>328</v>
      </c>
      <c r="C73" s="220"/>
      <c r="D73" s="220"/>
    </row>
    <row r="74" spans="1:4" s="204" customFormat="1" ht="18" customHeight="1" thickBot="1">
      <c r="A74" s="223" t="s">
        <v>329</v>
      </c>
      <c r="B74" s="549" t="s">
        <v>330</v>
      </c>
      <c r="C74" s="207">
        <f>SUM(C75:C77)</f>
        <v>0</v>
      </c>
      <c r="D74" s="207">
        <f>SUM(D75:D77)</f>
        <v>0</v>
      </c>
    </row>
    <row r="75" spans="1:4" s="204" customFormat="1" ht="18" customHeight="1">
      <c r="A75" s="208" t="s">
        <v>353</v>
      </c>
      <c r="B75" s="546" t="s">
        <v>331</v>
      </c>
      <c r="C75" s="220"/>
      <c r="D75" s="220"/>
    </row>
    <row r="76" spans="1:4" s="204" customFormat="1" ht="18" customHeight="1">
      <c r="A76" s="211" t="s">
        <v>354</v>
      </c>
      <c r="B76" s="547" t="s">
        <v>332</v>
      </c>
      <c r="C76" s="220"/>
      <c r="D76" s="220"/>
    </row>
    <row r="77" spans="1:4" s="204" customFormat="1" ht="18" customHeight="1" thickBot="1">
      <c r="A77" s="214" t="s">
        <v>355</v>
      </c>
      <c r="B77" s="548" t="s">
        <v>333</v>
      </c>
      <c r="C77" s="220"/>
      <c r="D77" s="220"/>
    </row>
    <row r="78" spans="1:4" s="204" customFormat="1" ht="18" customHeight="1" thickBot="1">
      <c r="A78" s="223" t="s">
        <v>334</v>
      </c>
      <c r="B78" s="549" t="s">
        <v>356</v>
      </c>
      <c r="C78" s="207">
        <f>SUM(C79:C82)</f>
        <v>0</v>
      </c>
      <c r="D78" s="207">
        <f>SUM(D79:D82)</f>
        <v>0</v>
      </c>
    </row>
    <row r="79" spans="1:4" s="204" customFormat="1" ht="18" customHeight="1">
      <c r="A79" s="225" t="s">
        <v>335</v>
      </c>
      <c r="B79" s="546" t="s">
        <v>336</v>
      </c>
      <c r="C79" s="220"/>
      <c r="D79" s="220"/>
    </row>
    <row r="80" spans="1:4" s="204" customFormat="1" ht="18" customHeight="1">
      <c r="A80" s="226" t="s">
        <v>337</v>
      </c>
      <c r="B80" s="547" t="s">
        <v>338</v>
      </c>
      <c r="C80" s="220"/>
      <c r="D80" s="220"/>
    </row>
    <row r="81" spans="1:4" s="204" customFormat="1" ht="18" customHeight="1">
      <c r="A81" s="226" t="s">
        <v>339</v>
      </c>
      <c r="B81" s="547" t="s">
        <v>340</v>
      </c>
      <c r="C81" s="220"/>
      <c r="D81" s="220"/>
    </row>
    <row r="82" spans="1:4" s="204" customFormat="1" ht="18" customHeight="1" thickBot="1">
      <c r="A82" s="227" t="s">
        <v>341</v>
      </c>
      <c r="B82" s="548" t="s">
        <v>342</v>
      </c>
      <c r="C82" s="220"/>
      <c r="D82" s="220"/>
    </row>
    <row r="83" spans="1:4" s="204" customFormat="1" ht="18" customHeight="1" thickBot="1">
      <c r="A83" s="223" t="s">
        <v>343</v>
      </c>
      <c r="B83" s="549" t="s">
        <v>344</v>
      </c>
      <c r="C83" s="228"/>
      <c r="D83" s="228"/>
    </row>
    <row r="84" spans="1:4" s="204" customFormat="1" ht="18" customHeight="1" thickBot="1">
      <c r="A84" s="223" t="s">
        <v>345</v>
      </c>
      <c r="B84" s="551" t="s">
        <v>346</v>
      </c>
      <c r="C84" s="218">
        <f>+C62+C66+C71+C74+C78+C83</f>
        <v>1900</v>
      </c>
      <c r="D84" s="218">
        <f>+D62+D66+D71+D74+D78+D83</f>
        <v>1900</v>
      </c>
    </row>
    <row r="85" spans="1:4" s="204" customFormat="1" ht="18" customHeight="1" thickBot="1">
      <c r="A85" s="230" t="s">
        <v>359</v>
      </c>
      <c r="B85" s="552" t="s">
        <v>347</v>
      </c>
      <c r="C85" s="218">
        <f>+C61+C84</f>
        <v>1900</v>
      </c>
      <c r="D85" s="218">
        <f>+D61+D84</f>
        <v>1900</v>
      </c>
    </row>
    <row r="86" spans="1:3" s="204" customFormat="1" ht="18" customHeight="1">
      <c r="A86" s="232"/>
      <c r="B86" s="233"/>
      <c r="C86" s="234"/>
    </row>
    <row r="87" spans="1:3" s="196" customFormat="1" ht="18" customHeight="1">
      <c r="A87" s="677" t="s">
        <v>46</v>
      </c>
      <c r="B87" s="677"/>
      <c r="C87" s="677"/>
    </row>
    <row r="88" spans="1:3" s="236" customFormat="1" ht="18" customHeight="1" thickBot="1">
      <c r="A88" s="679" t="s">
        <v>156</v>
      </c>
      <c r="B88" s="679"/>
      <c r="C88" s="235" t="s">
        <v>220</v>
      </c>
    </row>
    <row r="89" spans="1:4" s="196" customFormat="1" ht="18" customHeight="1" thickBot="1">
      <c r="A89" s="198" t="s">
        <v>74</v>
      </c>
      <c r="B89" s="199" t="s">
        <v>47</v>
      </c>
      <c r="C89" s="200" t="s">
        <v>249</v>
      </c>
      <c r="D89" s="200" t="s">
        <v>249</v>
      </c>
    </row>
    <row r="90" spans="1:4" s="204" customFormat="1" ht="18" customHeight="1" thickBot="1">
      <c r="A90" s="198">
        <v>1</v>
      </c>
      <c r="B90" s="199">
        <v>2</v>
      </c>
      <c r="C90" s="200">
        <v>3</v>
      </c>
      <c r="D90" s="200">
        <v>3</v>
      </c>
    </row>
    <row r="91" spans="1:4" s="196" customFormat="1" ht="18" customHeight="1" thickBot="1">
      <c r="A91" s="237" t="s">
        <v>18</v>
      </c>
      <c r="B91" s="553" t="s">
        <v>504</v>
      </c>
      <c r="C91" s="239">
        <f>SUM(C92:C96)</f>
        <v>1900</v>
      </c>
      <c r="D91" s="239">
        <f>SUM(D92:D96)</f>
        <v>1900</v>
      </c>
    </row>
    <row r="92" spans="1:4" s="196" customFormat="1" ht="18" customHeight="1">
      <c r="A92" s="240" t="s">
        <v>105</v>
      </c>
      <c r="B92" s="554" t="s">
        <v>48</v>
      </c>
      <c r="C92" s="242">
        <v>0</v>
      </c>
      <c r="D92" s="242">
        <v>0</v>
      </c>
    </row>
    <row r="93" spans="1:4" s="196" customFormat="1" ht="18" customHeight="1">
      <c r="A93" s="211" t="s">
        <v>106</v>
      </c>
      <c r="B93" s="555" t="s">
        <v>186</v>
      </c>
      <c r="C93" s="213">
        <v>0</v>
      </c>
      <c r="D93" s="213">
        <v>0</v>
      </c>
    </row>
    <row r="94" spans="1:4" s="196" customFormat="1" ht="18" customHeight="1">
      <c r="A94" s="211" t="s">
        <v>107</v>
      </c>
      <c r="B94" s="555" t="s">
        <v>142</v>
      </c>
      <c r="C94" s="217"/>
      <c r="D94" s="217"/>
    </row>
    <row r="95" spans="1:4" s="196" customFormat="1" ht="18" customHeight="1">
      <c r="A95" s="211" t="s">
        <v>108</v>
      </c>
      <c r="B95" s="556" t="s">
        <v>187</v>
      </c>
      <c r="C95" s="217">
        <v>0</v>
      </c>
      <c r="D95" s="217">
        <v>0</v>
      </c>
    </row>
    <row r="96" spans="1:4" s="196" customFormat="1" ht="18" customHeight="1">
      <c r="A96" s="211" t="s">
        <v>119</v>
      </c>
      <c r="B96" s="557" t="s">
        <v>188</v>
      </c>
      <c r="C96" s="217">
        <v>1900</v>
      </c>
      <c r="D96" s="217">
        <v>1900</v>
      </c>
    </row>
    <row r="97" spans="1:4" s="196" customFormat="1" ht="18" customHeight="1">
      <c r="A97" s="211" t="s">
        <v>109</v>
      </c>
      <c r="B97" s="555" t="s">
        <v>362</v>
      </c>
      <c r="C97" s="217"/>
      <c r="D97" s="217"/>
    </row>
    <row r="98" spans="1:4" s="196" customFormat="1" ht="18" customHeight="1">
      <c r="A98" s="211" t="s">
        <v>110</v>
      </c>
      <c r="B98" s="558" t="s">
        <v>363</v>
      </c>
      <c r="C98" s="217"/>
      <c r="D98" s="217"/>
    </row>
    <row r="99" spans="1:4" s="196" customFormat="1" ht="18" customHeight="1">
      <c r="A99" s="211" t="s">
        <v>120</v>
      </c>
      <c r="B99" s="555" t="s">
        <v>364</v>
      </c>
      <c r="C99" s="217"/>
      <c r="D99" s="217"/>
    </row>
    <row r="100" spans="1:4" s="196" customFormat="1" ht="18" customHeight="1">
      <c r="A100" s="211" t="s">
        <v>121</v>
      </c>
      <c r="B100" s="555" t="s">
        <v>365</v>
      </c>
      <c r="C100" s="217"/>
      <c r="D100" s="217"/>
    </row>
    <row r="101" spans="1:4" s="196" customFormat="1" ht="18" customHeight="1">
      <c r="A101" s="211" t="s">
        <v>122</v>
      </c>
      <c r="B101" s="558" t="s">
        <v>366</v>
      </c>
      <c r="C101" s="217"/>
      <c r="D101" s="217"/>
    </row>
    <row r="102" spans="1:4" s="196" customFormat="1" ht="18" customHeight="1">
      <c r="A102" s="211" t="s">
        <v>123</v>
      </c>
      <c r="B102" s="558" t="s">
        <v>367</v>
      </c>
      <c r="C102" s="217"/>
      <c r="D102" s="217"/>
    </row>
    <row r="103" spans="1:4" s="196" customFormat="1" ht="18" customHeight="1">
      <c r="A103" s="211" t="s">
        <v>125</v>
      </c>
      <c r="B103" s="555" t="s">
        <v>368</v>
      </c>
      <c r="C103" s="217"/>
      <c r="D103" s="217"/>
    </row>
    <row r="104" spans="1:4" s="196" customFormat="1" ht="18" customHeight="1">
      <c r="A104" s="247" t="s">
        <v>189</v>
      </c>
      <c r="B104" s="559" t="s">
        <v>369</v>
      </c>
      <c r="C104" s="217"/>
      <c r="D104" s="217"/>
    </row>
    <row r="105" spans="1:4" s="196" customFormat="1" ht="18" customHeight="1">
      <c r="A105" s="211" t="s">
        <v>360</v>
      </c>
      <c r="B105" s="559" t="s">
        <v>370</v>
      </c>
      <c r="C105" s="217"/>
      <c r="D105" s="217"/>
    </row>
    <row r="106" spans="1:4" s="196" customFormat="1" ht="18" customHeight="1" thickBot="1">
      <c r="A106" s="249" t="s">
        <v>361</v>
      </c>
      <c r="B106" s="560" t="s">
        <v>371</v>
      </c>
      <c r="C106" s="251">
        <v>1900</v>
      </c>
      <c r="D106" s="251">
        <v>1900</v>
      </c>
    </row>
    <row r="107" spans="1:4" s="196" customFormat="1" ht="18" customHeight="1" thickBot="1">
      <c r="A107" s="205" t="s">
        <v>19</v>
      </c>
      <c r="B107" s="561" t="s">
        <v>505</v>
      </c>
      <c r="C107" s="207">
        <f>+C108+C110+C112</f>
        <v>0</v>
      </c>
      <c r="D107" s="207">
        <f>+D108+D110+D112</f>
        <v>0</v>
      </c>
    </row>
    <row r="108" spans="1:4" s="196" customFormat="1" ht="18" customHeight="1">
      <c r="A108" s="208" t="s">
        <v>111</v>
      </c>
      <c r="B108" s="555" t="s">
        <v>219</v>
      </c>
      <c r="C108" s="210">
        <v>0</v>
      </c>
      <c r="D108" s="210">
        <v>0</v>
      </c>
    </row>
    <row r="109" spans="1:4" s="196" customFormat="1" ht="18" customHeight="1">
      <c r="A109" s="208" t="s">
        <v>112</v>
      </c>
      <c r="B109" s="559" t="s">
        <v>375</v>
      </c>
      <c r="C109" s="210"/>
      <c r="D109" s="210"/>
    </row>
    <row r="110" spans="1:4" s="196" customFormat="1" ht="18" customHeight="1">
      <c r="A110" s="208" t="s">
        <v>113</v>
      </c>
      <c r="B110" s="559" t="s">
        <v>190</v>
      </c>
      <c r="C110" s="213"/>
      <c r="D110" s="213"/>
    </row>
    <row r="111" spans="1:4" s="196" customFormat="1" ht="18" customHeight="1">
      <c r="A111" s="208" t="s">
        <v>114</v>
      </c>
      <c r="B111" s="559" t="s">
        <v>376</v>
      </c>
      <c r="C111" s="254"/>
      <c r="D111" s="254"/>
    </row>
    <row r="112" spans="1:4" s="196" customFormat="1" ht="18" customHeight="1">
      <c r="A112" s="208" t="s">
        <v>115</v>
      </c>
      <c r="B112" s="562" t="s">
        <v>222</v>
      </c>
      <c r="C112" s="254"/>
      <c r="D112" s="254"/>
    </row>
    <row r="113" spans="1:4" s="196" customFormat="1" ht="18" customHeight="1">
      <c r="A113" s="208" t="s">
        <v>124</v>
      </c>
      <c r="B113" s="563" t="s">
        <v>488</v>
      </c>
      <c r="C113" s="254"/>
      <c r="D113" s="254"/>
    </row>
    <row r="114" spans="1:4" s="196" customFormat="1" ht="18" customHeight="1">
      <c r="A114" s="208" t="s">
        <v>126</v>
      </c>
      <c r="B114" s="564" t="s">
        <v>381</v>
      </c>
      <c r="C114" s="254"/>
      <c r="D114" s="254"/>
    </row>
    <row r="115" spans="1:4" s="196" customFormat="1" ht="18" customHeight="1">
      <c r="A115" s="208" t="s">
        <v>191</v>
      </c>
      <c r="B115" s="555" t="s">
        <v>365</v>
      </c>
      <c r="C115" s="254"/>
      <c r="D115" s="254"/>
    </row>
    <row r="116" spans="1:4" s="196" customFormat="1" ht="18" customHeight="1">
      <c r="A116" s="208" t="s">
        <v>192</v>
      </c>
      <c r="B116" s="555" t="s">
        <v>380</v>
      </c>
      <c r="C116" s="254"/>
      <c r="D116" s="254"/>
    </row>
    <row r="117" spans="1:4" s="196" customFormat="1" ht="18" customHeight="1">
      <c r="A117" s="208" t="s">
        <v>193</v>
      </c>
      <c r="B117" s="555" t="s">
        <v>379</v>
      </c>
      <c r="C117" s="254"/>
      <c r="D117" s="254"/>
    </row>
    <row r="118" spans="1:4" s="196" customFormat="1" ht="18" customHeight="1">
      <c r="A118" s="208" t="s">
        <v>372</v>
      </c>
      <c r="B118" s="555" t="s">
        <v>368</v>
      </c>
      <c r="C118" s="254"/>
      <c r="D118" s="254"/>
    </row>
    <row r="119" spans="1:4" s="196" customFormat="1" ht="18" customHeight="1">
      <c r="A119" s="208" t="s">
        <v>373</v>
      </c>
      <c r="B119" s="555" t="s">
        <v>378</v>
      </c>
      <c r="C119" s="254"/>
      <c r="D119" s="254"/>
    </row>
    <row r="120" spans="1:4" s="196" customFormat="1" ht="18" customHeight="1" thickBot="1">
      <c r="A120" s="247" t="s">
        <v>374</v>
      </c>
      <c r="B120" s="555" t="s">
        <v>377</v>
      </c>
      <c r="C120" s="258"/>
      <c r="D120" s="258"/>
    </row>
    <row r="121" spans="1:4" s="196" customFormat="1" ht="18" customHeight="1" thickBot="1">
      <c r="A121" s="205" t="s">
        <v>20</v>
      </c>
      <c r="B121" s="565" t="s">
        <v>382</v>
      </c>
      <c r="C121" s="207">
        <f>+C122+C123</f>
        <v>0</v>
      </c>
      <c r="D121" s="207">
        <f>+D122+D123</f>
        <v>0</v>
      </c>
    </row>
    <row r="122" spans="1:4" s="196" customFormat="1" ht="18" customHeight="1">
      <c r="A122" s="208" t="s">
        <v>94</v>
      </c>
      <c r="B122" s="564" t="s">
        <v>61</v>
      </c>
      <c r="C122" s="210">
        <v>0</v>
      </c>
      <c r="D122" s="210">
        <v>0</v>
      </c>
    </row>
    <row r="123" spans="1:4" s="196" customFormat="1" ht="18" customHeight="1" thickBot="1">
      <c r="A123" s="214" t="s">
        <v>95</v>
      </c>
      <c r="B123" s="559" t="s">
        <v>62</v>
      </c>
      <c r="C123" s="217"/>
      <c r="D123" s="217"/>
    </row>
    <row r="124" spans="1:4" s="196" customFormat="1" ht="18" customHeight="1" thickBot="1">
      <c r="A124" s="205" t="s">
        <v>21</v>
      </c>
      <c r="B124" s="565" t="s">
        <v>383</v>
      </c>
      <c r="C124" s="207">
        <f>+C91+C107+C121</f>
        <v>1900</v>
      </c>
      <c r="D124" s="207">
        <f>+D91+D107+D121</f>
        <v>1900</v>
      </c>
    </row>
    <row r="125" spans="1:4" s="196" customFormat="1" ht="18" customHeight="1" thickBot="1">
      <c r="A125" s="205" t="s">
        <v>22</v>
      </c>
      <c r="B125" s="565" t="s">
        <v>384</v>
      </c>
      <c r="C125" s="207">
        <f>+C126+C127+C128</f>
        <v>0</v>
      </c>
      <c r="D125" s="207">
        <f>+D126+D127+D128</f>
        <v>0</v>
      </c>
    </row>
    <row r="126" spans="1:4" s="196" customFormat="1" ht="18" customHeight="1">
      <c r="A126" s="208" t="s">
        <v>98</v>
      </c>
      <c r="B126" s="564" t="s">
        <v>385</v>
      </c>
      <c r="C126" s="254"/>
      <c r="D126" s="254"/>
    </row>
    <row r="127" spans="1:4" s="196" customFormat="1" ht="18" customHeight="1">
      <c r="A127" s="208" t="s">
        <v>99</v>
      </c>
      <c r="B127" s="564" t="s">
        <v>386</v>
      </c>
      <c r="C127" s="254"/>
      <c r="D127" s="254"/>
    </row>
    <row r="128" spans="1:4" s="196" customFormat="1" ht="18" customHeight="1" thickBot="1">
      <c r="A128" s="247" t="s">
        <v>100</v>
      </c>
      <c r="B128" s="566" t="s">
        <v>387</v>
      </c>
      <c r="C128" s="254"/>
      <c r="D128" s="254"/>
    </row>
    <row r="129" spans="1:4" s="196" customFormat="1" ht="18" customHeight="1" thickBot="1">
      <c r="A129" s="205" t="s">
        <v>23</v>
      </c>
      <c r="B129" s="565" t="s">
        <v>447</v>
      </c>
      <c r="C129" s="207">
        <f>+C130+C131+C132+C133</f>
        <v>0</v>
      </c>
      <c r="D129" s="207">
        <f>+D130+D131+D132+D133</f>
        <v>0</v>
      </c>
    </row>
    <row r="130" spans="1:4" s="196" customFormat="1" ht="18" customHeight="1">
      <c r="A130" s="208" t="s">
        <v>101</v>
      </c>
      <c r="B130" s="564" t="s">
        <v>388</v>
      </c>
      <c r="C130" s="254"/>
      <c r="D130" s="254"/>
    </row>
    <row r="131" spans="1:4" s="196" customFormat="1" ht="18" customHeight="1">
      <c r="A131" s="208" t="s">
        <v>102</v>
      </c>
      <c r="B131" s="564" t="s">
        <v>389</v>
      </c>
      <c r="C131" s="254"/>
      <c r="D131" s="254"/>
    </row>
    <row r="132" spans="1:4" s="196" customFormat="1" ht="18" customHeight="1">
      <c r="A132" s="208" t="s">
        <v>293</v>
      </c>
      <c r="B132" s="564" t="s">
        <v>390</v>
      </c>
      <c r="C132" s="254"/>
      <c r="D132" s="254"/>
    </row>
    <row r="133" spans="1:4" s="196" customFormat="1" ht="18" customHeight="1" thickBot="1">
      <c r="A133" s="247" t="s">
        <v>294</v>
      </c>
      <c r="B133" s="566" t="s">
        <v>391</v>
      </c>
      <c r="C133" s="254"/>
      <c r="D133" s="254"/>
    </row>
    <row r="134" spans="1:4" s="196" customFormat="1" ht="18" customHeight="1" thickBot="1">
      <c r="A134" s="205" t="s">
        <v>24</v>
      </c>
      <c r="B134" s="565" t="s">
        <v>392</v>
      </c>
      <c r="C134" s="218">
        <f>+C135+C136+C137+C138</f>
        <v>0</v>
      </c>
      <c r="D134" s="218">
        <f>+D135+D136+D137+D138</f>
        <v>0</v>
      </c>
    </row>
    <row r="135" spans="1:4" s="196" customFormat="1" ht="18" customHeight="1">
      <c r="A135" s="208" t="s">
        <v>103</v>
      </c>
      <c r="B135" s="564" t="s">
        <v>393</v>
      </c>
      <c r="C135" s="254"/>
      <c r="D135" s="254"/>
    </row>
    <row r="136" spans="1:4" s="196" customFormat="1" ht="18" customHeight="1">
      <c r="A136" s="208" t="s">
        <v>104</v>
      </c>
      <c r="B136" s="564" t="s">
        <v>403</v>
      </c>
      <c r="C136" s="254"/>
      <c r="D136" s="254"/>
    </row>
    <row r="137" spans="1:4" s="196" customFormat="1" ht="18" customHeight="1">
      <c r="A137" s="208" t="s">
        <v>306</v>
      </c>
      <c r="B137" s="564" t="s">
        <v>394</v>
      </c>
      <c r="C137" s="254"/>
      <c r="D137" s="254"/>
    </row>
    <row r="138" spans="1:4" s="196" customFormat="1" ht="18" customHeight="1" thickBot="1">
      <c r="A138" s="247" t="s">
        <v>307</v>
      </c>
      <c r="B138" s="566" t="s">
        <v>395</v>
      </c>
      <c r="C138" s="254"/>
      <c r="D138" s="254"/>
    </row>
    <row r="139" spans="1:4" s="196" customFormat="1" ht="18" customHeight="1" thickBot="1">
      <c r="A139" s="205" t="s">
        <v>25</v>
      </c>
      <c r="B139" s="565" t="s">
        <v>396</v>
      </c>
      <c r="C139" s="262">
        <f>+C140+C141+C142+C143</f>
        <v>0</v>
      </c>
      <c r="D139" s="262">
        <f>+D140+D141+D142+D143</f>
        <v>0</v>
      </c>
    </row>
    <row r="140" spans="1:4" s="196" customFormat="1" ht="18" customHeight="1">
      <c r="A140" s="208" t="s">
        <v>184</v>
      </c>
      <c r="B140" s="564" t="s">
        <v>397</v>
      </c>
      <c r="C140" s="254"/>
      <c r="D140" s="254"/>
    </row>
    <row r="141" spans="1:4" s="196" customFormat="1" ht="18" customHeight="1">
      <c r="A141" s="208" t="s">
        <v>185</v>
      </c>
      <c r="B141" s="564" t="s">
        <v>398</v>
      </c>
      <c r="C141" s="254"/>
      <c r="D141" s="254"/>
    </row>
    <row r="142" spans="1:4" s="196" customFormat="1" ht="18" customHeight="1">
      <c r="A142" s="208" t="s">
        <v>221</v>
      </c>
      <c r="B142" s="564" t="s">
        <v>399</v>
      </c>
      <c r="C142" s="254"/>
      <c r="D142" s="254"/>
    </row>
    <row r="143" spans="1:4" s="196" customFormat="1" ht="18" customHeight="1" thickBot="1">
      <c r="A143" s="208" t="s">
        <v>309</v>
      </c>
      <c r="B143" s="564" t="s">
        <v>400</v>
      </c>
      <c r="C143" s="254"/>
      <c r="D143" s="254"/>
    </row>
    <row r="144" spans="1:8" s="196" customFormat="1" ht="18" customHeight="1" thickBot="1">
      <c r="A144" s="205" t="s">
        <v>26</v>
      </c>
      <c r="B144" s="565" t="s">
        <v>401</v>
      </c>
      <c r="C144" s="263">
        <f>+C125+C129+C134+C139</f>
        <v>0</v>
      </c>
      <c r="D144" s="263">
        <f>+D125+D129+D134+D139</f>
        <v>0</v>
      </c>
      <c r="E144" s="264"/>
      <c r="F144" s="265"/>
      <c r="G144" s="265"/>
      <c r="H144" s="265"/>
    </row>
    <row r="145" spans="1:4" s="204" customFormat="1" ht="18" customHeight="1" thickBot="1">
      <c r="A145" s="266" t="s">
        <v>27</v>
      </c>
      <c r="B145" s="567" t="s">
        <v>402</v>
      </c>
      <c r="C145" s="263">
        <f>+C124+C144</f>
        <v>1900</v>
      </c>
      <c r="D145" s="263">
        <f>+D124+D144</f>
        <v>1900</v>
      </c>
    </row>
    <row r="146" s="196" customFormat="1" ht="18" customHeight="1">
      <c r="C146" s="268"/>
    </row>
    <row r="147" spans="1:3" s="196" customFormat="1" ht="18" customHeight="1">
      <c r="A147" s="680" t="s">
        <v>404</v>
      </c>
      <c r="B147" s="680"/>
      <c r="C147" s="680"/>
    </row>
    <row r="148" spans="1:3" s="196" customFormat="1" ht="18" customHeight="1" thickBot="1">
      <c r="A148" s="678" t="s">
        <v>157</v>
      </c>
      <c r="B148" s="678"/>
      <c r="C148" s="197" t="s">
        <v>220</v>
      </c>
    </row>
    <row r="149" spans="1:4" s="196" customFormat="1" ht="18" customHeight="1" thickBot="1">
      <c r="A149" s="205">
        <v>1</v>
      </c>
      <c r="B149" s="561" t="s">
        <v>405</v>
      </c>
      <c r="C149" s="207">
        <f>+C61-C124</f>
        <v>-1900</v>
      </c>
      <c r="D149" s="207">
        <f>+D61-D124</f>
        <v>-1900</v>
      </c>
    </row>
    <row r="150" spans="1:4" s="196" customFormat="1" ht="18" customHeight="1" thickBot="1">
      <c r="A150" s="205" t="s">
        <v>19</v>
      </c>
      <c r="B150" s="561" t="s">
        <v>406</v>
      </c>
      <c r="C150" s="207">
        <f>+C84-C144</f>
        <v>1900</v>
      </c>
      <c r="D150" s="207">
        <f>+D84-D144</f>
        <v>1900</v>
      </c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önként vállalt feladatainak
2015. ÉVI KÖLTSÉGVETÉSÉNEK ÖSSZEVONT MÉRLEGE
&amp;10
&amp;R&amp;"Times New Roman CE,Félkövér dőlt"&amp;11 1.2. melléklet a 2/2015. (II.25.)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0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88.625" style="6" customWidth="1"/>
    <col min="2" max="2" width="27.875" style="6" customWidth="1"/>
    <col min="3" max="16384" width="9.375" style="6" customWidth="1"/>
  </cols>
  <sheetData>
    <row r="1" spans="1:2" s="379" customFormat="1" ht="47.25" customHeight="1">
      <c r="A1" s="743" t="s">
        <v>554</v>
      </c>
      <c r="B1" s="743"/>
    </row>
    <row r="2" spans="1:2" s="379" customFormat="1" ht="22.5" customHeight="1" thickBot="1">
      <c r="A2" s="89"/>
      <c r="B2" s="519" t="s">
        <v>14</v>
      </c>
    </row>
    <row r="3" spans="1:2" s="401" customFormat="1" ht="16.5" thickBot="1">
      <c r="A3" s="520" t="s">
        <v>51</v>
      </c>
      <c r="B3" s="521" t="s">
        <v>566</v>
      </c>
    </row>
    <row r="4" spans="1:2" s="523" customFormat="1" ht="16.5" thickBot="1">
      <c r="A4" s="522">
        <v>1</v>
      </c>
      <c r="B4" s="534">
        <v>2</v>
      </c>
    </row>
    <row r="5" spans="1:2" s="379" customFormat="1" ht="15.75">
      <c r="A5" s="526" t="s">
        <v>66</v>
      </c>
      <c r="B5" s="535"/>
    </row>
    <row r="6" spans="1:2" s="379" customFormat="1" ht="12.75" customHeight="1">
      <c r="A6" s="526" t="s">
        <v>515</v>
      </c>
      <c r="B6" s="532">
        <v>59265200</v>
      </c>
    </row>
    <row r="7" spans="1:2" s="379" customFormat="1" ht="15.75">
      <c r="A7" s="526" t="s">
        <v>516</v>
      </c>
      <c r="B7" s="532">
        <f>SUM(B8:B11)</f>
        <v>13678327</v>
      </c>
    </row>
    <row r="8" spans="1:2" s="379" customFormat="1" ht="15.75">
      <c r="A8" s="528" t="s">
        <v>517</v>
      </c>
      <c r="B8" s="530">
        <v>3774402</v>
      </c>
    </row>
    <row r="9" spans="1:2" s="379" customFormat="1" ht="15.75">
      <c r="A9" s="528" t="s">
        <v>518</v>
      </c>
      <c r="B9" s="530">
        <v>5024000</v>
      </c>
    </row>
    <row r="10" spans="1:2" s="379" customFormat="1" ht="15.75">
      <c r="A10" s="528" t="s">
        <v>519</v>
      </c>
      <c r="B10" s="530">
        <v>1356885</v>
      </c>
    </row>
    <row r="11" spans="1:2" s="379" customFormat="1" ht="15.75">
      <c r="A11" s="528" t="s">
        <v>520</v>
      </c>
      <c r="B11" s="530">
        <v>3523040</v>
      </c>
    </row>
    <row r="12" spans="1:3" s="379" customFormat="1" ht="15.75">
      <c r="A12" s="673" t="s">
        <v>559</v>
      </c>
      <c r="B12" s="674">
        <v>2709780</v>
      </c>
      <c r="C12" s="675"/>
    </row>
    <row r="13" spans="1:2" s="379" customFormat="1" ht="15.75">
      <c r="A13" s="526" t="s">
        <v>557</v>
      </c>
      <c r="B13" s="532">
        <v>5602101</v>
      </c>
    </row>
    <row r="14" spans="1:2" s="379" customFormat="1" ht="15.75">
      <c r="A14" s="529" t="s">
        <v>521</v>
      </c>
      <c r="B14" s="531"/>
    </row>
    <row r="15" spans="1:4" s="379" customFormat="1" ht="15.75">
      <c r="A15" s="527" t="s">
        <v>563</v>
      </c>
      <c r="B15" s="670">
        <v>18822400</v>
      </c>
      <c r="C15" s="671"/>
      <c r="D15" s="671"/>
    </row>
    <row r="16" spans="1:4" s="379" customFormat="1" ht="15.75">
      <c r="A16" s="527" t="s">
        <v>564</v>
      </c>
      <c r="B16" s="670">
        <v>4800000</v>
      </c>
      <c r="C16" s="671"/>
      <c r="D16" s="671"/>
    </row>
    <row r="17" spans="1:4" s="379" customFormat="1" ht="15.75">
      <c r="A17" s="527" t="s">
        <v>523</v>
      </c>
      <c r="B17" s="670">
        <v>186667</v>
      </c>
      <c r="C17" s="671"/>
      <c r="D17" s="671"/>
    </row>
    <row r="18" spans="1:4" s="379" customFormat="1" ht="15.75">
      <c r="A18" s="527" t="s">
        <v>524</v>
      </c>
      <c r="B18" s="670">
        <v>3033333</v>
      </c>
      <c r="C18" s="671"/>
      <c r="D18" s="671"/>
    </row>
    <row r="19" spans="1:4" s="379" customFormat="1" ht="15.75">
      <c r="A19" s="527" t="s">
        <v>525</v>
      </c>
      <c r="B19" s="670"/>
      <c r="C19" s="671"/>
      <c r="D19" s="671"/>
    </row>
    <row r="20" spans="1:4" s="379" customFormat="1" ht="15.75">
      <c r="A20" s="527" t="s">
        <v>526</v>
      </c>
      <c r="B20" s="670"/>
      <c r="C20" s="671"/>
      <c r="D20" s="671"/>
    </row>
    <row r="21" spans="1:4" s="379" customFormat="1" ht="15.75">
      <c r="A21" s="527" t="s">
        <v>565</v>
      </c>
      <c r="B21" s="670">
        <v>8304000</v>
      </c>
      <c r="C21" s="671"/>
      <c r="D21" s="671"/>
    </row>
    <row r="22" spans="1:4" s="379" customFormat="1" ht="15.75">
      <c r="A22" s="527" t="s">
        <v>527</v>
      </c>
      <c r="B22" s="670">
        <v>210000</v>
      </c>
      <c r="C22" s="671"/>
      <c r="D22" s="671"/>
    </row>
    <row r="23" spans="1:4" s="379" customFormat="1" ht="15.75">
      <c r="A23" s="527" t="s">
        <v>522</v>
      </c>
      <c r="B23" s="670">
        <v>2400000</v>
      </c>
      <c r="C23" s="671"/>
      <c r="D23" s="671"/>
    </row>
    <row r="24" spans="1:4" s="379" customFormat="1" ht="15.75">
      <c r="A24" s="527" t="s">
        <v>523</v>
      </c>
      <c r="B24" s="670">
        <v>93333</v>
      </c>
      <c r="C24" s="671"/>
      <c r="D24" s="671"/>
    </row>
    <row r="25" spans="1:4" s="398" customFormat="1" ht="19.5" customHeight="1">
      <c r="A25" s="527" t="s">
        <v>524</v>
      </c>
      <c r="B25" s="670">
        <v>1260000</v>
      </c>
      <c r="C25" s="672"/>
      <c r="D25" s="672"/>
    </row>
    <row r="26" spans="1:2" ht="15.75">
      <c r="A26" s="526" t="s">
        <v>562</v>
      </c>
      <c r="B26" s="532">
        <f>SUM(B15:C25)</f>
        <v>39109733</v>
      </c>
    </row>
    <row r="27" spans="1:2" ht="15.75">
      <c r="A27" s="526" t="s">
        <v>555</v>
      </c>
      <c r="B27" s="532">
        <v>9906240</v>
      </c>
    </row>
    <row r="28" spans="1:2" ht="15.75">
      <c r="A28" s="526" t="s">
        <v>556</v>
      </c>
      <c r="B28" s="532">
        <v>8983197</v>
      </c>
    </row>
    <row r="29" spans="1:2" ht="15.75">
      <c r="A29" s="526" t="s">
        <v>528</v>
      </c>
      <c r="B29" s="532">
        <v>9230290</v>
      </c>
    </row>
    <row r="30" spans="1:2" ht="15.75">
      <c r="A30" s="533" t="s">
        <v>529</v>
      </c>
      <c r="B30" s="676">
        <f>SUM(B6:C7,B12:C13,B26:C29)</f>
        <v>148484868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>&amp;R&amp;"Times New Roman CE,Félkövér dőlt"&amp;11 4. számú tájékoztató tábla a 2/2015.(II.25.)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workbookViewId="0" topLeftCell="A88">
      <selection activeCell="F5" sqref="F5"/>
    </sheetView>
  </sheetViews>
  <sheetFormatPr defaultColWidth="9.00390625" defaultRowHeight="12.75"/>
  <cols>
    <col min="1" max="1" width="9.50390625" style="90" customWidth="1"/>
    <col min="2" max="2" width="71.125" style="90" customWidth="1"/>
    <col min="3" max="3" width="18.00390625" style="91" customWidth="1"/>
    <col min="4" max="4" width="16.125" style="96" customWidth="1"/>
    <col min="5" max="16384" width="9.375" style="96" customWidth="1"/>
  </cols>
  <sheetData>
    <row r="1" spans="1:3" s="196" customFormat="1" ht="18" customHeight="1">
      <c r="A1" s="677" t="s">
        <v>15</v>
      </c>
      <c r="B1" s="677"/>
      <c r="C1" s="677"/>
    </row>
    <row r="2" spans="1:3" s="196" customFormat="1" ht="18" customHeight="1" thickBot="1">
      <c r="A2" s="678" t="s">
        <v>155</v>
      </c>
      <c r="B2" s="678"/>
      <c r="C2" s="197" t="s">
        <v>220</v>
      </c>
    </row>
    <row r="3" spans="1:4" s="196" customFormat="1" ht="18" customHeight="1" thickBot="1">
      <c r="A3" s="198" t="s">
        <v>74</v>
      </c>
      <c r="B3" s="199" t="s">
        <v>17</v>
      </c>
      <c r="C3" s="200" t="s">
        <v>534</v>
      </c>
      <c r="D3" s="200" t="s">
        <v>535</v>
      </c>
    </row>
    <row r="4" spans="1:4" s="204" customFormat="1" ht="18" customHeight="1" thickBot="1">
      <c r="A4" s="201">
        <v>1</v>
      </c>
      <c r="B4" s="202">
        <v>2</v>
      </c>
      <c r="C4" s="203">
        <v>3</v>
      </c>
      <c r="D4" s="203">
        <v>4</v>
      </c>
    </row>
    <row r="5" spans="1:4" s="204" customFormat="1" ht="18" customHeight="1" thickBot="1">
      <c r="A5" s="205" t="s">
        <v>18</v>
      </c>
      <c r="B5" s="206" t="s">
        <v>250</v>
      </c>
      <c r="C5" s="207">
        <f>SUM(C6:C10)</f>
        <v>0</v>
      </c>
      <c r="D5" s="661">
        <f>+D6+D7+D8+D10+D12+D14</f>
        <v>0</v>
      </c>
    </row>
    <row r="6" spans="1:4" s="204" customFormat="1" ht="18" customHeight="1">
      <c r="A6" s="208" t="s">
        <v>105</v>
      </c>
      <c r="B6" s="540" t="s">
        <v>251</v>
      </c>
      <c r="C6" s="210"/>
      <c r="D6" s="662"/>
    </row>
    <row r="7" spans="1:4" s="204" customFormat="1" ht="18" customHeight="1">
      <c r="A7" s="211" t="s">
        <v>106</v>
      </c>
      <c r="B7" s="541" t="s">
        <v>252</v>
      </c>
      <c r="C7" s="213"/>
      <c r="D7" s="663"/>
    </row>
    <row r="8" spans="1:4" s="204" customFormat="1" ht="18" customHeight="1">
      <c r="A8" s="211" t="s">
        <v>107</v>
      </c>
      <c r="B8" s="541" t="s">
        <v>253</v>
      </c>
      <c r="C8" s="213"/>
      <c r="D8" s="663"/>
    </row>
    <row r="9" spans="1:4" s="204" customFormat="1" ht="18" customHeight="1">
      <c r="A9" s="211" t="s">
        <v>558</v>
      </c>
      <c r="B9" s="541" t="s">
        <v>559</v>
      </c>
      <c r="C9" s="213"/>
      <c r="D9" s="663"/>
    </row>
    <row r="10" spans="1:4" s="204" customFormat="1" ht="18" customHeight="1">
      <c r="A10" s="211" t="s">
        <v>119</v>
      </c>
      <c r="B10" s="541" t="s">
        <v>536</v>
      </c>
      <c r="C10" s="213"/>
      <c r="D10" s="663"/>
    </row>
    <row r="11" spans="1:4" s="204" customFormat="1" ht="18" customHeight="1">
      <c r="A11" s="211" t="s">
        <v>109</v>
      </c>
      <c r="B11" s="212" t="s">
        <v>254</v>
      </c>
      <c r="C11" s="538"/>
      <c r="D11" s="663"/>
    </row>
    <row r="12" spans="1:4" s="204" customFormat="1" ht="18" customHeight="1" thickBot="1">
      <c r="A12" s="214" t="s">
        <v>561</v>
      </c>
      <c r="B12" s="215" t="s">
        <v>255</v>
      </c>
      <c r="C12" s="539"/>
      <c r="D12" s="664"/>
    </row>
    <row r="13" spans="1:4" s="204" customFormat="1" ht="18" customHeight="1" thickBot="1">
      <c r="A13" s="205" t="s">
        <v>19</v>
      </c>
      <c r="B13" s="549" t="s">
        <v>256</v>
      </c>
      <c r="C13" s="207">
        <f>+C14+C15+C16+C17+C18</f>
        <v>0</v>
      </c>
      <c r="D13" s="207">
        <f>+D14+D15+D16+D17+D18</f>
        <v>0</v>
      </c>
    </row>
    <row r="14" spans="1:4" s="204" customFormat="1" ht="18" customHeight="1">
      <c r="A14" s="208" t="s">
        <v>111</v>
      </c>
      <c r="B14" s="546" t="s">
        <v>257</v>
      </c>
      <c r="C14" s="210"/>
      <c r="D14" s="210"/>
    </row>
    <row r="15" spans="1:4" s="204" customFormat="1" ht="18" customHeight="1">
      <c r="A15" s="211" t="s">
        <v>112</v>
      </c>
      <c r="B15" s="547" t="s">
        <v>258</v>
      </c>
      <c r="C15" s="213"/>
      <c r="D15" s="213"/>
    </row>
    <row r="16" spans="1:4" s="204" customFormat="1" ht="18" customHeight="1">
      <c r="A16" s="211" t="s">
        <v>113</v>
      </c>
      <c r="B16" s="547" t="s">
        <v>482</v>
      </c>
      <c r="C16" s="213"/>
      <c r="D16" s="213"/>
    </row>
    <row r="17" spans="1:4" s="204" customFormat="1" ht="18" customHeight="1">
      <c r="A17" s="211" t="s">
        <v>114</v>
      </c>
      <c r="B17" s="547" t="s">
        <v>483</v>
      </c>
      <c r="C17" s="213"/>
      <c r="D17" s="213"/>
    </row>
    <row r="18" spans="1:4" s="204" customFormat="1" ht="18" customHeight="1">
      <c r="A18" s="211" t="s">
        <v>115</v>
      </c>
      <c r="B18" s="547" t="s">
        <v>259</v>
      </c>
      <c r="C18" s="213"/>
      <c r="D18" s="213"/>
    </row>
    <row r="19" spans="1:4" s="204" customFormat="1" ht="18" customHeight="1" thickBot="1">
      <c r="A19" s="214" t="s">
        <v>124</v>
      </c>
      <c r="B19" s="548" t="s">
        <v>260</v>
      </c>
      <c r="C19" s="217"/>
      <c r="D19" s="217"/>
    </row>
    <row r="20" spans="1:4" s="204" customFormat="1" ht="18" customHeight="1" thickBot="1">
      <c r="A20" s="205" t="s">
        <v>20</v>
      </c>
      <c r="B20" s="545" t="s">
        <v>261</v>
      </c>
      <c r="C20" s="207">
        <f>+C21+C22+C23+C24+C25</f>
        <v>0</v>
      </c>
      <c r="D20" s="207">
        <f>+D21+D22+D23+D24+D25</f>
        <v>0</v>
      </c>
    </row>
    <row r="21" spans="1:4" s="204" customFormat="1" ht="18" customHeight="1">
      <c r="A21" s="208" t="s">
        <v>94</v>
      </c>
      <c r="B21" s="546" t="s">
        <v>262</v>
      </c>
      <c r="C21" s="210"/>
      <c r="D21" s="210"/>
    </row>
    <row r="22" spans="1:4" s="204" customFormat="1" ht="18" customHeight="1">
      <c r="A22" s="211" t="s">
        <v>95</v>
      </c>
      <c r="B22" s="547" t="s">
        <v>263</v>
      </c>
      <c r="C22" s="213"/>
      <c r="D22" s="213"/>
    </row>
    <row r="23" spans="1:4" s="204" customFormat="1" ht="18" customHeight="1">
      <c r="A23" s="211" t="s">
        <v>96</v>
      </c>
      <c r="B23" s="547" t="s">
        <v>484</v>
      </c>
      <c r="C23" s="213"/>
      <c r="D23" s="213"/>
    </row>
    <row r="24" spans="1:4" s="204" customFormat="1" ht="18" customHeight="1">
      <c r="A24" s="211" t="s">
        <v>97</v>
      </c>
      <c r="B24" s="547" t="s">
        <v>485</v>
      </c>
      <c r="C24" s="213"/>
      <c r="D24" s="213"/>
    </row>
    <row r="25" spans="1:4" s="204" customFormat="1" ht="18" customHeight="1">
      <c r="A25" s="211" t="s">
        <v>174</v>
      </c>
      <c r="B25" s="547" t="s">
        <v>264</v>
      </c>
      <c r="C25" s="213"/>
      <c r="D25" s="213"/>
    </row>
    <row r="26" spans="1:4" s="204" customFormat="1" ht="18" customHeight="1" thickBot="1">
      <c r="A26" s="214" t="s">
        <v>175</v>
      </c>
      <c r="B26" s="548" t="s">
        <v>265</v>
      </c>
      <c r="C26" s="217"/>
      <c r="D26" s="217"/>
    </row>
    <row r="27" spans="1:4" s="204" customFormat="1" ht="18" customHeight="1" thickBot="1">
      <c r="A27" s="205" t="s">
        <v>176</v>
      </c>
      <c r="B27" s="545" t="s">
        <v>266</v>
      </c>
      <c r="C27" s="218">
        <f>+C28+C31+C32+C33</f>
        <v>0</v>
      </c>
      <c r="D27" s="218">
        <f>+D28+D31+D32+D33</f>
        <v>0</v>
      </c>
    </row>
    <row r="28" spans="1:4" s="204" customFormat="1" ht="18" customHeight="1">
      <c r="A28" s="208" t="s">
        <v>267</v>
      </c>
      <c r="B28" s="546" t="s">
        <v>273</v>
      </c>
      <c r="C28" s="219">
        <f>+C29+C30</f>
        <v>0</v>
      </c>
      <c r="D28" s="219">
        <f>+D29+D30</f>
        <v>0</v>
      </c>
    </row>
    <row r="29" spans="1:4" s="204" customFormat="1" ht="18" customHeight="1">
      <c r="A29" s="211" t="s">
        <v>268</v>
      </c>
      <c r="B29" s="547" t="s">
        <v>274</v>
      </c>
      <c r="C29" s="213"/>
      <c r="D29" s="213"/>
    </row>
    <row r="30" spans="1:4" s="204" customFormat="1" ht="18" customHeight="1">
      <c r="A30" s="211" t="s">
        <v>269</v>
      </c>
      <c r="B30" s="547" t="s">
        <v>275</v>
      </c>
      <c r="C30" s="213"/>
      <c r="D30" s="213"/>
    </row>
    <row r="31" spans="1:4" s="204" customFormat="1" ht="18" customHeight="1">
      <c r="A31" s="211" t="s">
        <v>270</v>
      </c>
      <c r="B31" s="547" t="s">
        <v>276</v>
      </c>
      <c r="C31" s="213"/>
      <c r="D31" s="213"/>
    </row>
    <row r="32" spans="1:4" s="204" customFormat="1" ht="18" customHeight="1">
      <c r="A32" s="211" t="s">
        <v>271</v>
      </c>
      <c r="B32" s="547" t="s">
        <v>277</v>
      </c>
      <c r="C32" s="213"/>
      <c r="D32" s="213"/>
    </row>
    <row r="33" spans="1:4" s="204" customFormat="1" ht="18" customHeight="1" thickBot="1">
      <c r="A33" s="214" t="s">
        <v>272</v>
      </c>
      <c r="B33" s="548" t="s">
        <v>278</v>
      </c>
      <c r="C33" s="217"/>
      <c r="D33" s="217"/>
    </row>
    <row r="34" spans="1:4" s="204" customFormat="1" ht="18" customHeight="1" thickBot="1">
      <c r="A34" s="205" t="s">
        <v>22</v>
      </c>
      <c r="B34" s="545" t="s">
        <v>279</v>
      </c>
      <c r="C34" s="207">
        <f>SUM(C35:C44)</f>
        <v>0</v>
      </c>
      <c r="D34" s="207">
        <f>SUM(D35:D44)</f>
        <v>0</v>
      </c>
    </row>
    <row r="35" spans="1:4" s="204" customFormat="1" ht="18" customHeight="1">
      <c r="A35" s="208" t="s">
        <v>98</v>
      </c>
      <c r="B35" s="546" t="s">
        <v>282</v>
      </c>
      <c r="C35" s="210"/>
      <c r="D35" s="210"/>
    </row>
    <row r="36" spans="1:4" s="204" customFormat="1" ht="18" customHeight="1">
      <c r="A36" s="211" t="s">
        <v>99</v>
      </c>
      <c r="B36" s="547" t="s">
        <v>283</v>
      </c>
      <c r="C36" s="213"/>
      <c r="D36" s="213"/>
    </row>
    <row r="37" spans="1:4" s="204" customFormat="1" ht="18" customHeight="1">
      <c r="A37" s="211" t="s">
        <v>100</v>
      </c>
      <c r="B37" s="547" t="s">
        <v>284</v>
      </c>
      <c r="C37" s="213"/>
      <c r="D37" s="213"/>
    </row>
    <row r="38" spans="1:4" s="204" customFormat="1" ht="18" customHeight="1">
      <c r="A38" s="211" t="s">
        <v>178</v>
      </c>
      <c r="B38" s="547" t="s">
        <v>285</v>
      </c>
      <c r="C38" s="213"/>
      <c r="D38" s="213"/>
    </row>
    <row r="39" spans="1:4" s="204" customFormat="1" ht="18" customHeight="1">
      <c r="A39" s="211" t="s">
        <v>179</v>
      </c>
      <c r="B39" s="547" t="s">
        <v>286</v>
      </c>
      <c r="C39" s="213"/>
      <c r="D39" s="213"/>
    </row>
    <row r="40" spans="1:4" s="204" customFormat="1" ht="18" customHeight="1">
      <c r="A40" s="211" t="s">
        <v>180</v>
      </c>
      <c r="B40" s="547" t="s">
        <v>287</v>
      </c>
      <c r="C40" s="213"/>
      <c r="D40" s="213"/>
    </row>
    <row r="41" spans="1:4" s="204" customFormat="1" ht="18" customHeight="1">
      <c r="A41" s="211" t="s">
        <v>181</v>
      </c>
      <c r="B41" s="547" t="s">
        <v>288</v>
      </c>
      <c r="C41" s="213"/>
      <c r="D41" s="213"/>
    </row>
    <row r="42" spans="1:4" s="204" customFormat="1" ht="18" customHeight="1">
      <c r="A42" s="211" t="s">
        <v>182</v>
      </c>
      <c r="B42" s="547" t="s">
        <v>289</v>
      </c>
      <c r="C42" s="213"/>
      <c r="D42" s="213"/>
    </row>
    <row r="43" spans="1:4" s="204" customFormat="1" ht="18" customHeight="1">
      <c r="A43" s="211" t="s">
        <v>280</v>
      </c>
      <c r="B43" s="547" t="s">
        <v>290</v>
      </c>
      <c r="C43" s="220"/>
      <c r="D43" s="220"/>
    </row>
    <row r="44" spans="1:4" s="204" customFormat="1" ht="18" customHeight="1" thickBot="1">
      <c r="A44" s="214" t="s">
        <v>281</v>
      </c>
      <c r="B44" s="548" t="s">
        <v>291</v>
      </c>
      <c r="C44" s="221"/>
      <c r="D44" s="221"/>
    </row>
    <row r="45" spans="1:4" s="204" customFormat="1" ht="18" customHeight="1" thickBot="1">
      <c r="A45" s="205" t="s">
        <v>23</v>
      </c>
      <c r="B45" s="545" t="s">
        <v>292</v>
      </c>
      <c r="C45" s="207">
        <f>SUM(C46:C50)</f>
        <v>0</v>
      </c>
      <c r="D45" s="207">
        <f>SUM(D46:D50)</f>
        <v>0</v>
      </c>
    </row>
    <row r="46" spans="1:4" s="204" customFormat="1" ht="18" customHeight="1">
      <c r="A46" s="208" t="s">
        <v>101</v>
      </c>
      <c r="B46" s="546" t="s">
        <v>296</v>
      </c>
      <c r="C46" s="222"/>
      <c r="D46" s="222"/>
    </row>
    <row r="47" spans="1:4" s="204" customFormat="1" ht="18" customHeight="1">
      <c r="A47" s="211" t="s">
        <v>102</v>
      </c>
      <c r="B47" s="547" t="s">
        <v>297</v>
      </c>
      <c r="C47" s="220"/>
      <c r="D47" s="220"/>
    </row>
    <row r="48" spans="1:4" s="204" customFormat="1" ht="18" customHeight="1">
      <c r="A48" s="211" t="s">
        <v>293</v>
      </c>
      <c r="B48" s="547" t="s">
        <v>298</v>
      </c>
      <c r="C48" s="220"/>
      <c r="D48" s="220"/>
    </row>
    <row r="49" spans="1:4" s="204" customFormat="1" ht="18" customHeight="1">
      <c r="A49" s="211" t="s">
        <v>294</v>
      </c>
      <c r="B49" s="547" t="s">
        <v>299</v>
      </c>
      <c r="C49" s="220"/>
      <c r="D49" s="220"/>
    </row>
    <row r="50" spans="1:4" s="204" customFormat="1" ht="18" customHeight="1" thickBot="1">
      <c r="A50" s="214" t="s">
        <v>295</v>
      </c>
      <c r="B50" s="548" t="s">
        <v>300</v>
      </c>
      <c r="C50" s="221"/>
      <c r="D50" s="221"/>
    </row>
    <row r="51" spans="1:4" s="204" customFormat="1" ht="18" customHeight="1" thickBot="1">
      <c r="A51" s="205" t="s">
        <v>183</v>
      </c>
      <c r="B51" s="545" t="s">
        <v>301</v>
      </c>
      <c r="C51" s="207">
        <f>SUM(C52:C54)</f>
        <v>0</v>
      </c>
      <c r="D51" s="207">
        <f>SUM(D52:D54)</f>
        <v>0</v>
      </c>
    </row>
    <row r="52" spans="1:4" s="204" customFormat="1" ht="18" customHeight="1">
      <c r="A52" s="208" t="s">
        <v>103</v>
      </c>
      <c r="B52" s="546" t="s">
        <v>302</v>
      </c>
      <c r="C52" s="210"/>
      <c r="D52" s="210"/>
    </row>
    <row r="53" spans="1:4" s="204" customFormat="1" ht="18" customHeight="1">
      <c r="A53" s="211" t="s">
        <v>104</v>
      </c>
      <c r="B53" s="547" t="s">
        <v>303</v>
      </c>
      <c r="C53" s="213"/>
      <c r="D53" s="213"/>
    </row>
    <row r="54" spans="1:4" s="204" customFormat="1" ht="18" customHeight="1">
      <c r="A54" s="211" t="s">
        <v>306</v>
      </c>
      <c r="B54" s="547" t="s">
        <v>304</v>
      </c>
      <c r="C54" s="213"/>
      <c r="D54" s="213"/>
    </row>
    <row r="55" spans="1:4" s="204" customFormat="1" ht="18" customHeight="1" thickBot="1">
      <c r="A55" s="214" t="s">
        <v>307</v>
      </c>
      <c r="B55" s="548" t="s">
        <v>305</v>
      </c>
      <c r="C55" s="217"/>
      <c r="D55" s="217"/>
    </row>
    <row r="56" spans="1:4" s="204" customFormat="1" ht="18" customHeight="1" thickBot="1">
      <c r="A56" s="205" t="s">
        <v>25</v>
      </c>
      <c r="B56" s="549" t="s">
        <v>308</v>
      </c>
      <c r="C56" s="207">
        <f>SUM(C57:C59)</f>
        <v>0</v>
      </c>
      <c r="D56" s="207">
        <f>SUM(D57:D59)</f>
        <v>0</v>
      </c>
    </row>
    <row r="57" spans="1:4" s="204" customFormat="1" ht="18" customHeight="1">
      <c r="A57" s="208" t="s">
        <v>184</v>
      </c>
      <c r="B57" s="546" t="s">
        <v>310</v>
      </c>
      <c r="C57" s="220"/>
      <c r="D57" s="220"/>
    </row>
    <row r="58" spans="1:4" s="204" customFormat="1" ht="18" customHeight="1">
      <c r="A58" s="211" t="s">
        <v>185</v>
      </c>
      <c r="B58" s="547" t="s">
        <v>487</v>
      </c>
      <c r="C58" s="220"/>
      <c r="D58" s="220"/>
    </row>
    <row r="59" spans="1:4" s="204" customFormat="1" ht="18" customHeight="1">
      <c r="A59" s="211" t="s">
        <v>221</v>
      </c>
      <c r="B59" s="547" t="s">
        <v>311</v>
      </c>
      <c r="C59" s="220"/>
      <c r="D59" s="220"/>
    </row>
    <row r="60" spans="1:4" s="204" customFormat="1" ht="18" customHeight="1" thickBot="1">
      <c r="A60" s="214" t="s">
        <v>309</v>
      </c>
      <c r="B60" s="548" t="s">
        <v>312</v>
      </c>
      <c r="C60" s="220"/>
      <c r="D60" s="220"/>
    </row>
    <row r="61" spans="1:4" s="204" customFormat="1" ht="18" customHeight="1" thickBot="1">
      <c r="A61" s="205" t="s">
        <v>26</v>
      </c>
      <c r="B61" s="545" t="s">
        <v>313</v>
      </c>
      <c r="C61" s="218">
        <f>+C5+C13+C20+C27+C34+C45+C51+C56</f>
        <v>0</v>
      </c>
      <c r="D61" s="218">
        <f>+D5+D13+D20+D27+D34+D45+D51+D56</f>
        <v>0</v>
      </c>
    </row>
    <row r="62" spans="1:4" s="204" customFormat="1" ht="18" customHeight="1" thickBot="1">
      <c r="A62" s="223" t="s">
        <v>314</v>
      </c>
      <c r="B62" s="549" t="s">
        <v>315</v>
      </c>
      <c r="C62" s="207">
        <f>SUM(C63:C65)</f>
        <v>0</v>
      </c>
      <c r="D62" s="207">
        <f>SUM(D63:D65)</f>
        <v>0</v>
      </c>
    </row>
    <row r="63" spans="1:4" s="204" customFormat="1" ht="18" customHeight="1">
      <c r="A63" s="208" t="s">
        <v>348</v>
      </c>
      <c r="B63" s="546" t="s">
        <v>316</v>
      </c>
      <c r="C63" s="220"/>
      <c r="D63" s="220"/>
    </row>
    <row r="64" spans="1:4" s="204" customFormat="1" ht="18" customHeight="1">
      <c r="A64" s="211" t="s">
        <v>357</v>
      </c>
      <c r="B64" s="547" t="s">
        <v>317</v>
      </c>
      <c r="C64" s="220"/>
      <c r="D64" s="220"/>
    </row>
    <row r="65" spans="1:4" s="204" customFormat="1" ht="18" customHeight="1" thickBot="1">
      <c r="A65" s="214" t="s">
        <v>358</v>
      </c>
      <c r="B65" s="550" t="s">
        <v>318</v>
      </c>
      <c r="C65" s="220"/>
      <c r="D65" s="220"/>
    </row>
    <row r="66" spans="1:4" s="204" customFormat="1" ht="18" customHeight="1" thickBot="1">
      <c r="A66" s="223" t="s">
        <v>319</v>
      </c>
      <c r="B66" s="549" t="s">
        <v>320</v>
      </c>
      <c r="C66" s="207">
        <f>SUM(C67:C70)</f>
        <v>0</v>
      </c>
      <c r="D66" s="207">
        <f>SUM(D67:D70)</f>
        <v>0</v>
      </c>
    </row>
    <row r="67" spans="1:4" s="204" customFormat="1" ht="18" customHeight="1">
      <c r="A67" s="208" t="s">
        <v>152</v>
      </c>
      <c r="B67" s="546" t="s">
        <v>321</v>
      </c>
      <c r="C67" s="220"/>
      <c r="D67" s="220"/>
    </row>
    <row r="68" spans="1:4" s="204" customFormat="1" ht="18" customHeight="1">
      <c r="A68" s="211" t="s">
        <v>153</v>
      </c>
      <c r="B68" s="547" t="s">
        <v>322</v>
      </c>
      <c r="C68" s="220"/>
      <c r="D68" s="220"/>
    </row>
    <row r="69" spans="1:4" s="204" customFormat="1" ht="18" customHeight="1">
      <c r="A69" s="211" t="s">
        <v>349</v>
      </c>
      <c r="B69" s="547" t="s">
        <v>323</v>
      </c>
      <c r="C69" s="220"/>
      <c r="D69" s="220"/>
    </row>
    <row r="70" spans="1:4" s="204" customFormat="1" ht="18" customHeight="1" thickBot="1">
      <c r="A70" s="214" t="s">
        <v>350</v>
      </c>
      <c r="B70" s="548" t="s">
        <v>324</v>
      </c>
      <c r="C70" s="220"/>
      <c r="D70" s="220"/>
    </row>
    <row r="71" spans="1:4" s="204" customFormat="1" ht="18" customHeight="1" thickBot="1">
      <c r="A71" s="223" t="s">
        <v>325</v>
      </c>
      <c r="B71" s="549" t="s">
        <v>326</v>
      </c>
      <c r="C71" s="207">
        <f>SUM(C72:C73)</f>
        <v>0</v>
      </c>
      <c r="D71" s="207">
        <f>SUM(D72:D73)</f>
        <v>0</v>
      </c>
    </row>
    <row r="72" spans="1:4" s="204" customFormat="1" ht="18" customHeight="1">
      <c r="A72" s="208" t="s">
        <v>351</v>
      </c>
      <c r="B72" s="546" t="s">
        <v>327</v>
      </c>
      <c r="C72" s="220"/>
      <c r="D72" s="220"/>
    </row>
    <row r="73" spans="1:4" s="204" customFormat="1" ht="18" customHeight="1" thickBot="1">
      <c r="A73" s="214" t="s">
        <v>352</v>
      </c>
      <c r="B73" s="548" t="s">
        <v>328</v>
      </c>
      <c r="C73" s="220"/>
      <c r="D73" s="220"/>
    </row>
    <row r="74" spans="1:4" s="204" customFormat="1" ht="18" customHeight="1" thickBot="1">
      <c r="A74" s="223" t="s">
        <v>329</v>
      </c>
      <c r="B74" s="549" t="s">
        <v>330</v>
      </c>
      <c r="C74" s="207">
        <f>SUM(C75:C77)</f>
        <v>0</v>
      </c>
      <c r="D74" s="207">
        <f>SUM(D75:D77)</f>
        <v>0</v>
      </c>
    </row>
    <row r="75" spans="1:4" s="204" customFormat="1" ht="18" customHeight="1">
      <c r="A75" s="208" t="s">
        <v>353</v>
      </c>
      <c r="B75" s="546" t="s">
        <v>331</v>
      </c>
      <c r="C75" s="220"/>
      <c r="D75" s="220"/>
    </row>
    <row r="76" spans="1:4" s="204" customFormat="1" ht="18" customHeight="1">
      <c r="A76" s="211" t="s">
        <v>354</v>
      </c>
      <c r="B76" s="547" t="s">
        <v>332</v>
      </c>
      <c r="C76" s="220"/>
      <c r="D76" s="220"/>
    </row>
    <row r="77" spans="1:4" s="204" customFormat="1" ht="18" customHeight="1" thickBot="1">
      <c r="A77" s="214" t="s">
        <v>355</v>
      </c>
      <c r="B77" s="548" t="s">
        <v>333</v>
      </c>
      <c r="C77" s="220"/>
      <c r="D77" s="220"/>
    </row>
    <row r="78" spans="1:4" s="204" customFormat="1" ht="18" customHeight="1" thickBot="1">
      <c r="A78" s="223" t="s">
        <v>334</v>
      </c>
      <c r="B78" s="549" t="s">
        <v>356</v>
      </c>
      <c r="C78" s="207">
        <f>SUM(C79:C82)</f>
        <v>0</v>
      </c>
      <c r="D78" s="207">
        <f>SUM(D79:D82)</f>
        <v>0</v>
      </c>
    </row>
    <row r="79" spans="1:4" s="204" customFormat="1" ht="18" customHeight="1">
      <c r="A79" s="225" t="s">
        <v>335</v>
      </c>
      <c r="B79" s="546" t="s">
        <v>336</v>
      </c>
      <c r="C79" s="220"/>
      <c r="D79" s="220"/>
    </row>
    <row r="80" spans="1:4" s="204" customFormat="1" ht="18" customHeight="1">
      <c r="A80" s="226" t="s">
        <v>337</v>
      </c>
      <c r="B80" s="547" t="s">
        <v>338</v>
      </c>
      <c r="C80" s="220"/>
      <c r="D80" s="220"/>
    </row>
    <row r="81" spans="1:4" s="204" customFormat="1" ht="18" customHeight="1">
      <c r="A81" s="226" t="s">
        <v>339</v>
      </c>
      <c r="B81" s="547" t="s">
        <v>340</v>
      </c>
      <c r="C81" s="220"/>
      <c r="D81" s="220"/>
    </row>
    <row r="82" spans="1:4" s="204" customFormat="1" ht="18" customHeight="1" thickBot="1">
      <c r="A82" s="227" t="s">
        <v>341</v>
      </c>
      <c r="B82" s="548" t="s">
        <v>342</v>
      </c>
      <c r="C82" s="220"/>
      <c r="D82" s="220"/>
    </row>
    <row r="83" spans="1:4" s="204" customFormat="1" ht="18" customHeight="1" thickBot="1">
      <c r="A83" s="223" t="s">
        <v>343</v>
      </c>
      <c r="B83" s="549" t="s">
        <v>344</v>
      </c>
      <c r="C83" s="228"/>
      <c r="D83" s="228"/>
    </row>
    <row r="84" spans="1:4" s="204" customFormat="1" ht="18" customHeight="1" thickBot="1">
      <c r="A84" s="223" t="s">
        <v>345</v>
      </c>
      <c r="B84" s="551" t="s">
        <v>346</v>
      </c>
      <c r="C84" s="218">
        <f>+C62+C66+C71+C74+C78+C83</f>
        <v>0</v>
      </c>
      <c r="D84" s="218">
        <f>+D62+D66+D71+D74+D78+D83</f>
        <v>0</v>
      </c>
    </row>
    <row r="85" spans="1:4" s="204" customFormat="1" ht="18" customHeight="1" thickBot="1">
      <c r="A85" s="230" t="s">
        <v>359</v>
      </c>
      <c r="B85" s="552" t="s">
        <v>347</v>
      </c>
      <c r="C85" s="218">
        <f>+C61+C84</f>
        <v>0</v>
      </c>
      <c r="D85" s="218">
        <f>+D61+D84</f>
        <v>0</v>
      </c>
    </row>
    <row r="86" spans="1:3" s="204" customFormat="1" ht="18" customHeight="1">
      <c r="A86" s="232"/>
      <c r="B86" s="233"/>
      <c r="C86" s="234"/>
    </row>
    <row r="87" spans="1:3" s="196" customFormat="1" ht="18" customHeight="1">
      <c r="A87" s="677" t="s">
        <v>46</v>
      </c>
      <c r="B87" s="677"/>
      <c r="C87" s="677"/>
    </row>
    <row r="88" spans="1:3" s="236" customFormat="1" ht="18" customHeight="1" thickBot="1">
      <c r="A88" s="679"/>
      <c r="B88" s="679"/>
      <c r="C88" s="235" t="s">
        <v>220</v>
      </c>
    </row>
    <row r="89" spans="1:4" s="196" customFormat="1" ht="18" customHeight="1" thickBot="1">
      <c r="A89" s="198" t="s">
        <v>74</v>
      </c>
      <c r="B89" s="199" t="s">
        <v>47</v>
      </c>
      <c r="C89" s="200" t="s">
        <v>534</v>
      </c>
      <c r="D89" s="200" t="s">
        <v>535</v>
      </c>
    </row>
    <row r="90" spans="1:4" s="204" customFormat="1" ht="18" customHeight="1" thickBot="1">
      <c r="A90" s="198">
        <v>1</v>
      </c>
      <c r="B90" s="199">
        <v>2</v>
      </c>
      <c r="C90" s="200">
        <v>3</v>
      </c>
      <c r="D90" s="200">
        <v>4</v>
      </c>
    </row>
    <row r="91" spans="1:4" s="196" customFormat="1" ht="18" customHeight="1" thickBot="1">
      <c r="A91" s="237" t="s">
        <v>18</v>
      </c>
      <c r="B91" s="553" t="s">
        <v>504</v>
      </c>
      <c r="C91" s="239">
        <f>SUM(C92:C96)</f>
        <v>0</v>
      </c>
      <c r="D91" s="239">
        <f>SUM(D92:D96)</f>
        <v>0</v>
      </c>
    </row>
    <row r="92" spans="1:4" s="196" customFormat="1" ht="18" customHeight="1">
      <c r="A92" s="240" t="s">
        <v>105</v>
      </c>
      <c r="B92" s="554" t="s">
        <v>48</v>
      </c>
      <c r="C92" s="242"/>
      <c r="D92" s="242"/>
    </row>
    <row r="93" spans="1:4" s="196" customFormat="1" ht="18" customHeight="1">
      <c r="A93" s="211" t="s">
        <v>106</v>
      </c>
      <c r="B93" s="555" t="s">
        <v>186</v>
      </c>
      <c r="C93" s="213"/>
      <c r="D93" s="213"/>
    </row>
    <row r="94" spans="1:4" s="196" customFormat="1" ht="18" customHeight="1">
      <c r="A94" s="211" t="s">
        <v>107</v>
      </c>
      <c r="B94" s="555" t="s">
        <v>142</v>
      </c>
      <c r="C94" s="217"/>
      <c r="D94" s="217"/>
    </row>
    <row r="95" spans="1:4" s="196" customFormat="1" ht="18" customHeight="1">
      <c r="A95" s="211" t="s">
        <v>108</v>
      </c>
      <c r="B95" s="556" t="s">
        <v>187</v>
      </c>
      <c r="C95" s="217"/>
      <c r="D95" s="217"/>
    </row>
    <row r="96" spans="1:4" s="196" customFormat="1" ht="18" customHeight="1">
      <c r="A96" s="211" t="s">
        <v>119</v>
      </c>
      <c r="B96" s="557" t="s">
        <v>188</v>
      </c>
      <c r="C96" s="217"/>
      <c r="D96" s="217"/>
    </row>
    <row r="97" spans="1:4" s="196" customFormat="1" ht="18" customHeight="1">
      <c r="A97" s="211" t="s">
        <v>109</v>
      </c>
      <c r="B97" s="555" t="s">
        <v>362</v>
      </c>
      <c r="C97" s="217"/>
      <c r="D97" s="217"/>
    </row>
    <row r="98" spans="1:4" s="196" customFormat="1" ht="18" customHeight="1">
      <c r="A98" s="211" t="s">
        <v>110</v>
      </c>
      <c r="B98" s="558" t="s">
        <v>363</v>
      </c>
      <c r="C98" s="217"/>
      <c r="D98" s="217"/>
    </row>
    <row r="99" spans="1:4" s="196" customFormat="1" ht="18" customHeight="1">
      <c r="A99" s="211" t="s">
        <v>120</v>
      </c>
      <c r="B99" s="555" t="s">
        <v>364</v>
      </c>
      <c r="C99" s="217"/>
      <c r="D99" s="217"/>
    </row>
    <row r="100" spans="1:4" s="196" customFormat="1" ht="18" customHeight="1">
      <c r="A100" s="211" t="s">
        <v>121</v>
      </c>
      <c r="B100" s="555" t="s">
        <v>365</v>
      </c>
      <c r="C100" s="217"/>
      <c r="D100" s="217"/>
    </row>
    <row r="101" spans="1:4" s="196" customFormat="1" ht="18" customHeight="1">
      <c r="A101" s="211" t="s">
        <v>122</v>
      </c>
      <c r="B101" s="558" t="s">
        <v>366</v>
      </c>
      <c r="C101" s="217"/>
      <c r="D101" s="217"/>
    </row>
    <row r="102" spans="1:4" s="196" customFormat="1" ht="18" customHeight="1">
      <c r="A102" s="211" t="s">
        <v>123</v>
      </c>
      <c r="B102" s="558" t="s">
        <v>367</v>
      </c>
      <c r="C102" s="217"/>
      <c r="D102" s="217"/>
    </row>
    <row r="103" spans="1:4" s="196" customFormat="1" ht="18" customHeight="1">
      <c r="A103" s="211" t="s">
        <v>125</v>
      </c>
      <c r="B103" s="555" t="s">
        <v>368</v>
      </c>
      <c r="C103" s="217"/>
      <c r="D103" s="217"/>
    </row>
    <row r="104" spans="1:4" s="196" customFormat="1" ht="18" customHeight="1">
      <c r="A104" s="247" t="s">
        <v>189</v>
      </c>
      <c r="B104" s="559" t="s">
        <v>369</v>
      </c>
      <c r="C104" s="217"/>
      <c r="D104" s="217"/>
    </row>
    <row r="105" spans="1:4" s="196" customFormat="1" ht="18" customHeight="1">
      <c r="A105" s="211" t="s">
        <v>360</v>
      </c>
      <c r="B105" s="559" t="s">
        <v>370</v>
      </c>
      <c r="C105" s="217"/>
      <c r="D105" s="217"/>
    </row>
    <row r="106" spans="1:4" s="196" customFormat="1" ht="18" customHeight="1" thickBot="1">
      <c r="A106" s="249" t="s">
        <v>361</v>
      </c>
      <c r="B106" s="560" t="s">
        <v>371</v>
      </c>
      <c r="C106" s="251"/>
      <c r="D106" s="251"/>
    </row>
    <row r="107" spans="1:4" s="196" customFormat="1" ht="18" customHeight="1" thickBot="1">
      <c r="A107" s="205" t="s">
        <v>19</v>
      </c>
      <c r="B107" s="561" t="s">
        <v>505</v>
      </c>
      <c r="C107" s="207">
        <f>+C108+C110+C112</f>
        <v>0</v>
      </c>
      <c r="D107" s="207">
        <f>+D108+D110+D112</f>
        <v>0</v>
      </c>
    </row>
    <row r="108" spans="1:4" s="196" customFormat="1" ht="18" customHeight="1">
      <c r="A108" s="208" t="s">
        <v>111</v>
      </c>
      <c r="B108" s="555" t="s">
        <v>219</v>
      </c>
      <c r="C108" s="210"/>
      <c r="D108" s="210"/>
    </row>
    <row r="109" spans="1:4" s="196" customFormat="1" ht="18" customHeight="1">
      <c r="A109" s="208" t="s">
        <v>112</v>
      </c>
      <c r="B109" s="559" t="s">
        <v>375</v>
      </c>
      <c r="C109" s="210"/>
      <c r="D109" s="210"/>
    </row>
    <row r="110" spans="1:4" s="196" customFormat="1" ht="18" customHeight="1">
      <c r="A110" s="208" t="s">
        <v>113</v>
      </c>
      <c r="B110" s="559" t="s">
        <v>190</v>
      </c>
      <c r="C110" s="213"/>
      <c r="D110" s="213"/>
    </row>
    <row r="111" spans="1:4" s="196" customFormat="1" ht="18" customHeight="1">
      <c r="A111" s="208" t="s">
        <v>114</v>
      </c>
      <c r="B111" s="559" t="s">
        <v>376</v>
      </c>
      <c r="C111" s="254"/>
      <c r="D111" s="254"/>
    </row>
    <row r="112" spans="1:4" s="196" customFormat="1" ht="18" customHeight="1">
      <c r="A112" s="208" t="s">
        <v>115</v>
      </c>
      <c r="B112" s="562" t="s">
        <v>222</v>
      </c>
      <c r="C112" s="254"/>
      <c r="D112" s="254"/>
    </row>
    <row r="113" spans="1:4" s="196" customFormat="1" ht="18" customHeight="1">
      <c r="A113" s="208" t="s">
        <v>124</v>
      </c>
      <c r="B113" s="563" t="s">
        <v>488</v>
      </c>
      <c r="C113" s="254"/>
      <c r="D113" s="254"/>
    </row>
    <row r="114" spans="1:4" s="196" customFormat="1" ht="18" customHeight="1">
      <c r="A114" s="208" t="s">
        <v>126</v>
      </c>
      <c r="B114" s="564" t="s">
        <v>381</v>
      </c>
      <c r="C114" s="254"/>
      <c r="D114" s="254"/>
    </row>
    <row r="115" spans="1:4" s="196" customFormat="1" ht="18" customHeight="1">
      <c r="A115" s="208" t="s">
        <v>191</v>
      </c>
      <c r="B115" s="555" t="s">
        <v>365</v>
      </c>
      <c r="C115" s="254"/>
      <c r="D115" s="254"/>
    </row>
    <row r="116" spans="1:4" s="196" customFormat="1" ht="18" customHeight="1">
      <c r="A116" s="208" t="s">
        <v>192</v>
      </c>
      <c r="B116" s="555" t="s">
        <v>380</v>
      </c>
      <c r="C116" s="254"/>
      <c r="D116" s="254"/>
    </row>
    <row r="117" spans="1:4" s="196" customFormat="1" ht="18" customHeight="1">
      <c r="A117" s="208" t="s">
        <v>193</v>
      </c>
      <c r="B117" s="555" t="s">
        <v>379</v>
      </c>
      <c r="C117" s="254"/>
      <c r="D117" s="254"/>
    </row>
    <row r="118" spans="1:4" s="196" customFormat="1" ht="18" customHeight="1">
      <c r="A118" s="208" t="s">
        <v>372</v>
      </c>
      <c r="B118" s="555" t="s">
        <v>368</v>
      </c>
      <c r="C118" s="254"/>
      <c r="D118" s="254"/>
    </row>
    <row r="119" spans="1:4" s="196" customFormat="1" ht="18" customHeight="1">
      <c r="A119" s="208" t="s">
        <v>373</v>
      </c>
      <c r="B119" s="555" t="s">
        <v>378</v>
      </c>
      <c r="C119" s="254"/>
      <c r="D119" s="254"/>
    </row>
    <row r="120" spans="1:4" s="196" customFormat="1" ht="18" customHeight="1" thickBot="1">
      <c r="A120" s="247" t="s">
        <v>374</v>
      </c>
      <c r="B120" s="555" t="s">
        <v>377</v>
      </c>
      <c r="C120" s="258"/>
      <c r="D120" s="258"/>
    </row>
    <row r="121" spans="1:4" s="196" customFormat="1" ht="18" customHeight="1" thickBot="1">
      <c r="A121" s="205" t="s">
        <v>20</v>
      </c>
      <c r="B121" s="565" t="s">
        <v>382</v>
      </c>
      <c r="C121" s="207">
        <f>+C122+C123</f>
        <v>0</v>
      </c>
      <c r="D121" s="207">
        <f>+D122+D123</f>
        <v>0</v>
      </c>
    </row>
    <row r="122" spans="1:4" s="196" customFormat="1" ht="18" customHeight="1">
      <c r="A122" s="208" t="s">
        <v>94</v>
      </c>
      <c r="B122" s="564" t="s">
        <v>61</v>
      </c>
      <c r="C122" s="210"/>
      <c r="D122" s="210"/>
    </row>
    <row r="123" spans="1:4" s="196" customFormat="1" ht="18" customHeight="1" thickBot="1">
      <c r="A123" s="214" t="s">
        <v>95</v>
      </c>
      <c r="B123" s="559" t="s">
        <v>62</v>
      </c>
      <c r="C123" s="217"/>
      <c r="D123" s="217"/>
    </row>
    <row r="124" spans="1:4" s="196" customFormat="1" ht="18" customHeight="1" thickBot="1">
      <c r="A124" s="205" t="s">
        <v>21</v>
      </c>
      <c r="B124" s="565" t="s">
        <v>383</v>
      </c>
      <c r="C124" s="207">
        <f>+C91+C107+C121</f>
        <v>0</v>
      </c>
      <c r="D124" s="207">
        <f>+D91+D107+D121</f>
        <v>0</v>
      </c>
    </row>
    <row r="125" spans="1:4" s="196" customFormat="1" ht="18" customHeight="1" thickBot="1">
      <c r="A125" s="205" t="s">
        <v>22</v>
      </c>
      <c r="B125" s="565" t="s">
        <v>384</v>
      </c>
      <c r="C125" s="207">
        <f>+C126+C127+C128</f>
        <v>0</v>
      </c>
      <c r="D125" s="207">
        <f>+D126+D127+D128</f>
        <v>0</v>
      </c>
    </row>
    <row r="126" spans="1:4" s="196" customFormat="1" ht="18" customHeight="1">
      <c r="A126" s="208" t="s">
        <v>98</v>
      </c>
      <c r="B126" s="564" t="s">
        <v>385</v>
      </c>
      <c r="C126" s="254"/>
      <c r="D126" s="254"/>
    </row>
    <row r="127" spans="1:4" s="196" customFormat="1" ht="18" customHeight="1">
      <c r="A127" s="208" t="s">
        <v>99</v>
      </c>
      <c r="B127" s="564" t="s">
        <v>386</v>
      </c>
      <c r="C127" s="254"/>
      <c r="D127" s="254"/>
    </row>
    <row r="128" spans="1:4" s="196" customFormat="1" ht="18" customHeight="1" thickBot="1">
      <c r="A128" s="247" t="s">
        <v>100</v>
      </c>
      <c r="B128" s="566" t="s">
        <v>387</v>
      </c>
      <c r="C128" s="254"/>
      <c r="D128" s="254"/>
    </row>
    <row r="129" spans="1:4" s="196" customFormat="1" ht="18" customHeight="1" thickBot="1">
      <c r="A129" s="205" t="s">
        <v>23</v>
      </c>
      <c r="B129" s="565" t="s">
        <v>447</v>
      </c>
      <c r="C129" s="207">
        <f>+C130+C131+C132+C133</f>
        <v>0</v>
      </c>
      <c r="D129" s="207">
        <f>+D130+D131+D132+D133</f>
        <v>0</v>
      </c>
    </row>
    <row r="130" spans="1:4" s="196" customFormat="1" ht="18" customHeight="1">
      <c r="A130" s="208" t="s">
        <v>101</v>
      </c>
      <c r="B130" s="564" t="s">
        <v>388</v>
      </c>
      <c r="C130" s="254"/>
      <c r="D130" s="254"/>
    </row>
    <row r="131" spans="1:4" s="196" customFormat="1" ht="18" customHeight="1">
      <c r="A131" s="208" t="s">
        <v>102</v>
      </c>
      <c r="B131" s="564" t="s">
        <v>389</v>
      </c>
      <c r="C131" s="254"/>
      <c r="D131" s="254"/>
    </row>
    <row r="132" spans="1:4" s="196" customFormat="1" ht="18" customHeight="1">
      <c r="A132" s="208" t="s">
        <v>293</v>
      </c>
      <c r="B132" s="564" t="s">
        <v>390</v>
      </c>
      <c r="C132" s="254"/>
      <c r="D132" s="254"/>
    </row>
    <row r="133" spans="1:4" s="196" customFormat="1" ht="18" customHeight="1" thickBot="1">
      <c r="A133" s="247" t="s">
        <v>294</v>
      </c>
      <c r="B133" s="566" t="s">
        <v>391</v>
      </c>
      <c r="C133" s="254"/>
      <c r="D133" s="254"/>
    </row>
    <row r="134" spans="1:4" s="196" customFormat="1" ht="18" customHeight="1" thickBot="1">
      <c r="A134" s="205" t="s">
        <v>24</v>
      </c>
      <c r="B134" s="565" t="s">
        <v>392</v>
      </c>
      <c r="C134" s="218">
        <f>+C135+C136+C137+C138</f>
        <v>0</v>
      </c>
      <c r="D134" s="218">
        <f>+D135+D136+D137+D138</f>
        <v>0</v>
      </c>
    </row>
    <row r="135" spans="1:4" s="196" customFormat="1" ht="18" customHeight="1">
      <c r="A135" s="208" t="s">
        <v>103</v>
      </c>
      <c r="B135" s="564" t="s">
        <v>393</v>
      </c>
      <c r="C135" s="254"/>
      <c r="D135" s="254"/>
    </row>
    <row r="136" spans="1:4" s="196" customFormat="1" ht="18" customHeight="1">
      <c r="A136" s="208" t="s">
        <v>104</v>
      </c>
      <c r="B136" s="564" t="s">
        <v>403</v>
      </c>
      <c r="C136" s="254"/>
      <c r="D136" s="254"/>
    </row>
    <row r="137" spans="1:4" s="196" customFormat="1" ht="18" customHeight="1">
      <c r="A137" s="208" t="s">
        <v>306</v>
      </c>
      <c r="B137" s="564" t="s">
        <v>394</v>
      </c>
      <c r="C137" s="254"/>
      <c r="D137" s="254"/>
    </row>
    <row r="138" spans="1:4" s="196" customFormat="1" ht="18" customHeight="1" thickBot="1">
      <c r="A138" s="247" t="s">
        <v>307</v>
      </c>
      <c r="B138" s="566" t="s">
        <v>395</v>
      </c>
      <c r="C138" s="254"/>
      <c r="D138" s="254"/>
    </row>
    <row r="139" spans="1:4" s="196" customFormat="1" ht="18" customHeight="1" thickBot="1">
      <c r="A139" s="205" t="s">
        <v>25</v>
      </c>
      <c r="B139" s="565" t="s">
        <v>396</v>
      </c>
      <c r="C139" s="262">
        <f>+C140+C141+C142+C143</f>
        <v>0</v>
      </c>
      <c r="D139" s="262">
        <f>+D140+D141+D142+D143</f>
        <v>0</v>
      </c>
    </row>
    <row r="140" spans="1:4" s="196" customFormat="1" ht="18" customHeight="1">
      <c r="A140" s="208" t="s">
        <v>184</v>
      </c>
      <c r="B140" s="564" t="s">
        <v>397</v>
      </c>
      <c r="C140" s="254"/>
      <c r="D140" s="254"/>
    </row>
    <row r="141" spans="1:4" s="196" customFormat="1" ht="18" customHeight="1">
      <c r="A141" s="208" t="s">
        <v>185</v>
      </c>
      <c r="B141" s="564" t="s">
        <v>398</v>
      </c>
      <c r="C141" s="254"/>
      <c r="D141" s="254"/>
    </row>
    <row r="142" spans="1:4" s="196" customFormat="1" ht="18" customHeight="1">
      <c r="A142" s="208" t="s">
        <v>221</v>
      </c>
      <c r="B142" s="564" t="s">
        <v>399</v>
      </c>
      <c r="C142" s="254"/>
      <c r="D142" s="254"/>
    </row>
    <row r="143" spans="1:4" s="196" customFormat="1" ht="18" customHeight="1" thickBot="1">
      <c r="A143" s="208" t="s">
        <v>309</v>
      </c>
      <c r="B143" s="564" t="s">
        <v>400</v>
      </c>
      <c r="C143" s="254"/>
      <c r="D143" s="254"/>
    </row>
    <row r="144" spans="1:8" s="196" customFormat="1" ht="18" customHeight="1" thickBot="1">
      <c r="A144" s="205" t="s">
        <v>26</v>
      </c>
      <c r="B144" s="565" t="s">
        <v>401</v>
      </c>
      <c r="C144" s="263">
        <f>+C125+C129+C134+C139</f>
        <v>0</v>
      </c>
      <c r="D144" s="263">
        <f>+D125+D129+D134+D139</f>
        <v>0</v>
      </c>
      <c r="E144" s="264"/>
      <c r="F144" s="265"/>
      <c r="G144" s="265"/>
      <c r="H144" s="265"/>
    </row>
    <row r="145" spans="1:4" s="204" customFormat="1" ht="18" customHeight="1" thickBot="1">
      <c r="A145" s="266" t="s">
        <v>27</v>
      </c>
      <c r="B145" s="567" t="s">
        <v>402</v>
      </c>
      <c r="C145" s="263">
        <f>+C124+C144</f>
        <v>0</v>
      </c>
      <c r="D145" s="263">
        <f>+D124+D144</f>
        <v>0</v>
      </c>
    </row>
    <row r="146" s="196" customFormat="1" ht="18" customHeight="1">
      <c r="C146" s="268"/>
    </row>
    <row r="147" spans="1:3" s="196" customFormat="1" ht="18" customHeight="1">
      <c r="A147" s="680" t="s">
        <v>404</v>
      </c>
      <c r="B147" s="680"/>
      <c r="C147" s="680"/>
    </row>
    <row r="148" spans="1:3" s="196" customFormat="1" ht="18" customHeight="1" thickBot="1">
      <c r="A148" s="678"/>
      <c r="B148" s="678"/>
      <c r="C148" s="197" t="s">
        <v>220</v>
      </c>
    </row>
    <row r="149" spans="1:4" s="196" customFormat="1" ht="18" customHeight="1" thickBot="1">
      <c r="A149" s="205">
        <v>1</v>
      </c>
      <c r="B149" s="561" t="s">
        <v>405</v>
      </c>
      <c r="C149" s="207">
        <f>+C61-C124</f>
        <v>0</v>
      </c>
      <c r="D149" s="207">
        <f>+D61-D124</f>
        <v>0</v>
      </c>
    </row>
    <row r="150" spans="1:4" s="196" customFormat="1" ht="18" customHeight="1" thickBot="1">
      <c r="A150" s="205" t="s">
        <v>19</v>
      </c>
      <c r="B150" s="561" t="s">
        <v>406</v>
      </c>
      <c r="C150" s="207">
        <f>+C84-C144</f>
        <v>0</v>
      </c>
      <c r="D150" s="207">
        <f>+D84-D144</f>
        <v>0</v>
      </c>
    </row>
  </sheetData>
  <sheetProtection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államigazgatási feladatainak
2015. ÉVI KÖLTSÉGVETÉSI MÉRLEGE 
&amp;R&amp;"Times New Roman CE,Félkövér dőlt"&amp;11 1.3. melléklet a 2/2015. (II.25.)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3">
      <selection activeCell="A3" sqref="A3:G30"/>
    </sheetView>
  </sheetViews>
  <sheetFormatPr defaultColWidth="9.00390625" defaultRowHeight="12.75"/>
  <cols>
    <col min="1" max="1" width="6.875" style="8" customWidth="1"/>
    <col min="2" max="2" width="28.00390625" style="38" customWidth="1"/>
    <col min="3" max="4" width="13.50390625" style="8" customWidth="1"/>
    <col min="5" max="5" width="33.12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9.75" customHeight="1">
      <c r="B1" s="270" t="s">
        <v>161</v>
      </c>
      <c r="C1" s="271"/>
      <c r="D1" s="271"/>
      <c r="E1" s="271"/>
      <c r="F1" s="271"/>
      <c r="G1" s="271"/>
      <c r="H1" s="681" t="s">
        <v>568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8" customHeight="1" thickBot="1">
      <c r="A3" s="682" t="s">
        <v>74</v>
      </c>
      <c r="B3" s="274" t="s">
        <v>57</v>
      </c>
      <c r="C3" s="275"/>
      <c r="D3" s="568"/>
      <c r="E3" s="274" t="s">
        <v>59</v>
      </c>
      <c r="F3" s="276"/>
      <c r="G3" s="569"/>
      <c r="H3" s="681"/>
    </row>
    <row r="4" spans="1:8" s="195" customFormat="1" ht="35.25" customHeight="1" thickBot="1">
      <c r="A4" s="683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 t="s">
        <v>20</v>
      </c>
      <c r="D5" s="278">
        <v>4</v>
      </c>
      <c r="E5" s="277">
        <v>6</v>
      </c>
      <c r="F5" s="279">
        <v>7</v>
      </c>
      <c r="G5" s="279">
        <v>8</v>
      </c>
      <c r="H5" s="681"/>
    </row>
    <row r="6" spans="1:8" s="269" customFormat="1" ht="15.75">
      <c r="A6" s="281" t="s">
        <v>18</v>
      </c>
      <c r="B6" s="570" t="s">
        <v>407</v>
      </c>
      <c r="C6" s="282">
        <v>148486</v>
      </c>
      <c r="D6" s="282">
        <v>149758</v>
      </c>
      <c r="E6" s="570" t="s">
        <v>67</v>
      </c>
      <c r="F6" s="283">
        <v>127340</v>
      </c>
      <c r="G6" s="283">
        <v>127340</v>
      </c>
      <c r="H6" s="681"/>
    </row>
    <row r="7" spans="1:8" s="269" customFormat="1" ht="15.75">
      <c r="A7" s="284" t="s">
        <v>19</v>
      </c>
      <c r="B7" s="571" t="s">
        <v>408</v>
      </c>
      <c r="C7" s="285">
        <v>15700</v>
      </c>
      <c r="D7" s="285">
        <v>15700</v>
      </c>
      <c r="E7" s="571" t="s">
        <v>186</v>
      </c>
      <c r="F7" s="286">
        <v>34335</v>
      </c>
      <c r="G7" s="286">
        <v>34335</v>
      </c>
      <c r="H7" s="681"/>
    </row>
    <row r="8" spans="1:8" s="269" customFormat="1" ht="15.75">
      <c r="A8" s="284" t="s">
        <v>20</v>
      </c>
      <c r="B8" s="571" t="s">
        <v>449</v>
      </c>
      <c r="C8" s="285"/>
      <c r="D8" s="285"/>
      <c r="E8" s="571" t="s">
        <v>225</v>
      </c>
      <c r="F8" s="286">
        <v>81102</v>
      </c>
      <c r="G8" s="286">
        <v>81102</v>
      </c>
      <c r="H8" s="681"/>
    </row>
    <row r="9" spans="1:8" s="269" customFormat="1" ht="15.75">
      <c r="A9" s="284" t="s">
        <v>21</v>
      </c>
      <c r="B9" s="571" t="s">
        <v>177</v>
      </c>
      <c r="C9" s="285">
        <v>33101</v>
      </c>
      <c r="D9" s="285">
        <v>33138</v>
      </c>
      <c r="E9" s="571" t="s">
        <v>187</v>
      </c>
      <c r="F9" s="286">
        <v>7000</v>
      </c>
      <c r="G9" s="286">
        <v>7000</v>
      </c>
      <c r="H9" s="681"/>
    </row>
    <row r="10" spans="1:8" s="269" customFormat="1" ht="15.75">
      <c r="A10" s="284" t="s">
        <v>22</v>
      </c>
      <c r="B10" s="572" t="s">
        <v>409</v>
      </c>
      <c r="C10" s="285"/>
      <c r="D10" s="285"/>
      <c r="E10" s="571" t="s">
        <v>188</v>
      </c>
      <c r="F10" s="286">
        <v>1900</v>
      </c>
      <c r="G10" s="286">
        <v>1900</v>
      </c>
      <c r="H10" s="681"/>
    </row>
    <row r="11" spans="1:8" s="269" customFormat="1" ht="15.75">
      <c r="A11" s="284" t="s">
        <v>23</v>
      </c>
      <c r="B11" s="571" t="s">
        <v>410</v>
      </c>
      <c r="C11" s="287">
        <v>0</v>
      </c>
      <c r="D11" s="287"/>
      <c r="E11" s="571" t="s">
        <v>49</v>
      </c>
      <c r="F11" s="286">
        <v>1000</v>
      </c>
      <c r="G11" s="286">
        <v>1000</v>
      </c>
      <c r="H11" s="681"/>
    </row>
    <row r="12" spans="1:8" s="269" customFormat="1" ht="12.75" customHeight="1">
      <c r="A12" s="284" t="s">
        <v>24</v>
      </c>
      <c r="B12" s="571" t="s">
        <v>291</v>
      </c>
      <c r="C12" s="285"/>
      <c r="D12" s="285"/>
      <c r="E12" s="573"/>
      <c r="F12" s="286"/>
      <c r="G12" s="286"/>
      <c r="H12" s="681"/>
    </row>
    <row r="13" spans="1:8" s="269" customFormat="1" ht="12.75" customHeight="1">
      <c r="A13" s="284" t="s">
        <v>25</v>
      </c>
      <c r="B13" s="573" t="s">
        <v>540</v>
      </c>
      <c r="C13" s="285">
        <v>22260</v>
      </c>
      <c r="D13" s="285">
        <v>28858</v>
      </c>
      <c r="E13" s="573"/>
      <c r="F13" s="286"/>
      <c r="G13" s="286"/>
      <c r="H13" s="681"/>
    </row>
    <row r="14" spans="1:8" s="269" customFormat="1" ht="12.75" customHeight="1">
      <c r="A14" s="284" t="s">
        <v>26</v>
      </c>
      <c r="B14" s="574"/>
      <c r="C14" s="287"/>
      <c r="D14" s="287"/>
      <c r="E14" s="573"/>
      <c r="F14" s="286"/>
      <c r="G14" s="286"/>
      <c r="H14" s="681"/>
    </row>
    <row r="15" spans="1:8" s="269" customFormat="1" ht="12.75" customHeight="1">
      <c r="A15" s="284" t="s">
        <v>27</v>
      </c>
      <c r="B15" s="573"/>
      <c r="C15" s="285"/>
      <c r="D15" s="285"/>
      <c r="E15" s="573"/>
      <c r="F15" s="286"/>
      <c r="G15" s="286"/>
      <c r="H15" s="681"/>
    </row>
    <row r="16" spans="1:8" s="269" customFormat="1" ht="12.75" customHeight="1">
      <c r="A16" s="284" t="s">
        <v>28</v>
      </c>
      <c r="B16" s="573"/>
      <c r="C16" s="285"/>
      <c r="D16" s="285"/>
      <c r="E16" s="573"/>
      <c r="F16" s="286"/>
      <c r="G16" s="286"/>
      <c r="H16" s="681"/>
    </row>
    <row r="17" spans="1:8" s="269" customFormat="1" ht="12.75" customHeight="1" thickBot="1">
      <c r="A17" s="284" t="s">
        <v>29</v>
      </c>
      <c r="B17" s="575"/>
      <c r="C17" s="290"/>
      <c r="D17" s="290"/>
      <c r="E17" s="573"/>
      <c r="F17" s="291"/>
      <c r="G17" s="291"/>
      <c r="H17" s="681"/>
    </row>
    <row r="18" spans="1:8" s="269" customFormat="1" ht="15.75" customHeight="1" thickBot="1">
      <c r="A18" s="292" t="s">
        <v>30</v>
      </c>
      <c r="B18" s="576" t="s">
        <v>450</v>
      </c>
      <c r="C18" s="294">
        <f>+C6+C7+C9+C10+C12+C13+C14+C15+C16+C17</f>
        <v>219547</v>
      </c>
      <c r="D18" s="744">
        <f>+D6+D7+D9+D10+D12+D13+D14+D15+D16+D17</f>
        <v>227454</v>
      </c>
      <c r="E18" s="576" t="s">
        <v>418</v>
      </c>
      <c r="F18" s="295">
        <f>SUM(F6:F17)</f>
        <v>252677</v>
      </c>
      <c r="G18" s="295">
        <f>SUM(G6:G17)</f>
        <v>252677</v>
      </c>
      <c r="H18" s="681"/>
    </row>
    <row r="19" spans="1:8" s="269" customFormat="1" ht="15.75">
      <c r="A19" s="296" t="s">
        <v>31</v>
      </c>
      <c r="B19" s="577" t="s">
        <v>413</v>
      </c>
      <c r="C19" s="297">
        <f>+C20+C21+C22+C23</f>
        <v>30850</v>
      </c>
      <c r="D19" s="745">
        <f>+D20+D21+D22+D23</f>
        <v>25261</v>
      </c>
      <c r="E19" s="571" t="s">
        <v>194</v>
      </c>
      <c r="F19" s="298"/>
      <c r="G19" s="298"/>
      <c r="H19" s="681"/>
    </row>
    <row r="20" spans="1:8" s="269" customFormat="1" ht="15.75">
      <c r="A20" s="284" t="s">
        <v>32</v>
      </c>
      <c r="B20" s="571" t="s">
        <v>217</v>
      </c>
      <c r="C20" s="285">
        <v>30850</v>
      </c>
      <c r="D20" s="746">
        <v>25261</v>
      </c>
      <c r="E20" s="571" t="s">
        <v>417</v>
      </c>
      <c r="F20" s="286"/>
      <c r="G20" s="286"/>
      <c r="H20" s="681"/>
    </row>
    <row r="21" spans="1:8" s="269" customFormat="1" ht="15.75">
      <c r="A21" s="284" t="s">
        <v>33</v>
      </c>
      <c r="B21" s="571" t="s">
        <v>218</v>
      </c>
      <c r="C21" s="285"/>
      <c r="D21" s="746"/>
      <c r="E21" s="571" t="s">
        <v>159</v>
      </c>
      <c r="F21" s="286"/>
      <c r="G21" s="286"/>
      <c r="H21" s="681"/>
    </row>
    <row r="22" spans="1:8" s="269" customFormat="1" ht="15.75">
      <c r="A22" s="284" t="s">
        <v>34</v>
      </c>
      <c r="B22" s="571" t="s">
        <v>223</v>
      </c>
      <c r="C22" s="285"/>
      <c r="D22" s="746"/>
      <c r="E22" s="571" t="s">
        <v>160</v>
      </c>
      <c r="F22" s="286"/>
      <c r="G22" s="286"/>
      <c r="H22" s="681"/>
    </row>
    <row r="23" spans="1:8" s="269" customFormat="1" ht="15.75">
      <c r="A23" s="284" t="s">
        <v>35</v>
      </c>
      <c r="B23" s="571" t="s">
        <v>224</v>
      </c>
      <c r="C23" s="285"/>
      <c r="D23" s="746"/>
      <c r="E23" s="577" t="s">
        <v>226</v>
      </c>
      <c r="F23" s="286"/>
      <c r="G23" s="286"/>
      <c r="H23" s="681"/>
    </row>
    <row r="24" spans="1:8" s="269" customFormat="1" ht="15.75">
      <c r="A24" s="284" t="s">
        <v>36</v>
      </c>
      <c r="B24" s="571" t="s">
        <v>414</v>
      </c>
      <c r="C24" s="299">
        <f>+C25+C26</f>
        <v>0</v>
      </c>
      <c r="D24" s="747"/>
      <c r="E24" s="571" t="s">
        <v>195</v>
      </c>
      <c r="F24" s="286"/>
      <c r="G24" s="286"/>
      <c r="H24" s="681"/>
    </row>
    <row r="25" spans="1:8" s="269" customFormat="1" ht="15.75">
      <c r="A25" s="296" t="s">
        <v>37</v>
      </c>
      <c r="B25" s="577" t="s">
        <v>411</v>
      </c>
      <c r="C25" s="300"/>
      <c r="D25" s="748"/>
      <c r="E25" s="570" t="s">
        <v>196</v>
      </c>
      <c r="F25" s="298"/>
      <c r="G25" s="298"/>
      <c r="H25" s="681"/>
    </row>
    <row r="26" spans="1:8" s="269" customFormat="1" ht="16.5" thickBot="1">
      <c r="A26" s="284" t="s">
        <v>38</v>
      </c>
      <c r="B26" s="571" t="s">
        <v>412</v>
      </c>
      <c r="C26" s="285"/>
      <c r="D26" s="746"/>
      <c r="E26" s="573"/>
      <c r="F26" s="286"/>
      <c r="G26" s="286"/>
      <c r="H26" s="681"/>
    </row>
    <row r="27" spans="1:8" s="269" customFormat="1" ht="16.5" thickBot="1">
      <c r="A27" s="292" t="s">
        <v>39</v>
      </c>
      <c r="B27" s="576" t="s">
        <v>415</v>
      </c>
      <c r="C27" s="294">
        <f>+C19+C24</f>
        <v>30850</v>
      </c>
      <c r="D27" s="744">
        <f>+D19+D24</f>
        <v>25261</v>
      </c>
      <c r="E27" s="576" t="s">
        <v>419</v>
      </c>
      <c r="F27" s="295">
        <f>SUM(F19:F26)</f>
        <v>0</v>
      </c>
      <c r="G27" s="295">
        <f>SUM(G19:G26)</f>
        <v>0</v>
      </c>
      <c r="H27" s="681"/>
    </row>
    <row r="28" spans="1:8" s="269" customFormat="1" ht="16.5" thickBot="1">
      <c r="A28" s="292" t="s">
        <v>40</v>
      </c>
      <c r="B28" s="576" t="s">
        <v>416</v>
      </c>
      <c r="C28" s="301">
        <f>+C18+C27</f>
        <v>250397</v>
      </c>
      <c r="D28" s="749">
        <f>+D18+D27</f>
        <v>252715</v>
      </c>
      <c r="E28" s="576" t="s">
        <v>420</v>
      </c>
      <c r="F28" s="301">
        <f>+F18+F27</f>
        <v>252677</v>
      </c>
      <c r="G28" s="301">
        <f>+G18+G27</f>
        <v>252677</v>
      </c>
      <c r="H28" s="681"/>
    </row>
    <row r="29" spans="1:8" s="269" customFormat="1" ht="16.5" thickBot="1">
      <c r="A29" s="292" t="s">
        <v>41</v>
      </c>
      <c r="B29" s="576" t="s">
        <v>172</v>
      </c>
      <c r="C29" s="301">
        <f>IF(C18-F18&lt;0,F18-C18,"-")</f>
        <v>33130</v>
      </c>
      <c r="D29" s="301" t="str">
        <f>IF(D18-H18&lt;0,H18-D18,"-")</f>
        <v>-</v>
      </c>
      <c r="E29" s="576" t="s">
        <v>173</v>
      </c>
      <c r="F29" s="301" t="str">
        <f>IF(C18-F18&gt;0,C18-F18,"-")</f>
        <v>-</v>
      </c>
      <c r="G29" s="301" t="str">
        <f>IF(C18-G18&gt;0,C18-G18,"-")</f>
        <v>-</v>
      </c>
      <c r="H29" s="681"/>
    </row>
    <row r="30" spans="1:8" s="269" customFormat="1" ht="16.5" thickBot="1">
      <c r="A30" s="292" t="s">
        <v>42</v>
      </c>
      <c r="B30" s="576" t="s">
        <v>227</v>
      </c>
      <c r="C30" s="301">
        <f>IF(C18+C19-F28&lt;0,F28-(C18+C19),"-")</f>
        <v>2280</v>
      </c>
      <c r="D30" s="301" t="str">
        <f>IF(D18+D19-G28&lt;0,G28-(D18+D19),"-")</f>
        <v>-</v>
      </c>
      <c r="E30" s="576" t="s">
        <v>228</v>
      </c>
      <c r="F30" s="301" t="str">
        <f>IF(C18+C19-F28&gt;0,C18+C19-F28,"-")</f>
        <v>-</v>
      </c>
      <c r="G30" s="301" t="str">
        <f>IF(C18+C19-G28&gt;0,C18+C19-G28,"-")</f>
        <v>-</v>
      </c>
      <c r="H30" s="681"/>
    </row>
    <row r="31" spans="2:5" ht="18.75">
      <c r="B31" s="684"/>
      <c r="C31" s="684"/>
      <c r="D31" s="684"/>
      <c r="E31" s="684"/>
    </row>
  </sheetData>
  <sheetProtection/>
  <mergeCells count="3"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A3" sqref="A3:G33"/>
    </sheetView>
  </sheetViews>
  <sheetFormatPr defaultColWidth="9.00390625" defaultRowHeight="12.75"/>
  <cols>
    <col min="1" max="1" width="6.875" style="8" customWidth="1"/>
    <col min="2" max="2" width="35.125" style="38" customWidth="1"/>
    <col min="3" max="4" width="16.375" style="8" customWidth="1"/>
    <col min="5" max="5" width="32.37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1.5">
      <c r="B1" s="270" t="s">
        <v>162</v>
      </c>
      <c r="C1" s="271"/>
      <c r="D1" s="271"/>
      <c r="E1" s="271"/>
      <c r="F1" s="271"/>
      <c r="G1" s="271"/>
      <c r="H1" s="681" t="s">
        <v>569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6.5" thickBot="1">
      <c r="A3" s="685" t="s">
        <v>74</v>
      </c>
      <c r="B3" s="274" t="s">
        <v>57</v>
      </c>
      <c r="C3" s="275"/>
      <c r="D3" s="568"/>
      <c r="E3" s="578" t="s">
        <v>59</v>
      </c>
      <c r="F3" s="579"/>
      <c r="G3" s="569"/>
      <c r="H3" s="681"/>
    </row>
    <row r="4" spans="1:8" s="195" customFormat="1" ht="16.5" thickBot="1">
      <c r="A4" s="686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>
        <v>3</v>
      </c>
      <c r="D5" s="278">
        <v>4</v>
      </c>
      <c r="E5" s="277">
        <v>6</v>
      </c>
      <c r="F5" s="279">
        <v>7</v>
      </c>
      <c r="G5" s="279">
        <v>8</v>
      </c>
      <c r="H5" s="681"/>
    </row>
    <row r="6" spans="1:8" s="269" customFormat="1" ht="15.75">
      <c r="A6" s="281" t="s">
        <v>18</v>
      </c>
      <c r="B6" s="580" t="s">
        <v>421</v>
      </c>
      <c r="C6" s="581"/>
      <c r="D6" s="581"/>
      <c r="E6" s="580" t="s">
        <v>219</v>
      </c>
      <c r="F6" s="283"/>
      <c r="G6" s="283">
        <v>1336</v>
      </c>
      <c r="H6" s="681"/>
    </row>
    <row r="7" spans="1:8" s="269" customFormat="1" ht="15.75">
      <c r="A7" s="284" t="s">
        <v>19</v>
      </c>
      <c r="B7" s="582" t="s">
        <v>422</v>
      </c>
      <c r="C7" s="583"/>
      <c r="D7" s="583"/>
      <c r="E7" s="582" t="s">
        <v>427</v>
      </c>
      <c r="F7" s="286"/>
      <c r="G7" s="286"/>
      <c r="H7" s="681"/>
    </row>
    <row r="8" spans="1:8" s="269" customFormat="1" ht="15.75">
      <c r="A8" s="284" t="s">
        <v>20</v>
      </c>
      <c r="B8" s="582" t="s">
        <v>11</v>
      </c>
      <c r="C8" s="583"/>
      <c r="D8" s="583"/>
      <c r="E8" s="582" t="s">
        <v>190</v>
      </c>
      <c r="F8" s="286">
        <v>5150</v>
      </c>
      <c r="G8" s="286">
        <v>5351</v>
      </c>
      <c r="H8" s="681"/>
    </row>
    <row r="9" spans="1:8" s="269" customFormat="1" ht="15.75">
      <c r="A9" s="284" t="s">
        <v>21</v>
      </c>
      <c r="B9" s="582" t="s">
        <v>423</v>
      </c>
      <c r="C9" s="583"/>
      <c r="D9" s="583"/>
      <c r="E9" s="582" t="s">
        <v>428</v>
      </c>
      <c r="F9" s="286"/>
      <c r="G9" s="286"/>
      <c r="H9" s="681"/>
    </row>
    <row r="10" spans="1:8" s="269" customFormat="1" ht="15.75">
      <c r="A10" s="284" t="s">
        <v>22</v>
      </c>
      <c r="B10" s="582" t="s">
        <v>424</v>
      </c>
      <c r="C10" s="583"/>
      <c r="D10" s="583"/>
      <c r="E10" s="582" t="s">
        <v>222</v>
      </c>
      <c r="F10" s="286"/>
      <c r="G10" s="286"/>
      <c r="H10" s="681"/>
    </row>
    <row r="11" spans="1:8" s="269" customFormat="1" ht="15.75">
      <c r="A11" s="284" t="s">
        <v>23</v>
      </c>
      <c r="B11" s="582" t="s">
        <v>425</v>
      </c>
      <c r="C11" s="584"/>
      <c r="D11" s="584"/>
      <c r="E11" s="585"/>
      <c r="F11" s="286"/>
      <c r="G11" s="286"/>
      <c r="H11" s="681"/>
    </row>
    <row r="12" spans="1:8" s="269" customFormat="1" ht="15.75">
      <c r="A12" s="284" t="s">
        <v>24</v>
      </c>
      <c r="B12" s="585"/>
      <c r="C12" s="583"/>
      <c r="D12" s="583"/>
      <c r="E12" s="585"/>
      <c r="F12" s="286"/>
      <c r="G12" s="286"/>
      <c r="H12" s="681"/>
    </row>
    <row r="13" spans="1:8" s="269" customFormat="1" ht="15.75">
      <c r="A13" s="284" t="s">
        <v>25</v>
      </c>
      <c r="B13" s="585"/>
      <c r="C13" s="583"/>
      <c r="D13" s="583"/>
      <c r="E13" s="585"/>
      <c r="F13" s="286"/>
      <c r="G13" s="286"/>
      <c r="H13" s="681"/>
    </row>
    <row r="14" spans="1:8" s="269" customFormat="1" ht="15.75">
      <c r="A14" s="284" t="s">
        <v>26</v>
      </c>
      <c r="B14" s="585"/>
      <c r="C14" s="584"/>
      <c r="D14" s="584"/>
      <c r="E14" s="585"/>
      <c r="F14" s="286"/>
      <c r="G14" s="286"/>
      <c r="H14" s="681"/>
    </row>
    <row r="15" spans="1:8" s="269" customFormat="1" ht="15.75">
      <c r="A15" s="284" t="s">
        <v>27</v>
      </c>
      <c r="B15" s="585"/>
      <c r="C15" s="584"/>
      <c r="D15" s="584"/>
      <c r="E15" s="585"/>
      <c r="F15" s="286"/>
      <c r="G15" s="286"/>
      <c r="H15" s="681"/>
    </row>
    <row r="16" spans="1:8" s="269" customFormat="1" ht="16.5" thickBot="1">
      <c r="A16" s="296" t="s">
        <v>28</v>
      </c>
      <c r="B16" s="586"/>
      <c r="C16" s="587"/>
      <c r="D16" s="587"/>
      <c r="E16" s="588" t="s">
        <v>49</v>
      </c>
      <c r="F16" s="298"/>
      <c r="G16" s="298"/>
      <c r="H16" s="681"/>
    </row>
    <row r="17" spans="1:8" s="269" customFormat="1" ht="16.5" thickBot="1">
      <c r="A17" s="292" t="s">
        <v>29</v>
      </c>
      <c r="B17" s="589" t="s">
        <v>451</v>
      </c>
      <c r="C17" s="590">
        <f>+C6+C8+C9+C11+C12+C13+C14+C15+C16</f>
        <v>0</v>
      </c>
      <c r="D17" s="590">
        <f>+D6+D8+D9+D11+D12+D13+D14+D15+D16</f>
        <v>0</v>
      </c>
      <c r="E17" s="589" t="s">
        <v>452</v>
      </c>
      <c r="F17" s="295">
        <f>+F6+F8+F10+F11+F12+F13+F14+F15+F16</f>
        <v>5150</v>
      </c>
      <c r="G17" s="295">
        <f>+G6+G8+G10+G11+G12+G13+G14+G15+G16</f>
        <v>6687</v>
      </c>
      <c r="H17" s="681"/>
    </row>
    <row r="18" spans="1:8" s="269" customFormat="1" ht="15.75">
      <c r="A18" s="281" t="s">
        <v>30</v>
      </c>
      <c r="B18" s="591" t="s">
        <v>240</v>
      </c>
      <c r="C18" s="592">
        <f>+C19+C20+C21+C22+C23</f>
        <v>5150</v>
      </c>
      <c r="D18" s="592">
        <f>+D19+D20+D21+D22+D23</f>
        <v>11738</v>
      </c>
      <c r="E18" s="582" t="s">
        <v>194</v>
      </c>
      <c r="F18" s="283"/>
      <c r="G18" s="283"/>
      <c r="H18" s="681"/>
    </row>
    <row r="19" spans="1:8" s="269" customFormat="1" ht="15.75">
      <c r="A19" s="284" t="s">
        <v>31</v>
      </c>
      <c r="B19" s="582" t="s">
        <v>229</v>
      </c>
      <c r="C19" s="583">
        <v>5150</v>
      </c>
      <c r="D19" s="583">
        <v>11738</v>
      </c>
      <c r="E19" s="582" t="s">
        <v>197</v>
      </c>
      <c r="F19" s="286"/>
      <c r="G19" s="286"/>
      <c r="H19" s="681"/>
    </row>
    <row r="20" spans="1:8" s="269" customFormat="1" ht="15.75">
      <c r="A20" s="281" t="s">
        <v>32</v>
      </c>
      <c r="B20" s="582" t="s">
        <v>230</v>
      </c>
      <c r="C20" s="583"/>
      <c r="D20" s="583"/>
      <c r="E20" s="582" t="s">
        <v>159</v>
      </c>
      <c r="F20" s="286"/>
      <c r="G20" s="286"/>
      <c r="H20" s="681"/>
    </row>
    <row r="21" spans="1:8" s="269" customFormat="1" ht="15.75">
      <c r="A21" s="284" t="s">
        <v>33</v>
      </c>
      <c r="B21" s="582" t="s">
        <v>231</v>
      </c>
      <c r="C21" s="583"/>
      <c r="D21" s="583"/>
      <c r="E21" s="582" t="s">
        <v>160</v>
      </c>
      <c r="F21" s="286"/>
      <c r="G21" s="286"/>
      <c r="H21" s="681"/>
    </row>
    <row r="22" spans="1:8" s="269" customFormat="1" ht="15.75">
      <c r="A22" s="281" t="s">
        <v>34</v>
      </c>
      <c r="B22" s="582" t="s">
        <v>232</v>
      </c>
      <c r="C22" s="583"/>
      <c r="D22" s="583"/>
      <c r="E22" s="588" t="s">
        <v>226</v>
      </c>
      <c r="F22" s="286"/>
      <c r="G22" s="286"/>
      <c r="H22" s="681"/>
    </row>
    <row r="23" spans="1:8" s="269" customFormat="1" ht="15.75">
      <c r="A23" s="284" t="s">
        <v>35</v>
      </c>
      <c r="B23" s="593" t="s">
        <v>233</v>
      </c>
      <c r="C23" s="583"/>
      <c r="D23" s="583"/>
      <c r="E23" s="582" t="s">
        <v>198</v>
      </c>
      <c r="F23" s="286"/>
      <c r="G23" s="286"/>
      <c r="H23" s="681"/>
    </row>
    <row r="24" spans="1:8" s="269" customFormat="1" ht="15.75">
      <c r="A24" s="281" t="s">
        <v>36</v>
      </c>
      <c r="B24" s="594" t="s">
        <v>234</v>
      </c>
      <c r="C24" s="595">
        <f>+C25+C26+C27+C28+C29</f>
        <v>0</v>
      </c>
      <c r="D24" s="595">
        <f>+D25+D26+D27+D28+D29</f>
        <v>0</v>
      </c>
      <c r="E24" s="580" t="s">
        <v>196</v>
      </c>
      <c r="F24" s="286"/>
      <c r="G24" s="286"/>
      <c r="H24" s="681"/>
    </row>
    <row r="25" spans="1:8" s="269" customFormat="1" ht="15.75">
      <c r="A25" s="284" t="s">
        <v>37</v>
      </c>
      <c r="B25" s="593" t="s">
        <v>235</v>
      </c>
      <c r="C25" s="583"/>
      <c r="D25" s="583"/>
      <c r="E25" s="580" t="s">
        <v>429</v>
      </c>
      <c r="F25" s="286"/>
      <c r="G25" s="286"/>
      <c r="H25" s="681"/>
    </row>
    <row r="26" spans="1:8" s="269" customFormat="1" ht="15.75">
      <c r="A26" s="281" t="s">
        <v>38</v>
      </c>
      <c r="B26" s="593" t="s">
        <v>236</v>
      </c>
      <c r="C26" s="583"/>
      <c r="D26" s="583"/>
      <c r="E26" s="596"/>
      <c r="F26" s="286"/>
      <c r="G26" s="286"/>
      <c r="H26" s="681"/>
    </row>
    <row r="27" spans="1:8" s="269" customFormat="1" ht="15.75">
      <c r="A27" s="284" t="s">
        <v>39</v>
      </c>
      <c r="B27" s="582" t="s">
        <v>237</v>
      </c>
      <c r="C27" s="583"/>
      <c r="D27" s="583"/>
      <c r="E27" s="596"/>
      <c r="F27" s="286"/>
      <c r="G27" s="286"/>
      <c r="H27" s="681"/>
    </row>
    <row r="28" spans="1:8" s="269" customFormat="1" ht="15.75">
      <c r="A28" s="281" t="s">
        <v>40</v>
      </c>
      <c r="B28" s="580" t="s">
        <v>238</v>
      </c>
      <c r="C28" s="583"/>
      <c r="D28" s="583"/>
      <c r="E28" s="585"/>
      <c r="F28" s="286"/>
      <c r="G28" s="286"/>
      <c r="H28" s="681"/>
    </row>
    <row r="29" spans="1:8" s="269" customFormat="1" ht="16.5" thickBot="1">
      <c r="A29" s="284" t="s">
        <v>41</v>
      </c>
      <c r="B29" s="597" t="s">
        <v>239</v>
      </c>
      <c r="C29" s="583"/>
      <c r="D29" s="583"/>
      <c r="E29" s="596"/>
      <c r="F29" s="286"/>
      <c r="G29" s="286"/>
      <c r="H29" s="681"/>
    </row>
    <row r="30" spans="1:8" s="269" customFormat="1" ht="16.5" thickBot="1">
      <c r="A30" s="292" t="s">
        <v>42</v>
      </c>
      <c r="B30" s="589" t="s">
        <v>426</v>
      </c>
      <c r="C30" s="590">
        <f>+C18+C24</f>
        <v>5150</v>
      </c>
      <c r="D30" s="590">
        <f>+D18+D24</f>
        <v>11738</v>
      </c>
      <c r="E30" s="589" t="s">
        <v>430</v>
      </c>
      <c r="F30" s="295">
        <f>SUM(F18:F29)</f>
        <v>0</v>
      </c>
      <c r="G30" s="295">
        <f>SUM(G18:G29)</f>
        <v>0</v>
      </c>
      <c r="H30" s="681"/>
    </row>
    <row r="31" spans="1:8" s="269" customFormat="1" ht="16.5" thickBot="1">
      <c r="A31" s="292" t="s">
        <v>43</v>
      </c>
      <c r="B31" s="589" t="s">
        <v>431</v>
      </c>
      <c r="C31" s="598">
        <f>+C17+C30</f>
        <v>5150</v>
      </c>
      <c r="D31" s="598">
        <f>+D17+D30</f>
        <v>11738</v>
      </c>
      <c r="E31" s="589" t="s">
        <v>432</v>
      </c>
      <c r="F31" s="301">
        <f>+F17+F30</f>
        <v>5150</v>
      </c>
      <c r="G31" s="301">
        <f>+G17+G30</f>
        <v>6687</v>
      </c>
      <c r="H31" s="681"/>
    </row>
    <row r="32" spans="1:8" s="269" customFormat="1" ht="16.5" thickBot="1">
      <c r="A32" s="292" t="s">
        <v>44</v>
      </c>
      <c r="B32" s="589" t="s">
        <v>172</v>
      </c>
      <c r="C32" s="598">
        <f>IF(C17-F17&lt;0,F17-C17,"-")</f>
        <v>5150</v>
      </c>
      <c r="D32" s="598">
        <f>IF(D17-G17&lt;0,G17-D17,"-")</f>
        <v>6687</v>
      </c>
      <c r="E32" s="589" t="s">
        <v>173</v>
      </c>
      <c r="F32" s="301" t="str">
        <f>IF(C17-F17&gt;0,C17-F17,"-")</f>
        <v>-</v>
      </c>
      <c r="G32" s="301" t="str">
        <f>IF(C17-G17&gt;0,C17-G17,"-")</f>
        <v>-</v>
      </c>
      <c r="H32" s="681"/>
    </row>
    <row r="33" spans="1:8" s="269" customFormat="1" ht="16.5" thickBot="1">
      <c r="A33" s="292" t="s">
        <v>45</v>
      </c>
      <c r="B33" s="589" t="s">
        <v>227</v>
      </c>
      <c r="C33" s="598" t="str">
        <f>IF(C17+C18-F31&lt;0,F31-(C17+C18),"-")</f>
        <v>-</v>
      </c>
      <c r="D33" s="598" t="str">
        <f>IF(D17+D18-G31&lt;0,G31-(D17+D18),"-")</f>
        <v>-</v>
      </c>
      <c r="E33" s="589" t="s">
        <v>228</v>
      </c>
      <c r="F33" s="301" t="str">
        <f>IF(C17+C18-F31&gt;0,C17+C18-F31,"-")</f>
        <v>-</v>
      </c>
      <c r="G33" s="301" t="str">
        <f>IF(C17+C18-G31&gt;0,C17+C18-G31,"-")</f>
        <v>-</v>
      </c>
      <c r="H33" s="681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6">
      <selection activeCell="D34" sqref="D34"/>
    </sheetView>
  </sheetViews>
  <sheetFormatPr defaultColWidth="9.00390625" defaultRowHeight="12.75"/>
  <cols>
    <col min="1" max="1" width="6.875" style="8" customWidth="1"/>
    <col min="2" max="2" width="37.50390625" style="38" customWidth="1"/>
    <col min="3" max="4" width="16.125" style="8" customWidth="1"/>
    <col min="5" max="5" width="33.875" style="8" customWidth="1"/>
    <col min="6" max="7" width="16.375" style="8" customWidth="1"/>
    <col min="8" max="8" width="4.875" style="8" customWidth="1"/>
    <col min="9" max="16384" width="9.375" style="8" customWidth="1"/>
  </cols>
  <sheetData>
    <row r="1" spans="2:8" s="269" customFormat="1" ht="39.75" customHeight="1">
      <c r="B1" s="687" t="s">
        <v>499</v>
      </c>
      <c r="C1" s="687"/>
      <c r="D1" s="687"/>
      <c r="E1" s="687"/>
      <c r="F1" s="687"/>
      <c r="G1" s="195"/>
      <c r="H1" s="681" t="s">
        <v>570</v>
      </c>
    </row>
    <row r="2" spans="2:8" s="269" customFormat="1" ht="16.5" thickBot="1">
      <c r="B2" s="272"/>
      <c r="F2" s="273" t="s">
        <v>65</v>
      </c>
      <c r="G2" s="273"/>
      <c r="H2" s="681"/>
    </row>
    <row r="3" spans="1:8" s="269" customFormat="1" ht="18" customHeight="1" thickBot="1">
      <c r="A3" s="682" t="s">
        <v>74</v>
      </c>
      <c r="B3" s="274" t="s">
        <v>57</v>
      </c>
      <c r="C3" s="275"/>
      <c r="D3" s="568"/>
      <c r="E3" s="274" t="s">
        <v>59</v>
      </c>
      <c r="F3" s="276"/>
      <c r="G3" s="569"/>
      <c r="H3" s="681"/>
    </row>
    <row r="4" spans="1:8" s="195" customFormat="1" ht="35.25" customHeight="1" thickBot="1">
      <c r="A4" s="683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 t="s">
        <v>20</v>
      </c>
      <c r="D5" s="278">
        <v>4</v>
      </c>
      <c r="E5" s="277">
        <v>6</v>
      </c>
      <c r="F5" s="279">
        <v>7</v>
      </c>
      <c r="G5" s="279">
        <v>8</v>
      </c>
      <c r="H5" s="681"/>
    </row>
    <row r="6" spans="1:8" s="269" customFormat="1" ht="31.5">
      <c r="A6" s="281" t="s">
        <v>18</v>
      </c>
      <c r="B6" s="783" t="s">
        <v>407</v>
      </c>
      <c r="C6" s="282">
        <v>148486</v>
      </c>
      <c r="D6" s="282">
        <v>149758</v>
      </c>
      <c r="E6" s="783" t="s">
        <v>67</v>
      </c>
      <c r="F6" s="283">
        <v>127340</v>
      </c>
      <c r="G6" s="283">
        <v>127340</v>
      </c>
      <c r="H6" s="681"/>
    </row>
    <row r="7" spans="1:8" s="269" customFormat="1" ht="47.25">
      <c r="A7" s="284" t="s">
        <v>19</v>
      </c>
      <c r="B7" s="784" t="s">
        <v>408</v>
      </c>
      <c r="C7" s="285">
        <v>15700</v>
      </c>
      <c r="D7" s="285">
        <v>15700</v>
      </c>
      <c r="E7" s="784" t="s">
        <v>186</v>
      </c>
      <c r="F7" s="286">
        <v>34335</v>
      </c>
      <c r="G7" s="286">
        <v>34335</v>
      </c>
      <c r="H7" s="681"/>
    </row>
    <row r="8" spans="1:8" s="269" customFormat="1" ht="15.75">
      <c r="A8" s="284" t="s">
        <v>20</v>
      </c>
      <c r="B8" s="784" t="s">
        <v>449</v>
      </c>
      <c r="C8" s="285"/>
      <c r="D8" s="285"/>
      <c r="E8" s="784" t="s">
        <v>225</v>
      </c>
      <c r="F8" s="286">
        <v>81102</v>
      </c>
      <c r="G8" s="286">
        <v>81102</v>
      </c>
      <c r="H8" s="681"/>
    </row>
    <row r="9" spans="1:8" s="269" customFormat="1" ht="15.75">
      <c r="A9" s="284" t="s">
        <v>21</v>
      </c>
      <c r="B9" s="784" t="s">
        <v>177</v>
      </c>
      <c r="C9" s="285">
        <v>33101</v>
      </c>
      <c r="D9" s="285">
        <v>33138</v>
      </c>
      <c r="E9" s="784" t="s">
        <v>187</v>
      </c>
      <c r="F9" s="286">
        <v>7000</v>
      </c>
      <c r="G9" s="286">
        <v>7000</v>
      </c>
      <c r="H9" s="681"/>
    </row>
    <row r="10" spans="1:8" s="269" customFormat="1" ht="31.5">
      <c r="A10" s="284" t="s">
        <v>22</v>
      </c>
      <c r="B10" s="785" t="s">
        <v>409</v>
      </c>
      <c r="C10" s="285"/>
      <c r="D10" s="285"/>
      <c r="E10" s="784" t="s">
        <v>188</v>
      </c>
      <c r="F10" s="286">
        <v>0</v>
      </c>
      <c r="G10" s="286">
        <v>0</v>
      </c>
      <c r="H10" s="681"/>
    </row>
    <row r="11" spans="1:8" s="269" customFormat="1" ht="15.75">
      <c r="A11" s="284" t="s">
        <v>23</v>
      </c>
      <c r="B11" s="784" t="s">
        <v>410</v>
      </c>
      <c r="C11" s="287">
        <v>0</v>
      </c>
      <c r="D11" s="287"/>
      <c r="E11" s="784" t="s">
        <v>49</v>
      </c>
      <c r="F11" s="286">
        <v>1000</v>
      </c>
      <c r="G11" s="286">
        <v>1000</v>
      </c>
      <c r="H11" s="681"/>
    </row>
    <row r="12" spans="1:8" s="269" customFormat="1" ht="15.75">
      <c r="A12" s="284" t="s">
        <v>24</v>
      </c>
      <c r="B12" s="784" t="s">
        <v>291</v>
      </c>
      <c r="C12" s="285"/>
      <c r="D12" s="285"/>
      <c r="E12" s="288"/>
      <c r="F12" s="286"/>
      <c r="G12" s="286"/>
      <c r="H12" s="681"/>
    </row>
    <row r="13" spans="1:8" s="269" customFormat="1" ht="15.75">
      <c r="A13" s="284" t="s">
        <v>25</v>
      </c>
      <c r="B13" s="288" t="s">
        <v>540</v>
      </c>
      <c r="C13" s="285">
        <v>22260</v>
      </c>
      <c r="D13" s="285">
        <v>28858</v>
      </c>
      <c r="E13" s="573"/>
      <c r="F13" s="286"/>
      <c r="G13" s="286"/>
      <c r="H13" s="681"/>
    </row>
    <row r="14" spans="1:8" s="269" customFormat="1" ht="12.75" customHeight="1">
      <c r="A14" s="284" t="s">
        <v>26</v>
      </c>
      <c r="B14" s="574"/>
      <c r="C14" s="287"/>
      <c r="D14" s="287"/>
      <c r="E14" s="573"/>
      <c r="F14" s="286"/>
      <c r="G14" s="286"/>
      <c r="H14" s="681"/>
    </row>
    <row r="15" spans="1:8" s="269" customFormat="1" ht="12.75" customHeight="1">
      <c r="A15" s="284" t="s">
        <v>27</v>
      </c>
      <c r="B15" s="573"/>
      <c r="C15" s="285"/>
      <c r="D15" s="285"/>
      <c r="E15" s="573"/>
      <c r="F15" s="286"/>
      <c r="G15" s="286"/>
      <c r="H15" s="681"/>
    </row>
    <row r="16" spans="1:8" s="269" customFormat="1" ht="12.75" customHeight="1">
      <c r="A16" s="284" t="s">
        <v>28</v>
      </c>
      <c r="B16" s="573"/>
      <c r="C16" s="285"/>
      <c r="D16" s="285"/>
      <c r="E16" s="573"/>
      <c r="F16" s="286"/>
      <c r="G16" s="286"/>
      <c r="H16" s="681"/>
    </row>
    <row r="17" spans="1:8" s="269" customFormat="1" ht="12.75" customHeight="1" thickBot="1">
      <c r="A17" s="284" t="s">
        <v>29</v>
      </c>
      <c r="B17" s="575"/>
      <c r="C17" s="290"/>
      <c r="D17" s="290"/>
      <c r="E17" s="573"/>
      <c r="F17" s="291"/>
      <c r="G17" s="291"/>
      <c r="H17" s="681"/>
    </row>
    <row r="18" spans="1:8" s="269" customFormat="1" ht="48" thickBot="1">
      <c r="A18" s="292" t="s">
        <v>30</v>
      </c>
      <c r="B18" s="293" t="s">
        <v>450</v>
      </c>
      <c r="C18" s="294">
        <f>+C6+C7+C9+C10+C12+C13+C14+C15+C16+C17</f>
        <v>219547</v>
      </c>
      <c r="D18" s="744">
        <f>+D6+D7+D9+D10+D12+D13+D14+D15+D16+D17</f>
        <v>227454</v>
      </c>
      <c r="E18" s="293" t="s">
        <v>418</v>
      </c>
      <c r="F18" s="295">
        <f>SUM(F6:F17)</f>
        <v>250777</v>
      </c>
      <c r="G18" s="295">
        <f>SUM(G6:G17)</f>
        <v>250777</v>
      </c>
      <c r="H18" s="681"/>
    </row>
    <row r="19" spans="1:8" s="269" customFormat="1" ht="31.5">
      <c r="A19" s="296" t="s">
        <v>31</v>
      </c>
      <c r="B19" s="786" t="s">
        <v>413</v>
      </c>
      <c r="C19" s="297">
        <f>+C20+C21+C22+C23</f>
        <v>30850</v>
      </c>
      <c r="D19" s="745">
        <v>23361</v>
      </c>
      <c r="E19" s="784" t="s">
        <v>194</v>
      </c>
      <c r="F19" s="298"/>
      <c r="G19" s="298"/>
      <c r="H19" s="681"/>
    </row>
    <row r="20" spans="1:8" s="269" customFormat="1" ht="31.5">
      <c r="A20" s="284" t="s">
        <v>32</v>
      </c>
      <c r="B20" s="784" t="s">
        <v>217</v>
      </c>
      <c r="C20" s="285">
        <v>30850</v>
      </c>
      <c r="D20" s="746">
        <v>23361</v>
      </c>
      <c r="E20" s="784" t="s">
        <v>417</v>
      </c>
      <c r="F20" s="286"/>
      <c r="G20" s="286"/>
      <c r="H20" s="681"/>
    </row>
    <row r="21" spans="1:8" s="269" customFormat="1" ht="14.25" customHeight="1">
      <c r="A21" s="284" t="s">
        <v>33</v>
      </c>
      <c r="B21" s="784" t="s">
        <v>218</v>
      </c>
      <c r="C21" s="285"/>
      <c r="D21" s="746"/>
      <c r="E21" s="784" t="s">
        <v>159</v>
      </c>
      <c r="F21" s="286"/>
      <c r="G21" s="286"/>
      <c r="H21" s="681"/>
    </row>
    <row r="22" spans="1:8" s="269" customFormat="1" ht="31.5">
      <c r="A22" s="284" t="s">
        <v>34</v>
      </c>
      <c r="B22" s="784" t="s">
        <v>223</v>
      </c>
      <c r="C22" s="285"/>
      <c r="D22" s="746"/>
      <c r="E22" s="784" t="s">
        <v>160</v>
      </c>
      <c r="F22" s="286"/>
      <c r="G22" s="286"/>
      <c r="H22" s="681"/>
    </row>
    <row r="23" spans="1:8" s="269" customFormat="1" ht="31.5">
      <c r="A23" s="284" t="s">
        <v>35</v>
      </c>
      <c r="B23" s="784" t="s">
        <v>224</v>
      </c>
      <c r="C23" s="285"/>
      <c r="D23" s="746"/>
      <c r="E23" s="786" t="s">
        <v>226</v>
      </c>
      <c r="F23" s="286"/>
      <c r="G23" s="286"/>
      <c r="H23" s="681"/>
    </row>
    <row r="24" spans="1:8" s="269" customFormat="1" ht="47.25">
      <c r="A24" s="284" t="s">
        <v>36</v>
      </c>
      <c r="B24" s="784" t="s">
        <v>414</v>
      </c>
      <c r="C24" s="299">
        <f>+C25+C26</f>
        <v>0</v>
      </c>
      <c r="D24" s="747"/>
      <c r="E24" s="784" t="s">
        <v>195</v>
      </c>
      <c r="F24" s="286"/>
      <c r="G24" s="286"/>
      <c r="H24" s="681"/>
    </row>
    <row r="25" spans="1:8" s="269" customFormat="1" ht="31.5">
      <c r="A25" s="296" t="s">
        <v>37</v>
      </c>
      <c r="B25" s="786" t="s">
        <v>411</v>
      </c>
      <c r="C25" s="300"/>
      <c r="D25" s="748"/>
      <c r="E25" s="570" t="s">
        <v>196</v>
      </c>
      <c r="F25" s="298"/>
      <c r="G25" s="298"/>
      <c r="H25" s="681"/>
    </row>
    <row r="26" spans="1:8" s="269" customFormat="1" ht="16.5" thickBot="1">
      <c r="A26" s="284" t="s">
        <v>38</v>
      </c>
      <c r="B26" s="784" t="s">
        <v>412</v>
      </c>
      <c r="C26" s="285"/>
      <c r="D26" s="746"/>
      <c r="E26" s="573"/>
      <c r="F26" s="286"/>
      <c r="G26" s="286"/>
      <c r="H26" s="681"/>
    </row>
    <row r="27" spans="1:8" s="269" customFormat="1" ht="48" thickBot="1">
      <c r="A27" s="292" t="s">
        <v>39</v>
      </c>
      <c r="B27" s="293" t="s">
        <v>415</v>
      </c>
      <c r="C27" s="294">
        <f>+C19+C24</f>
        <v>30850</v>
      </c>
      <c r="D27" s="744">
        <f>+D19+D24</f>
        <v>23361</v>
      </c>
      <c r="E27" s="293" t="s">
        <v>419</v>
      </c>
      <c r="F27" s="295">
        <f>SUM(F19:F26)</f>
        <v>0</v>
      </c>
      <c r="G27" s="295">
        <f>SUM(G19:G26)</f>
        <v>0</v>
      </c>
      <c r="H27" s="681"/>
    </row>
    <row r="28" spans="1:8" s="269" customFormat="1" ht="32.25" thickBot="1">
      <c r="A28" s="292" t="s">
        <v>40</v>
      </c>
      <c r="B28" s="293" t="s">
        <v>416</v>
      </c>
      <c r="C28" s="301">
        <f>+C18+C27</f>
        <v>250397</v>
      </c>
      <c r="D28" s="749">
        <f>+D18+D27</f>
        <v>250815</v>
      </c>
      <c r="E28" s="576" t="s">
        <v>420</v>
      </c>
      <c r="F28" s="301">
        <f>+F18+F27</f>
        <v>250777</v>
      </c>
      <c r="G28" s="301">
        <f>+G18+G27</f>
        <v>250777</v>
      </c>
      <c r="H28" s="681"/>
    </row>
    <row r="29" spans="1:8" s="269" customFormat="1" ht="16.5" thickBot="1">
      <c r="A29" s="292" t="s">
        <v>41</v>
      </c>
      <c r="B29" s="576" t="s">
        <v>172</v>
      </c>
      <c r="C29" s="301">
        <f>IF(C18-F18&lt;0,F18-C18,"-")</f>
        <v>31230</v>
      </c>
      <c r="D29" s="301" t="str">
        <f>IF(D18-H18&lt;0,H18-D18,"-")</f>
        <v>-</v>
      </c>
      <c r="E29" s="576" t="s">
        <v>173</v>
      </c>
      <c r="F29" s="301" t="str">
        <f>IF(C18-F18&gt;0,C18-F18,"-")</f>
        <v>-</v>
      </c>
      <c r="G29" s="301" t="str">
        <f>IF(C18-G18&gt;0,C18-G18,"-")</f>
        <v>-</v>
      </c>
      <c r="H29" s="681"/>
    </row>
    <row r="30" spans="1:8" s="269" customFormat="1" ht="16.5" thickBot="1">
      <c r="A30" s="292" t="s">
        <v>42</v>
      </c>
      <c r="B30" s="576" t="s">
        <v>227</v>
      </c>
      <c r="C30" s="301">
        <f>IF(C18+C19-F28&lt;0,F28-(C18+C19),"-")</f>
        <v>380</v>
      </c>
      <c r="D30" s="301" t="str">
        <f>IF(D18+D19-G28&lt;0,G28-(D18+D19),"-")</f>
        <v>-</v>
      </c>
      <c r="E30" s="576" t="s">
        <v>228</v>
      </c>
      <c r="F30" s="301" t="str">
        <f>IF(C18+C19-F28&gt;0,C18+C19-F28,"-")</f>
        <v>-</v>
      </c>
      <c r="G30" s="301" t="str">
        <f>IF(C18+C19-G28&gt;0,C18+C19-G28,"-")</f>
        <v>-</v>
      </c>
      <c r="H30" s="681"/>
    </row>
    <row r="31" spans="2:5" ht="18.75">
      <c r="B31" s="684"/>
      <c r="C31" s="684"/>
      <c r="D31" s="684"/>
      <c r="E31" s="684"/>
    </row>
  </sheetData>
  <sheetProtection/>
  <mergeCells count="4">
    <mergeCell ref="B1:F1"/>
    <mergeCell ref="H1:H30"/>
    <mergeCell ref="A3:A4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7">
      <selection activeCell="A3" sqref="A3:G33"/>
    </sheetView>
  </sheetViews>
  <sheetFormatPr defaultColWidth="9.00390625" defaultRowHeight="12.75"/>
  <cols>
    <col min="1" max="1" width="6.875" style="8" customWidth="1"/>
    <col min="2" max="2" width="36.625" style="38" customWidth="1"/>
    <col min="3" max="4" width="16.375" style="8" customWidth="1"/>
    <col min="5" max="5" width="31.125" style="8" customWidth="1"/>
    <col min="6" max="6" width="14.00390625" style="8" bestFit="1" customWidth="1"/>
    <col min="7" max="7" width="15.00390625" style="8" customWidth="1"/>
    <col min="8" max="8" width="4.875" style="8" customWidth="1"/>
    <col min="9" max="16384" width="9.375" style="8" customWidth="1"/>
  </cols>
  <sheetData>
    <row r="1" spans="2:8" s="269" customFormat="1" ht="31.5">
      <c r="B1" s="270" t="s">
        <v>498</v>
      </c>
      <c r="C1" s="271"/>
      <c r="D1" s="271"/>
      <c r="E1" s="271"/>
      <c r="F1" s="271"/>
      <c r="G1" s="271"/>
      <c r="H1" s="681" t="s">
        <v>571</v>
      </c>
    </row>
    <row r="2" spans="2:8" s="269" customFormat="1" ht="16.5" thickBot="1">
      <c r="B2" s="272"/>
      <c r="H2" s="681"/>
    </row>
    <row r="3" spans="1:8" s="269" customFormat="1" ht="16.5" customHeight="1" thickBot="1">
      <c r="A3" s="685" t="s">
        <v>74</v>
      </c>
      <c r="B3" s="274" t="s">
        <v>57</v>
      </c>
      <c r="C3" s="275"/>
      <c r="D3" s="568"/>
      <c r="E3" s="578" t="s">
        <v>59</v>
      </c>
      <c r="F3" s="579"/>
      <c r="G3" s="569"/>
      <c r="H3" s="681"/>
    </row>
    <row r="4" spans="1:8" s="195" customFormat="1" ht="16.5" thickBot="1">
      <c r="A4" s="686"/>
      <c r="B4" s="277" t="s">
        <v>66</v>
      </c>
      <c r="C4" s="278" t="s">
        <v>534</v>
      </c>
      <c r="D4" s="278" t="s">
        <v>535</v>
      </c>
      <c r="E4" s="277" t="s">
        <v>66</v>
      </c>
      <c r="F4" s="278" t="s">
        <v>534</v>
      </c>
      <c r="G4" s="278" t="s">
        <v>535</v>
      </c>
      <c r="H4" s="681"/>
    </row>
    <row r="5" spans="1:8" s="195" customFormat="1" ht="16.5" thickBot="1">
      <c r="A5" s="280">
        <v>1</v>
      </c>
      <c r="B5" s="277">
        <v>2</v>
      </c>
      <c r="C5" s="278">
        <v>3</v>
      </c>
      <c r="D5" s="278">
        <v>4</v>
      </c>
      <c r="E5" s="277">
        <v>6</v>
      </c>
      <c r="F5" s="279">
        <v>7</v>
      </c>
      <c r="G5" s="279">
        <v>8</v>
      </c>
      <c r="H5" s="681"/>
    </row>
    <row r="6" spans="1:8" s="269" customFormat="1" ht="15.75">
      <c r="A6" s="281" t="s">
        <v>18</v>
      </c>
      <c r="B6" s="580" t="s">
        <v>421</v>
      </c>
      <c r="C6" s="581"/>
      <c r="D6" s="581"/>
      <c r="E6" s="580" t="s">
        <v>219</v>
      </c>
      <c r="F6" s="283"/>
      <c r="G6" s="283">
        <v>1336</v>
      </c>
      <c r="H6" s="681"/>
    </row>
    <row r="7" spans="1:8" s="269" customFormat="1" ht="15.75">
      <c r="A7" s="284" t="s">
        <v>19</v>
      </c>
      <c r="B7" s="582" t="s">
        <v>422</v>
      </c>
      <c r="C7" s="583"/>
      <c r="D7" s="583"/>
      <c r="E7" s="582" t="s">
        <v>427</v>
      </c>
      <c r="F7" s="286"/>
      <c r="G7" s="286"/>
      <c r="H7" s="681"/>
    </row>
    <row r="8" spans="1:8" s="269" customFormat="1" ht="15.75">
      <c r="A8" s="284" t="s">
        <v>20</v>
      </c>
      <c r="B8" s="582" t="s">
        <v>11</v>
      </c>
      <c r="C8" s="583"/>
      <c r="D8" s="583"/>
      <c r="E8" s="582" t="s">
        <v>190</v>
      </c>
      <c r="F8" s="286">
        <v>5150</v>
      </c>
      <c r="G8" s="286">
        <v>5351</v>
      </c>
      <c r="H8" s="681"/>
    </row>
    <row r="9" spans="1:8" s="269" customFormat="1" ht="15.75">
      <c r="A9" s="284" t="s">
        <v>21</v>
      </c>
      <c r="B9" s="582" t="s">
        <v>423</v>
      </c>
      <c r="C9" s="583"/>
      <c r="D9" s="583"/>
      <c r="E9" s="582" t="s">
        <v>428</v>
      </c>
      <c r="F9" s="286"/>
      <c r="G9" s="286"/>
      <c r="H9" s="681"/>
    </row>
    <row r="10" spans="1:8" s="269" customFormat="1" ht="15.75">
      <c r="A10" s="284" t="s">
        <v>22</v>
      </c>
      <c r="B10" s="582" t="s">
        <v>424</v>
      </c>
      <c r="C10" s="583"/>
      <c r="D10" s="583"/>
      <c r="E10" s="582" t="s">
        <v>222</v>
      </c>
      <c r="F10" s="286"/>
      <c r="G10" s="286"/>
      <c r="H10" s="681"/>
    </row>
    <row r="11" spans="1:8" s="269" customFormat="1" ht="15.75">
      <c r="A11" s="284" t="s">
        <v>23</v>
      </c>
      <c r="B11" s="582" t="s">
        <v>425</v>
      </c>
      <c r="C11" s="584"/>
      <c r="D11" s="584"/>
      <c r="E11" s="585"/>
      <c r="F11" s="286"/>
      <c r="G11" s="286"/>
      <c r="H11" s="681"/>
    </row>
    <row r="12" spans="1:8" s="269" customFormat="1" ht="15.75">
      <c r="A12" s="284" t="s">
        <v>24</v>
      </c>
      <c r="B12" s="585"/>
      <c r="C12" s="583"/>
      <c r="D12" s="583"/>
      <c r="E12" s="585"/>
      <c r="F12" s="286"/>
      <c r="G12" s="286"/>
      <c r="H12" s="681"/>
    </row>
    <row r="13" spans="1:8" s="269" customFormat="1" ht="15.75">
      <c r="A13" s="284" t="s">
        <v>25</v>
      </c>
      <c r="B13" s="585"/>
      <c r="C13" s="583"/>
      <c r="D13" s="583"/>
      <c r="E13" s="585"/>
      <c r="F13" s="286"/>
      <c r="G13" s="286"/>
      <c r="H13" s="681"/>
    </row>
    <row r="14" spans="1:8" s="269" customFormat="1" ht="15.75">
      <c r="A14" s="284" t="s">
        <v>26</v>
      </c>
      <c r="B14" s="585"/>
      <c r="C14" s="584"/>
      <c r="D14" s="584"/>
      <c r="E14" s="585"/>
      <c r="F14" s="286"/>
      <c r="G14" s="286"/>
      <c r="H14" s="681"/>
    </row>
    <row r="15" spans="1:8" s="269" customFormat="1" ht="15.75">
      <c r="A15" s="284" t="s">
        <v>27</v>
      </c>
      <c r="B15" s="585"/>
      <c r="C15" s="584"/>
      <c r="D15" s="584"/>
      <c r="E15" s="585"/>
      <c r="F15" s="286"/>
      <c r="G15" s="286"/>
      <c r="H15" s="681"/>
    </row>
    <row r="16" spans="1:8" s="269" customFormat="1" ht="16.5" thickBot="1">
      <c r="A16" s="296" t="s">
        <v>28</v>
      </c>
      <c r="B16" s="586"/>
      <c r="C16" s="587"/>
      <c r="D16" s="587"/>
      <c r="E16" s="588" t="s">
        <v>49</v>
      </c>
      <c r="F16" s="298"/>
      <c r="G16" s="298"/>
      <c r="H16" s="681"/>
    </row>
    <row r="17" spans="1:8" s="269" customFormat="1" ht="16.5" thickBot="1">
      <c r="A17" s="292" t="s">
        <v>29</v>
      </c>
      <c r="B17" s="589" t="s">
        <v>451</v>
      </c>
      <c r="C17" s="590">
        <f>+C6+C8+C9+C11+C12+C13+C14+C15+C16</f>
        <v>0</v>
      </c>
      <c r="D17" s="590">
        <f>+D6+D8+D9+D11+D12+D13+D14+D15+D16</f>
        <v>0</v>
      </c>
      <c r="E17" s="589" t="s">
        <v>452</v>
      </c>
      <c r="F17" s="295">
        <f>+F6+F8+F10+F11+F12+F13+F14+F15+F16</f>
        <v>5150</v>
      </c>
      <c r="G17" s="295">
        <f>+G6+G8+G10+G11+G12+G13+G14+G15+G16</f>
        <v>6687</v>
      </c>
      <c r="H17" s="681"/>
    </row>
    <row r="18" spans="1:8" s="269" customFormat="1" ht="15.75">
      <c r="A18" s="281" t="s">
        <v>30</v>
      </c>
      <c r="B18" s="591" t="s">
        <v>240</v>
      </c>
      <c r="C18" s="592">
        <f>+C19+C20+C21+C22+C23</f>
        <v>5150</v>
      </c>
      <c r="D18" s="592">
        <f>+D19+D20+D21+D22+D23</f>
        <v>11738</v>
      </c>
      <c r="E18" s="582" t="s">
        <v>194</v>
      </c>
      <c r="F18" s="283"/>
      <c r="G18" s="283"/>
      <c r="H18" s="681"/>
    </row>
    <row r="19" spans="1:8" s="269" customFormat="1" ht="15.75">
      <c r="A19" s="284" t="s">
        <v>31</v>
      </c>
      <c r="B19" s="582" t="s">
        <v>229</v>
      </c>
      <c r="C19" s="583">
        <v>5150</v>
      </c>
      <c r="D19" s="583">
        <v>11738</v>
      </c>
      <c r="E19" s="582" t="s">
        <v>197</v>
      </c>
      <c r="F19" s="286"/>
      <c r="G19" s="286"/>
      <c r="H19" s="681"/>
    </row>
    <row r="20" spans="1:8" s="269" customFormat="1" ht="15.75">
      <c r="A20" s="281" t="s">
        <v>32</v>
      </c>
      <c r="B20" s="582" t="s">
        <v>230</v>
      </c>
      <c r="C20" s="583"/>
      <c r="D20" s="583"/>
      <c r="E20" s="582" t="s">
        <v>159</v>
      </c>
      <c r="F20" s="286"/>
      <c r="G20" s="286"/>
      <c r="H20" s="681"/>
    </row>
    <row r="21" spans="1:8" s="269" customFormat="1" ht="15.75">
      <c r="A21" s="284" t="s">
        <v>33</v>
      </c>
      <c r="B21" s="582" t="s">
        <v>231</v>
      </c>
      <c r="C21" s="583"/>
      <c r="D21" s="583"/>
      <c r="E21" s="582" t="s">
        <v>160</v>
      </c>
      <c r="F21" s="286"/>
      <c r="G21" s="286"/>
      <c r="H21" s="681"/>
    </row>
    <row r="22" spans="1:8" s="269" customFormat="1" ht="15.75">
      <c r="A22" s="281" t="s">
        <v>34</v>
      </c>
      <c r="B22" s="582" t="s">
        <v>232</v>
      </c>
      <c r="C22" s="583"/>
      <c r="D22" s="583"/>
      <c r="E22" s="588" t="s">
        <v>226</v>
      </c>
      <c r="F22" s="286"/>
      <c r="G22" s="286"/>
      <c r="H22" s="681"/>
    </row>
    <row r="23" spans="1:8" s="269" customFormat="1" ht="15.75">
      <c r="A23" s="284" t="s">
        <v>35</v>
      </c>
      <c r="B23" s="593" t="s">
        <v>233</v>
      </c>
      <c r="C23" s="583"/>
      <c r="D23" s="583"/>
      <c r="E23" s="582" t="s">
        <v>198</v>
      </c>
      <c r="F23" s="286"/>
      <c r="G23" s="286"/>
      <c r="H23" s="681"/>
    </row>
    <row r="24" spans="1:8" s="269" customFormat="1" ht="15.75">
      <c r="A24" s="281" t="s">
        <v>36</v>
      </c>
      <c r="B24" s="594" t="s">
        <v>234</v>
      </c>
      <c r="C24" s="595">
        <f>+C25+C26+C27+C28+C29</f>
        <v>0</v>
      </c>
      <c r="D24" s="595">
        <f>+D25+D26+D27+D28+D29</f>
        <v>0</v>
      </c>
      <c r="E24" s="580" t="s">
        <v>196</v>
      </c>
      <c r="F24" s="286"/>
      <c r="G24" s="286"/>
      <c r="H24" s="681"/>
    </row>
    <row r="25" spans="1:8" s="269" customFormat="1" ht="15.75">
      <c r="A25" s="284" t="s">
        <v>37</v>
      </c>
      <c r="B25" s="593" t="s">
        <v>235</v>
      </c>
      <c r="C25" s="583"/>
      <c r="D25" s="583"/>
      <c r="E25" s="580" t="s">
        <v>429</v>
      </c>
      <c r="F25" s="286"/>
      <c r="G25" s="286"/>
      <c r="H25" s="681"/>
    </row>
    <row r="26" spans="1:8" s="269" customFormat="1" ht="15.75">
      <c r="A26" s="281" t="s">
        <v>38</v>
      </c>
      <c r="B26" s="593" t="s">
        <v>236</v>
      </c>
      <c r="C26" s="583"/>
      <c r="D26" s="583"/>
      <c r="E26" s="596"/>
      <c r="F26" s="286"/>
      <c r="G26" s="286"/>
      <c r="H26" s="681"/>
    </row>
    <row r="27" spans="1:8" s="269" customFormat="1" ht="15.75">
      <c r="A27" s="284" t="s">
        <v>39</v>
      </c>
      <c r="B27" s="582" t="s">
        <v>237</v>
      </c>
      <c r="C27" s="583"/>
      <c r="D27" s="583"/>
      <c r="E27" s="596"/>
      <c r="F27" s="286"/>
      <c r="G27" s="286"/>
      <c r="H27" s="681"/>
    </row>
    <row r="28" spans="1:8" s="269" customFormat="1" ht="15.75">
      <c r="A28" s="281" t="s">
        <v>40</v>
      </c>
      <c r="B28" s="580" t="s">
        <v>238</v>
      </c>
      <c r="C28" s="583"/>
      <c r="D28" s="583"/>
      <c r="E28" s="585"/>
      <c r="F28" s="286"/>
      <c r="G28" s="286"/>
      <c r="H28" s="681"/>
    </row>
    <row r="29" spans="1:8" s="269" customFormat="1" ht="16.5" thickBot="1">
      <c r="A29" s="284" t="s">
        <v>41</v>
      </c>
      <c r="B29" s="597" t="s">
        <v>239</v>
      </c>
      <c r="C29" s="583"/>
      <c r="D29" s="583"/>
      <c r="E29" s="596"/>
      <c r="F29" s="286"/>
      <c r="G29" s="286"/>
      <c r="H29" s="681"/>
    </row>
    <row r="30" spans="1:8" s="269" customFormat="1" ht="16.5" thickBot="1">
      <c r="A30" s="292" t="s">
        <v>42</v>
      </c>
      <c r="B30" s="589" t="s">
        <v>426</v>
      </c>
      <c r="C30" s="590">
        <f>+C18+C24</f>
        <v>5150</v>
      </c>
      <c r="D30" s="590">
        <f>+D18+D24</f>
        <v>11738</v>
      </c>
      <c r="E30" s="589" t="s">
        <v>430</v>
      </c>
      <c r="F30" s="295">
        <f>SUM(F18:F29)</f>
        <v>0</v>
      </c>
      <c r="G30" s="295">
        <f>SUM(G18:G29)</f>
        <v>0</v>
      </c>
      <c r="H30" s="681"/>
    </row>
    <row r="31" spans="1:8" s="269" customFormat="1" ht="16.5" thickBot="1">
      <c r="A31" s="292" t="s">
        <v>43</v>
      </c>
      <c r="B31" s="589" t="s">
        <v>431</v>
      </c>
      <c r="C31" s="598">
        <f>+C17+C30</f>
        <v>5150</v>
      </c>
      <c r="D31" s="598">
        <f>+D17+D30</f>
        <v>11738</v>
      </c>
      <c r="E31" s="589" t="s">
        <v>432</v>
      </c>
      <c r="F31" s="301">
        <f>+F17+F30</f>
        <v>5150</v>
      </c>
      <c r="G31" s="301">
        <f>+G17+G30</f>
        <v>6687</v>
      </c>
      <c r="H31" s="681"/>
    </row>
    <row r="32" spans="1:8" s="269" customFormat="1" ht="16.5" thickBot="1">
      <c r="A32" s="292" t="s">
        <v>44</v>
      </c>
      <c r="B32" s="589" t="s">
        <v>172</v>
      </c>
      <c r="C32" s="598">
        <f>IF(C17-F17&lt;0,F17-C17,"-")</f>
        <v>5150</v>
      </c>
      <c r="D32" s="598">
        <f>IF(D17-G17&lt;0,G17-D17,"-")</f>
        <v>6687</v>
      </c>
      <c r="E32" s="589" t="s">
        <v>173</v>
      </c>
      <c r="F32" s="301" t="str">
        <f>IF(C17-F17&gt;0,C17-F17,"-")</f>
        <v>-</v>
      </c>
      <c r="G32" s="301" t="str">
        <f>IF(C17-G17&gt;0,C17-G17,"-")</f>
        <v>-</v>
      </c>
      <c r="H32" s="681"/>
    </row>
    <row r="33" spans="1:8" s="269" customFormat="1" ht="16.5" thickBot="1">
      <c r="A33" s="292" t="s">
        <v>45</v>
      </c>
      <c r="B33" s="589" t="s">
        <v>227</v>
      </c>
      <c r="C33" s="598" t="str">
        <f>IF(C17+C18-F31&lt;0,F31-(C17+C18),"-")</f>
        <v>-</v>
      </c>
      <c r="D33" s="598" t="str">
        <f>IF(D17+D18-G31&lt;0,G31-(D17+D18),"-")</f>
        <v>-</v>
      </c>
      <c r="E33" s="589" t="s">
        <v>228</v>
      </c>
      <c r="F33" s="301" t="str">
        <f>IF(C17+C18-F31&gt;0,C17+C18-F31,"-")</f>
        <v>-</v>
      </c>
      <c r="G33" s="301" t="str">
        <f>IF(C17+C18-G31&gt;0,C17+C18-G31,"-")</f>
        <v>-</v>
      </c>
      <c r="H33" s="681"/>
    </row>
  </sheetData>
  <sheetProtection/>
  <mergeCells count="2">
    <mergeCell ref="H1:H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klemf</cp:lastModifiedBy>
  <cp:lastPrinted>2015-02-26T13:15:47Z</cp:lastPrinted>
  <dcterms:created xsi:type="dcterms:W3CDTF">1999-10-30T10:30:45Z</dcterms:created>
  <dcterms:modified xsi:type="dcterms:W3CDTF">2015-09-28T09:07:02Z</dcterms:modified>
  <cp:category/>
  <cp:version/>
  <cp:contentType/>
  <cp:contentStatus/>
</cp:coreProperties>
</file>