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7A26E12C-F537-4896-92C3-63FC7EEE6FD1}" xr6:coauthVersionLast="32" xr6:coauthVersionMax="32" xr10:uidLastSave="{00000000-0000-0000-0000-000000000000}"/>
  <bookViews>
    <workbookView xWindow="0" yWindow="0" windowWidth="19200" windowHeight="11388" xr2:uid="{C40DBE0C-3D47-43F6-B774-4ACF56532988}"/>
  </bookViews>
  <sheets>
    <sheet name="1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0" i="1"/>
  <c r="C75" i="1"/>
  <c r="C71" i="1"/>
  <c r="C67" i="1"/>
  <c r="C57" i="1"/>
  <c r="C61" i="1"/>
  <c r="C54" i="1"/>
  <c r="C53" i="1"/>
  <c r="C43" i="1"/>
  <c r="C42" i="1"/>
  <c r="C38" i="1"/>
  <c r="C35" i="1"/>
  <c r="C27" i="1"/>
  <c r="C24" i="1"/>
  <c r="C16" i="1"/>
  <c r="C15" i="1"/>
  <c r="C14" i="1"/>
  <c r="C1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4" i="1"/>
</calcChain>
</file>

<file path=xl/sharedStrings.xml><?xml version="1.0" encoding="utf-8"?>
<sst xmlns="http://schemas.openxmlformats.org/spreadsheetml/2006/main" count="151" uniqueCount="151">
  <si>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</si>
  <si>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</si>
  <si>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</si>
  <si>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</si>
  <si>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</si>
  <si>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</si>
  <si>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</si>
  <si>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04</t>
  </si>
  <si>
    <t>Készenléti, ügyeleti, helyettesítési díj, túlóra, túlszolgálat (K1104)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</si>
  <si>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</si>
  <si>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</si>
  <si>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</si>
  <si>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</si>
  <si>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</si>
  <si>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</si>
  <si>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</si>
  <si>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</si>
  <si>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</si>
  <si>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</si>
  <si>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</si>
  <si>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</si>
  <si>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</si>
  <si>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</si>
  <si>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</si>
  <si>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</si>
  <si>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</si>
  <si>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</si>
  <si>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</si>
  <si>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</si>
  <si>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</si>
  <si>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</si>
  <si>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</si>
  <si>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</si>
  <si>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</si>
  <si>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</si>
  <si>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</si>
  <si>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</si>
  <si>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</si>
  <si>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</si>
  <si>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</si>
  <si>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</si>
  <si>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</si>
  <si>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</si>
  <si>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</si>
  <si>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</si>
  <si>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</si>
  <si>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</si>
  <si>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</si>
  <si>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</si>
  <si>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</si>
  <si>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</si>
  <si>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</si>
  <si>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</si>
  <si>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</si>
  <si>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</si>
  <si>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</si>
  <si>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</si>
  <si>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43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</si>
  <si>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</si>
  <si>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</si>
  <si>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</si>
  <si>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</si>
  <si>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</si>
  <si>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</si>
  <si>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</si>
  <si>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</si>
  <si>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</si>
  <si>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</si>
  <si>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</si>
  <si>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</si>
  <si>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</si>
  <si>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</si>
  <si>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</si>
  <si>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</si>
  <si>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</si>
  <si>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</si>
  <si>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</si>
  <si>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</si>
  <si>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</si>
  <si>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</si>
  <si>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</si>
  <si>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</si>
  <si>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</si>
  <si>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</si>
  <si>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</si>
  <si>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</si>
  <si>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</si>
  <si>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</si>
  <si>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</si>
  <si>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</si>
  <si>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</si>
  <si>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</si>
  <si>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</si>
  <si>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</si>
  <si>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</si>
  <si>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</si>
  <si>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126</t>
  </si>
  <si>
    <t>Egyéb elvonások, befizetések (K5023)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</si>
  <si>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</si>
  <si>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</si>
  <si>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</si>
  <si>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</si>
  <si>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</si>
  <si>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</si>
  <si>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</si>
  <si>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</si>
  <si>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</si>
  <si>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</si>
  <si>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</si>
  <si>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</si>
  <si>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</si>
  <si>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</si>
  <si>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</si>
  <si>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</si>
  <si>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</si>
  <si>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</si>
  <si>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</si>
  <si>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</si>
  <si>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</si>
  <si>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</si>
  <si>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</si>
  <si>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</si>
  <si>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</si>
  <si>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</si>
  <si>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</si>
  <si>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</si>
  <si>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</si>
  <si>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</si>
  <si>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</si>
  <si>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</si>
  <si>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</si>
  <si>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</si>
  <si>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</si>
  <si>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</si>
  <si>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</si>
  <si>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</si>
  <si>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229</t>
  </si>
  <si>
    <t>Egyéb felhalmozási célú támogatások államháztartáson belülre (=230+…+239) (K84)</t>
  </si>
  <si>
    <t>236</t>
  </si>
  <si>
    <t>ebből: helyi önkormányzatok és költségvetési szerveik (K84)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</si>
  <si>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</si>
  <si>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</si>
  <si>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</si>
  <si>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</si>
  <si>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%</t>
  </si>
  <si>
    <t>K1-K8. Költségvetési kiadások</t>
  </si>
  <si>
    <t>Ft-ban</t>
  </si>
  <si>
    <t>Szakmai anyagok beszerzése (K311)</t>
  </si>
  <si>
    <t>Szakmai tevékenységet segítő szolg.  (K336)</t>
  </si>
  <si>
    <t>Karbantartási, kisjavítási szolg. (K334)</t>
  </si>
  <si>
    <t>Egyéb kommunikációs szolg. (K322)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</si>
</sst>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6D87-FD1E-4BF6-A22E-86B34CB091BD}">
  <dimension ref="A1:H75"/>
  <sheetViews>
    <sheetView tabSelected="1" zoomScaleNormal="100" workbookViewId="0">
      <selection activeCell="J75" sqref="J75"/>
    </sheetView>
  </sheetViews>
  <sheetFormatPr defaultRowHeight="15.6" x14ac:dyDescent="0.25"/>
  <cols>
    <col min="1" max="1" width="5.5546875" style="1" customWidth="1"/>
    <col min="2" max="2" width="39.6640625" style="1" customWidth="1"/>
    <col min="3" max="3" width="13.109375" style="2" customWidth="1"/>
    <col min="4" max="4" width="13.33203125" style="2" customWidth="1"/>
    <col min="5" max="5" width="12" style="2" customWidth="1"/>
    <col min="6" max="6" width="7" style="2" customWidth="1"/>
    <col min="7" max="7" width="9.109375" style="1"/>
    <col min="8" max="8" width="11.33203125" style="1" bestFit="1" customWidth="1"/>
    <col min="9" max="9" width="10.109375" style="1" bestFit="1" customWidth="1"/>
    <col min="10" max="252" width="9.109375" style="1"/>
    <col min="253" max="253" width="8.109375" style="1" customWidth="1"/>
    <col min="254" max="254" width="41" style="1" customWidth="1"/>
    <col min="255" max="261" width="32.88671875" style="1" customWidth="1"/>
    <col min="262" max="508" width="9.109375" style="1"/>
    <col min="509" max="509" width="8.109375" style="1" customWidth="1"/>
    <col min="510" max="510" width="41" style="1" customWidth="1"/>
    <col min="511" max="517" width="32.88671875" style="1" customWidth="1"/>
    <col min="518" max="764" width="9.109375" style="1"/>
    <col min="765" max="765" width="8.109375" style="1" customWidth="1"/>
    <col min="766" max="766" width="41" style="1" customWidth="1"/>
    <col min="767" max="773" width="32.88671875" style="1" customWidth="1"/>
    <col min="774" max="1020" width="9.109375" style="1"/>
    <col min="1021" max="1021" width="8.109375" style="1" customWidth="1"/>
    <col min="1022" max="1022" width="41" style="1" customWidth="1"/>
    <col min="1023" max="1029" width="32.88671875" style="1" customWidth="1"/>
    <col min="1030" max="1276" width="9.109375" style="1"/>
    <col min="1277" max="1277" width="8.109375" style="1" customWidth="1"/>
    <col min="1278" max="1278" width="41" style="1" customWidth="1"/>
    <col min="1279" max="1285" width="32.88671875" style="1" customWidth="1"/>
    <col min="1286" max="1532" width="9.109375" style="1"/>
    <col min="1533" max="1533" width="8.109375" style="1" customWidth="1"/>
    <col min="1534" max="1534" width="41" style="1" customWidth="1"/>
    <col min="1535" max="1541" width="32.88671875" style="1" customWidth="1"/>
    <col min="1542" max="1788" width="9.109375" style="1"/>
    <col min="1789" max="1789" width="8.109375" style="1" customWidth="1"/>
    <col min="1790" max="1790" width="41" style="1" customWidth="1"/>
    <col min="1791" max="1797" width="32.88671875" style="1" customWidth="1"/>
    <col min="1798" max="2044" width="9.109375" style="1"/>
    <col min="2045" max="2045" width="8.109375" style="1" customWidth="1"/>
    <col min="2046" max="2046" width="41" style="1" customWidth="1"/>
    <col min="2047" max="2053" width="32.88671875" style="1" customWidth="1"/>
    <col min="2054" max="2300" width="9.109375" style="1"/>
    <col min="2301" max="2301" width="8.109375" style="1" customWidth="1"/>
    <col min="2302" max="2302" width="41" style="1" customWidth="1"/>
    <col min="2303" max="2309" width="32.88671875" style="1" customWidth="1"/>
    <col min="2310" max="2556" width="9.109375" style="1"/>
    <col min="2557" max="2557" width="8.109375" style="1" customWidth="1"/>
    <col min="2558" max="2558" width="41" style="1" customWidth="1"/>
    <col min="2559" max="2565" width="32.88671875" style="1" customWidth="1"/>
    <col min="2566" max="2812" width="9.109375" style="1"/>
    <col min="2813" max="2813" width="8.109375" style="1" customWidth="1"/>
    <col min="2814" max="2814" width="41" style="1" customWidth="1"/>
    <col min="2815" max="2821" width="32.88671875" style="1" customWidth="1"/>
    <col min="2822" max="3068" width="9.109375" style="1"/>
    <col min="3069" max="3069" width="8.109375" style="1" customWidth="1"/>
    <col min="3070" max="3070" width="41" style="1" customWidth="1"/>
    <col min="3071" max="3077" width="32.88671875" style="1" customWidth="1"/>
    <col min="3078" max="3324" width="9.109375" style="1"/>
    <col min="3325" max="3325" width="8.109375" style="1" customWidth="1"/>
    <col min="3326" max="3326" width="41" style="1" customWidth="1"/>
    <col min="3327" max="3333" width="32.88671875" style="1" customWidth="1"/>
    <col min="3334" max="3580" width="9.109375" style="1"/>
    <col min="3581" max="3581" width="8.109375" style="1" customWidth="1"/>
    <col min="3582" max="3582" width="41" style="1" customWidth="1"/>
    <col min="3583" max="3589" width="32.88671875" style="1" customWidth="1"/>
    <col min="3590" max="3836" width="9.109375" style="1"/>
    <col min="3837" max="3837" width="8.109375" style="1" customWidth="1"/>
    <col min="3838" max="3838" width="41" style="1" customWidth="1"/>
    <col min="3839" max="3845" width="32.88671875" style="1" customWidth="1"/>
    <col min="3846" max="4092" width="9.109375" style="1"/>
    <col min="4093" max="4093" width="8.109375" style="1" customWidth="1"/>
    <col min="4094" max="4094" width="41" style="1" customWidth="1"/>
    <col min="4095" max="4101" width="32.88671875" style="1" customWidth="1"/>
    <col min="4102" max="4348" width="9.109375" style="1"/>
    <col min="4349" max="4349" width="8.109375" style="1" customWidth="1"/>
    <col min="4350" max="4350" width="41" style="1" customWidth="1"/>
    <col min="4351" max="4357" width="32.88671875" style="1" customWidth="1"/>
    <col min="4358" max="4604" width="9.109375" style="1"/>
    <col min="4605" max="4605" width="8.109375" style="1" customWidth="1"/>
    <col min="4606" max="4606" width="41" style="1" customWidth="1"/>
    <col min="4607" max="4613" width="32.88671875" style="1" customWidth="1"/>
    <col min="4614" max="4860" width="9.109375" style="1"/>
    <col min="4861" max="4861" width="8.109375" style="1" customWidth="1"/>
    <col min="4862" max="4862" width="41" style="1" customWidth="1"/>
    <col min="4863" max="4869" width="32.88671875" style="1" customWidth="1"/>
    <col min="4870" max="5116" width="9.109375" style="1"/>
    <col min="5117" max="5117" width="8.109375" style="1" customWidth="1"/>
    <col min="5118" max="5118" width="41" style="1" customWidth="1"/>
    <col min="5119" max="5125" width="32.88671875" style="1" customWidth="1"/>
    <col min="5126" max="5372" width="9.109375" style="1"/>
    <col min="5373" max="5373" width="8.109375" style="1" customWidth="1"/>
    <col min="5374" max="5374" width="41" style="1" customWidth="1"/>
    <col min="5375" max="5381" width="32.88671875" style="1" customWidth="1"/>
    <col min="5382" max="5628" width="9.109375" style="1"/>
    <col min="5629" max="5629" width="8.109375" style="1" customWidth="1"/>
    <col min="5630" max="5630" width="41" style="1" customWidth="1"/>
    <col min="5631" max="5637" width="32.88671875" style="1" customWidth="1"/>
    <col min="5638" max="5884" width="9.109375" style="1"/>
    <col min="5885" max="5885" width="8.109375" style="1" customWidth="1"/>
    <col min="5886" max="5886" width="41" style="1" customWidth="1"/>
    <col min="5887" max="5893" width="32.88671875" style="1" customWidth="1"/>
    <col min="5894" max="6140" width="9.109375" style="1"/>
    <col min="6141" max="6141" width="8.109375" style="1" customWidth="1"/>
    <col min="6142" max="6142" width="41" style="1" customWidth="1"/>
    <col min="6143" max="6149" width="32.88671875" style="1" customWidth="1"/>
    <col min="6150" max="6396" width="9.109375" style="1"/>
    <col min="6397" max="6397" width="8.109375" style="1" customWidth="1"/>
    <col min="6398" max="6398" width="41" style="1" customWidth="1"/>
    <col min="6399" max="6405" width="32.88671875" style="1" customWidth="1"/>
    <col min="6406" max="6652" width="9.109375" style="1"/>
    <col min="6653" max="6653" width="8.109375" style="1" customWidth="1"/>
    <col min="6654" max="6654" width="41" style="1" customWidth="1"/>
    <col min="6655" max="6661" width="32.88671875" style="1" customWidth="1"/>
    <col min="6662" max="6908" width="9.109375" style="1"/>
    <col min="6909" max="6909" width="8.109375" style="1" customWidth="1"/>
    <col min="6910" max="6910" width="41" style="1" customWidth="1"/>
    <col min="6911" max="6917" width="32.88671875" style="1" customWidth="1"/>
    <col min="6918" max="7164" width="9.109375" style="1"/>
    <col min="7165" max="7165" width="8.109375" style="1" customWidth="1"/>
    <col min="7166" max="7166" width="41" style="1" customWidth="1"/>
    <col min="7167" max="7173" width="32.88671875" style="1" customWidth="1"/>
    <col min="7174" max="7420" width="9.109375" style="1"/>
    <col min="7421" max="7421" width="8.109375" style="1" customWidth="1"/>
    <col min="7422" max="7422" width="41" style="1" customWidth="1"/>
    <col min="7423" max="7429" width="32.88671875" style="1" customWidth="1"/>
    <col min="7430" max="7676" width="9.109375" style="1"/>
    <col min="7677" max="7677" width="8.109375" style="1" customWidth="1"/>
    <col min="7678" max="7678" width="41" style="1" customWidth="1"/>
    <col min="7679" max="7685" width="32.88671875" style="1" customWidth="1"/>
    <col min="7686" max="7932" width="9.109375" style="1"/>
    <col min="7933" max="7933" width="8.109375" style="1" customWidth="1"/>
    <col min="7934" max="7934" width="41" style="1" customWidth="1"/>
    <col min="7935" max="7941" width="32.88671875" style="1" customWidth="1"/>
    <col min="7942" max="8188" width="9.109375" style="1"/>
    <col min="8189" max="8189" width="8.109375" style="1" customWidth="1"/>
    <col min="8190" max="8190" width="41" style="1" customWidth="1"/>
    <col min="8191" max="8197" width="32.88671875" style="1" customWidth="1"/>
    <col min="8198" max="8444" width="9.109375" style="1"/>
    <col min="8445" max="8445" width="8.109375" style="1" customWidth="1"/>
    <col min="8446" max="8446" width="41" style="1" customWidth="1"/>
    <col min="8447" max="8453" width="32.88671875" style="1" customWidth="1"/>
    <col min="8454" max="8700" width="9.109375" style="1"/>
    <col min="8701" max="8701" width="8.109375" style="1" customWidth="1"/>
    <col min="8702" max="8702" width="41" style="1" customWidth="1"/>
    <col min="8703" max="8709" width="32.88671875" style="1" customWidth="1"/>
    <col min="8710" max="8956" width="9.109375" style="1"/>
    <col min="8957" max="8957" width="8.109375" style="1" customWidth="1"/>
    <col min="8958" max="8958" width="41" style="1" customWidth="1"/>
    <col min="8959" max="8965" width="32.88671875" style="1" customWidth="1"/>
    <col min="8966" max="9212" width="9.109375" style="1"/>
    <col min="9213" max="9213" width="8.109375" style="1" customWidth="1"/>
    <col min="9214" max="9214" width="41" style="1" customWidth="1"/>
    <col min="9215" max="9221" width="32.88671875" style="1" customWidth="1"/>
    <col min="9222" max="9468" width="9.109375" style="1"/>
    <col min="9469" max="9469" width="8.109375" style="1" customWidth="1"/>
    <col min="9470" max="9470" width="41" style="1" customWidth="1"/>
    <col min="9471" max="9477" width="32.88671875" style="1" customWidth="1"/>
    <col min="9478" max="9724" width="9.109375" style="1"/>
    <col min="9725" max="9725" width="8.109375" style="1" customWidth="1"/>
    <col min="9726" max="9726" width="41" style="1" customWidth="1"/>
    <col min="9727" max="9733" width="32.88671875" style="1" customWidth="1"/>
    <col min="9734" max="9980" width="9.109375" style="1"/>
    <col min="9981" max="9981" width="8.109375" style="1" customWidth="1"/>
    <col min="9982" max="9982" width="41" style="1" customWidth="1"/>
    <col min="9983" max="9989" width="32.88671875" style="1" customWidth="1"/>
    <col min="9990" max="10236" width="9.109375" style="1"/>
    <col min="10237" max="10237" width="8.109375" style="1" customWidth="1"/>
    <col min="10238" max="10238" width="41" style="1" customWidth="1"/>
    <col min="10239" max="10245" width="32.88671875" style="1" customWidth="1"/>
    <col min="10246" max="10492" width="9.109375" style="1"/>
    <col min="10493" max="10493" width="8.109375" style="1" customWidth="1"/>
    <col min="10494" max="10494" width="41" style="1" customWidth="1"/>
    <col min="10495" max="10501" width="32.88671875" style="1" customWidth="1"/>
    <col min="10502" max="10748" width="9.109375" style="1"/>
    <col min="10749" max="10749" width="8.109375" style="1" customWidth="1"/>
    <col min="10750" max="10750" width="41" style="1" customWidth="1"/>
    <col min="10751" max="10757" width="32.88671875" style="1" customWidth="1"/>
    <col min="10758" max="11004" width="9.109375" style="1"/>
    <col min="11005" max="11005" width="8.109375" style="1" customWidth="1"/>
    <col min="11006" max="11006" width="41" style="1" customWidth="1"/>
    <col min="11007" max="11013" width="32.88671875" style="1" customWidth="1"/>
    <col min="11014" max="11260" width="9.109375" style="1"/>
    <col min="11261" max="11261" width="8.109375" style="1" customWidth="1"/>
    <col min="11262" max="11262" width="41" style="1" customWidth="1"/>
    <col min="11263" max="11269" width="32.88671875" style="1" customWidth="1"/>
    <col min="11270" max="11516" width="9.109375" style="1"/>
    <col min="11517" max="11517" width="8.109375" style="1" customWidth="1"/>
    <col min="11518" max="11518" width="41" style="1" customWidth="1"/>
    <col min="11519" max="11525" width="32.88671875" style="1" customWidth="1"/>
    <col min="11526" max="11772" width="9.109375" style="1"/>
    <col min="11773" max="11773" width="8.109375" style="1" customWidth="1"/>
    <col min="11774" max="11774" width="41" style="1" customWidth="1"/>
    <col min="11775" max="11781" width="32.88671875" style="1" customWidth="1"/>
    <col min="11782" max="12028" width="9.109375" style="1"/>
    <col min="12029" max="12029" width="8.109375" style="1" customWidth="1"/>
    <col min="12030" max="12030" width="41" style="1" customWidth="1"/>
    <col min="12031" max="12037" width="32.88671875" style="1" customWidth="1"/>
    <col min="12038" max="12284" width="9.109375" style="1"/>
    <col min="12285" max="12285" width="8.109375" style="1" customWidth="1"/>
    <col min="12286" max="12286" width="41" style="1" customWidth="1"/>
    <col min="12287" max="12293" width="32.88671875" style="1" customWidth="1"/>
    <col min="12294" max="12540" width="9.109375" style="1"/>
    <col min="12541" max="12541" width="8.109375" style="1" customWidth="1"/>
    <col min="12542" max="12542" width="41" style="1" customWidth="1"/>
    <col min="12543" max="12549" width="32.88671875" style="1" customWidth="1"/>
    <col min="12550" max="12796" width="9.109375" style="1"/>
    <col min="12797" max="12797" width="8.109375" style="1" customWidth="1"/>
    <col min="12798" max="12798" width="41" style="1" customWidth="1"/>
    <col min="12799" max="12805" width="32.88671875" style="1" customWidth="1"/>
    <col min="12806" max="13052" width="9.109375" style="1"/>
    <col min="13053" max="13053" width="8.109375" style="1" customWidth="1"/>
    <col min="13054" max="13054" width="41" style="1" customWidth="1"/>
    <col min="13055" max="13061" width="32.88671875" style="1" customWidth="1"/>
    <col min="13062" max="13308" width="9.109375" style="1"/>
    <col min="13309" max="13309" width="8.109375" style="1" customWidth="1"/>
    <col min="13310" max="13310" width="41" style="1" customWidth="1"/>
    <col min="13311" max="13317" width="32.88671875" style="1" customWidth="1"/>
    <col min="13318" max="13564" width="9.109375" style="1"/>
    <col min="13565" max="13565" width="8.109375" style="1" customWidth="1"/>
    <col min="13566" max="13566" width="41" style="1" customWidth="1"/>
    <col min="13567" max="13573" width="32.88671875" style="1" customWidth="1"/>
    <col min="13574" max="13820" width="9.109375" style="1"/>
    <col min="13821" max="13821" width="8.109375" style="1" customWidth="1"/>
    <col min="13822" max="13822" width="41" style="1" customWidth="1"/>
    <col min="13823" max="13829" width="32.88671875" style="1" customWidth="1"/>
    <col min="13830" max="14076" width="9.109375" style="1"/>
    <col min="14077" max="14077" width="8.109375" style="1" customWidth="1"/>
    <col min="14078" max="14078" width="41" style="1" customWidth="1"/>
    <col min="14079" max="14085" width="32.88671875" style="1" customWidth="1"/>
    <col min="14086" max="14332" width="9.109375" style="1"/>
    <col min="14333" max="14333" width="8.109375" style="1" customWidth="1"/>
    <col min="14334" max="14334" width="41" style="1" customWidth="1"/>
    <col min="14335" max="14341" width="32.88671875" style="1" customWidth="1"/>
    <col min="14342" max="14588" width="9.109375" style="1"/>
    <col min="14589" max="14589" width="8.109375" style="1" customWidth="1"/>
    <col min="14590" max="14590" width="41" style="1" customWidth="1"/>
    <col min="14591" max="14597" width="32.88671875" style="1" customWidth="1"/>
    <col min="14598" max="14844" width="9.109375" style="1"/>
    <col min="14845" max="14845" width="8.109375" style="1" customWidth="1"/>
    <col min="14846" max="14846" width="41" style="1" customWidth="1"/>
    <col min="14847" max="14853" width="32.88671875" style="1" customWidth="1"/>
    <col min="14854" max="15100" width="9.109375" style="1"/>
    <col min="15101" max="15101" width="8.109375" style="1" customWidth="1"/>
    <col min="15102" max="15102" width="41" style="1" customWidth="1"/>
    <col min="15103" max="15109" width="32.88671875" style="1" customWidth="1"/>
    <col min="15110" max="15356" width="9.109375" style="1"/>
    <col min="15357" max="15357" width="8.109375" style="1" customWidth="1"/>
    <col min="15358" max="15358" width="41" style="1" customWidth="1"/>
    <col min="15359" max="15365" width="32.88671875" style="1" customWidth="1"/>
    <col min="15366" max="15612" width="9.109375" style="1"/>
    <col min="15613" max="15613" width="8.109375" style="1" customWidth="1"/>
    <col min="15614" max="15614" width="41" style="1" customWidth="1"/>
    <col min="15615" max="15621" width="32.88671875" style="1" customWidth="1"/>
    <col min="15622" max="15868" width="9.109375" style="1"/>
    <col min="15869" max="15869" width="8.109375" style="1" customWidth="1"/>
    <col min="15870" max="15870" width="41" style="1" customWidth="1"/>
    <col min="15871" max="15877" width="32.88671875" style="1" customWidth="1"/>
    <col min="15878" max="16124" width="9.109375" style="1"/>
    <col min="16125" max="16125" width="8.109375" style="1" customWidth="1"/>
    <col min="16126" max="16126" width="41" style="1" customWidth="1"/>
    <col min="16127" max="16133" width="32.88671875" style="1" customWidth="1"/>
    <col min="16134" max="16384" width="9.109375" style="1"/>
  </cols>
  <sheetData>
    <row r="1" spans="1:6" x14ac:dyDescent="0.25">
      <c r="F1" s="10" t="s">
        <v>146</v>
      </c>
    </row>
    <row r="2" spans="1:6" ht="18.75" customHeight="1" x14ac:dyDescent="0.25">
      <c r="A2" s="24" t="s">
        <v>145</v>
      </c>
      <c r="B2" s="24"/>
      <c r="C2" s="24"/>
      <c r="D2" s="24"/>
      <c r="E2" s="24"/>
      <c r="F2" s="24"/>
    </row>
    <row r="3" spans="1:6" ht="31.5" customHeight="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144</v>
      </c>
    </row>
    <row r="4" spans="1:6" ht="28.5" customHeight="1" x14ac:dyDescent="0.25">
      <c r="A4" s="3" t="s">
        <v>5</v>
      </c>
      <c r="B4" s="4" t="s">
        <v>6</v>
      </c>
      <c r="C4" s="5">
        <v>37000000</v>
      </c>
      <c r="D4" s="5">
        <v>37000000</v>
      </c>
      <c r="E4" s="5">
        <v>36956634</v>
      </c>
      <c r="F4" s="6">
        <f>E4/D4</f>
        <v>0.99882794594594593</v>
      </c>
    </row>
    <row r="5" spans="1:6" ht="29.25" customHeight="1" x14ac:dyDescent="0.25">
      <c r="A5" s="3" t="s">
        <v>7</v>
      </c>
      <c r="B5" s="4" t="s">
        <v>8</v>
      </c>
      <c r="C5" s="5">
        <v>45000</v>
      </c>
      <c r="D5" s="5">
        <v>45000</v>
      </c>
      <c r="E5" s="5">
        <v>44413</v>
      </c>
      <c r="F5" s="6">
        <f t="shared" ref="F5:F69" si="0">E5/D5</f>
        <v>0.98695555555555559</v>
      </c>
    </row>
    <row r="6" spans="1:6" x14ac:dyDescent="0.25">
      <c r="A6" s="3" t="s">
        <v>9</v>
      </c>
      <c r="B6" s="4" t="s">
        <v>10</v>
      </c>
      <c r="C6" s="5">
        <v>1530000</v>
      </c>
      <c r="D6" s="5">
        <v>1587906</v>
      </c>
      <c r="E6" s="5">
        <v>1587906</v>
      </c>
      <c r="F6" s="6">
        <f t="shared" si="0"/>
        <v>1</v>
      </c>
    </row>
    <row r="7" spans="1:6" x14ac:dyDescent="0.25">
      <c r="A7" s="3" t="s">
        <v>11</v>
      </c>
      <c r="B7" s="4" t="s">
        <v>12</v>
      </c>
      <c r="C7" s="5">
        <v>0</v>
      </c>
      <c r="D7" s="5">
        <v>175350</v>
      </c>
      <c r="E7" s="5">
        <v>175350</v>
      </c>
      <c r="F7" s="6">
        <f t="shared" si="0"/>
        <v>1</v>
      </c>
    </row>
    <row r="8" spans="1:6" x14ac:dyDescent="0.25">
      <c r="A8" s="3" t="s">
        <v>13</v>
      </c>
      <c r="B8" s="4" t="s">
        <v>14</v>
      </c>
      <c r="C8" s="5">
        <v>100000</v>
      </c>
      <c r="D8" s="5">
        <v>100000</v>
      </c>
      <c r="E8" s="5">
        <v>42120</v>
      </c>
      <c r="F8" s="6">
        <f t="shared" si="0"/>
        <v>0.42120000000000002</v>
      </c>
    </row>
    <row r="9" spans="1:6" ht="30" customHeight="1" x14ac:dyDescent="0.25">
      <c r="A9" s="3" t="s">
        <v>15</v>
      </c>
      <c r="B9" s="4" t="s">
        <v>16</v>
      </c>
      <c r="C9" s="5">
        <v>1130000</v>
      </c>
      <c r="D9" s="5">
        <v>1230000</v>
      </c>
      <c r="E9" s="5">
        <v>1216920</v>
      </c>
      <c r="F9" s="6">
        <f t="shared" si="0"/>
        <v>0.98936585365853658</v>
      </c>
    </row>
    <row r="10" spans="1:6" ht="30.75" customHeight="1" x14ac:dyDescent="0.25">
      <c r="A10" s="12" t="s">
        <v>17</v>
      </c>
      <c r="B10" s="13" t="s">
        <v>18</v>
      </c>
      <c r="C10" s="14">
        <f>SUM(C4:C9)</f>
        <v>39805000</v>
      </c>
      <c r="D10" s="14">
        <f>SUM(D4:D9)</f>
        <v>40138256</v>
      </c>
      <c r="E10" s="14">
        <v>40023343</v>
      </c>
      <c r="F10" s="15">
        <f t="shared" si="0"/>
        <v>0.99713707042976651</v>
      </c>
    </row>
    <row r="11" spans="1:6" x14ac:dyDescent="0.25">
      <c r="A11" s="3" t="s">
        <v>19</v>
      </c>
      <c r="B11" s="4" t="s">
        <v>20</v>
      </c>
      <c r="C11" s="5">
        <v>6584094</v>
      </c>
      <c r="D11" s="5">
        <v>6584094</v>
      </c>
      <c r="E11" s="5">
        <v>6583467</v>
      </c>
      <c r="F11" s="6">
        <f t="shared" si="0"/>
        <v>0.99990477049689752</v>
      </c>
    </row>
    <row r="12" spans="1:6" ht="42" customHeight="1" x14ac:dyDescent="0.25">
      <c r="A12" s="3" t="s">
        <v>21</v>
      </c>
      <c r="B12" s="20" t="s">
        <v>22</v>
      </c>
      <c r="C12" s="5">
        <v>121000</v>
      </c>
      <c r="D12" s="5">
        <v>300928</v>
      </c>
      <c r="E12" s="5">
        <v>287928</v>
      </c>
      <c r="F12" s="6">
        <f t="shared" si="0"/>
        <v>0.95680029774564013</v>
      </c>
    </row>
    <row r="13" spans="1:6" x14ac:dyDescent="0.25">
      <c r="A13" s="3" t="s">
        <v>23</v>
      </c>
      <c r="B13" s="4" t="s">
        <v>24</v>
      </c>
      <c r="C13" s="5">
        <v>47000</v>
      </c>
      <c r="D13" s="5">
        <v>47000</v>
      </c>
      <c r="E13" s="5">
        <v>46960</v>
      </c>
      <c r="F13" s="6">
        <f t="shared" si="0"/>
        <v>0.99914893617021272</v>
      </c>
    </row>
    <row r="14" spans="1:6" ht="30" customHeight="1" x14ac:dyDescent="0.25">
      <c r="A14" s="12" t="s">
        <v>25</v>
      </c>
      <c r="B14" s="13" t="s">
        <v>26</v>
      </c>
      <c r="C14" s="14">
        <f>SUM(C11:C13)</f>
        <v>6752094</v>
      </c>
      <c r="D14" s="14">
        <v>6932022</v>
      </c>
      <c r="E14" s="14">
        <v>6918355</v>
      </c>
      <c r="F14" s="15">
        <f t="shared" si="0"/>
        <v>0.99802842518387858</v>
      </c>
    </row>
    <row r="15" spans="1:6" x14ac:dyDescent="0.25">
      <c r="A15" s="7" t="s">
        <v>27</v>
      </c>
      <c r="B15" s="8" t="s">
        <v>28</v>
      </c>
      <c r="C15" s="9">
        <f>C10+C14</f>
        <v>46557094</v>
      </c>
      <c r="D15" s="9">
        <v>47070278</v>
      </c>
      <c r="E15" s="9">
        <v>46941698</v>
      </c>
      <c r="F15" s="23">
        <f t="shared" si="0"/>
        <v>0.99726833990655417</v>
      </c>
    </row>
    <row r="16" spans="1:6" ht="27.6" x14ac:dyDescent="0.25">
      <c r="A16" s="7" t="s">
        <v>29</v>
      </c>
      <c r="B16" s="21" t="s">
        <v>30</v>
      </c>
      <c r="C16" s="9">
        <f>SUM(C17:C20)</f>
        <v>10441311</v>
      </c>
      <c r="D16" s="9">
        <f>SUM(D17:D21)</f>
        <v>10428311</v>
      </c>
      <c r="E16" s="9">
        <v>9140939</v>
      </c>
      <c r="F16" s="23">
        <f t="shared" si="0"/>
        <v>0.8765502870023727</v>
      </c>
    </row>
    <row r="17" spans="1:6" x14ac:dyDescent="0.25">
      <c r="A17" s="3" t="s">
        <v>31</v>
      </c>
      <c r="B17" s="4" t="s">
        <v>32</v>
      </c>
      <c r="C17" s="5">
        <v>9873600</v>
      </c>
      <c r="D17" s="5">
        <f>9873600-289015</f>
        <v>9584585</v>
      </c>
      <c r="E17" s="5">
        <v>8297213</v>
      </c>
      <c r="F17" s="6">
        <f t="shared" si="0"/>
        <v>0.86568307339337069</v>
      </c>
    </row>
    <row r="18" spans="1:6" x14ac:dyDescent="0.25">
      <c r="A18" s="3" t="s">
        <v>33</v>
      </c>
      <c r="B18" s="4" t="s">
        <v>34</v>
      </c>
      <c r="C18" s="5">
        <v>296226</v>
      </c>
      <c r="D18" s="5">
        <v>388694</v>
      </c>
      <c r="E18" s="5">
        <v>388694</v>
      </c>
      <c r="F18" s="6">
        <f t="shared" si="0"/>
        <v>1</v>
      </c>
    </row>
    <row r="19" spans="1:6" x14ac:dyDescent="0.25">
      <c r="A19" s="3" t="s">
        <v>35</v>
      </c>
      <c r="B19" s="4" t="s">
        <v>36</v>
      </c>
      <c r="C19" s="5">
        <v>0</v>
      </c>
      <c r="D19" s="5">
        <v>134943</v>
      </c>
      <c r="E19" s="5">
        <v>134943</v>
      </c>
      <c r="F19" s="6">
        <f t="shared" si="0"/>
        <v>1</v>
      </c>
    </row>
    <row r="20" spans="1:6" ht="45" customHeight="1" x14ac:dyDescent="0.25">
      <c r="A20" s="3" t="s">
        <v>37</v>
      </c>
      <c r="B20" s="4" t="s">
        <v>38</v>
      </c>
      <c r="C20" s="5">
        <v>271485</v>
      </c>
      <c r="D20" s="5">
        <v>8000</v>
      </c>
      <c r="E20" s="5">
        <v>8000</v>
      </c>
      <c r="F20" s="6">
        <f t="shared" si="0"/>
        <v>1</v>
      </c>
    </row>
    <row r="21" spans="1:6" ht="31.2" x14ac:dyDescent="0.25">
      <c r="A21" s="3" t="s">
        <v>39</v>
      </c>
      <c r="B21" s="4" t="s">
        <v>40</v>
      </c>
      <c r="C21" s="5">
        <v>0</v>
      </c>
      <c r="D21" s="5">
        <v>312089</v>
      </c>
      <c r="E21" s="5">
        <v>312089</v>
      </c>
      <c r="F21" s="6">
        <f t="shared" si="0"/>
        <v>1</v>
      </c>
    </row>
    <row r="22" spans="1:6" x14ac:dyDescent="0.25">
      <c r="A22" s="3">
        <v>29</v>
      </c>
      <c r="B22" s="4" t="s">
        <v>147</v>
      </c>
      <c r="C22" s="5">
        <v>670000</v>
      </c>
      <c r="D22" s="5">
        <v>0</v>
      </c>
      <c r="E22" s="5">
        <v>0</v>
      </c>
      <c r="F22" s="6"/>
    </row>
    <row r="23" spans="1:6" x14ac:dyDescent="0.25">
      <c r="A23" s="3" t="s">
        <v>41</v>
      </c>
      <c r="B23" s="4" t="s">
        <v>42</v>
      </c>
      <c r="C23" s="5">
        <v>10570000</v>
      </c>
      <c r="D23" s="5">
        <v>14799807</v>
      </c>
      <c r="E23" s="5">
        <v>14683245</v>
      </c>
      <c r="F23" s="6">
        <f t="shared" si="0"/>
        <v>0.99212408648301964</v>
      </c>
    </row>
    <row r="24" spans="1:6" ht="16.2" x14ac:dyDescent="0.25">
      <c r="A24" s="12" t="s">
        <v>43</v>
      </c>
      <c r="B24" s="13" t="s">
        <v>44</v>
      </c>
      <c r="C24" s="14">
        <f>SUM(C22:C23)</f>
        <v>11240000</v>
      </c>
      <c r="D24" s="14">
        <v>14799807</v>
      </c>
      <c r="E24" s="14">
        <v>14683245</v>
      </c>
      <c r="F24" s="15">
        <f t="shared" si="0"/>
        <v>0.99212408648301964</v>
      </c>
    </row>
    <row r="25" spans="1:6" ht="31.2" x14ac:dyDescent="0.25">
      <c r="A25" s="3" t="s">
        <v>45</v>
      </c>
      <c r="B25" s="4" t="s">
        <v>46</v>
      </c>
      <c r="C25" s="5">
        <v>215000</v>
      </c>
      <c r="D25" s="5">
        <v>615000</v>
      </c>
      <c r="E25" s="5">
        <v>240341</v>
      </c>
      <c r="F25" s="6">
        <f t="shared" si="0"/>
        <v>0.39079837398373984</v>
      </c>
    </row>
    <row r="26" spans="1:6" x14ac:dyDescent="0.25">
      <c r="A26" s="3" t="s">
        <v>47</v>
      </c>
      <c r="B26" s="4" t="s">
        <v>150</v>
      </c>
      <c r="C26" s="5">
        <v>920000</v>
      </c>
      <c r="D26" s="5">
        <v>1320000</v>
      </c>
      <c r="E26" s="5">
        <v>850344</v>
      </c>
      <c r="F26" s="6">
        <f t="shared" si="0"/>
        <v>0.64419999999999999</v>
      </c>
    </row>
    <row r="27" spans="1:6" ht="29.25" customHeight="1" x14ac:dyDescent="0.25">
      <c r="A27" s="12" t="s">
        <v>48</v>
      </c>
      <c r="B27" s="13" t="s">
        <v>49</v>
      </c>
      <c r="C27" s="14">
        <f>SUM(C25:C26)</f>
        <v>1135000</v>
      </c>
      <c r="D27" s="14">
        <v>1935000</v>
      </c>
      <c r="E27" s="14">
        <v>1090685</v>
      </c>
      <c r="F27" s="15">
        <f t="shared" si="0"/>
        <v>0.5636614987080103</v>
      </c>
    </row>
    <row r="28" spans="1:6" x14ac:dyDescent="0.25">
      <c r="A28" s="3" t="s">
        <v>50</v>
      </c>
      <c r="B28" s="4" t="s">
        <v>51</v>
      </c>
      <c r="C28" s="5">
        <v>3110000</v>
      </c>
      <c r="D28" s="5">
        <v>3110000</v>
      </c>
      <c r="E28" s="5">
        <v>3032611</v>
      </c>
      <c r="F28" s="6">
        <f t="shared" si="0"/>
        <v>0.97511607717041804</v>
      </c>
    </row>
    <row r="29" spans="1:6" x14ac:dyDescent="0.25">
      <c r="A29" s="3" t="s">
        <v>52</v>
      </c>
      <c r="B29" s="4" t="s">
        <v>53</v>
      </c>
      <c r="C29" s="5">
        <v>4516000</v>
      </c>
      <c r="D29" s="5">
        <v>5579331</v>
      </c>
      <c r="E29" s="5">
        <v>5579331</v>
      </c>
      <c r="F29" s="6">
        <f t="shared" si="0"/>
        <v>1</v>
      </c>
    </row>
    <row r="30" spans="1:6" x14ac:dyDescent="0.25">
      <c r="A30" s="3" t="s">
        <v>54</v>
      </c>
      <c r="B30" s="4" t="s">
        <v>55</v>
      </c>
      <c r="C30" s="5">
        <v>5448000</v>
      </c>
      <c r="D30" s="5">
        <v>5448000</v>
      </c>
      <c r="E30" s="5">
        <v>3045319</v>
      </c>
      <c r="F30" s="6">
        <f t="shared" si="0"/>
        <v>0.55897925844346552</v>
      </c>
    </row>
    <row r="31" spans="1:6" x14ac:dyDescent="0.25">
      <c r="A31" s="3" t="s">
        <v>56</v>
      </c>
      <c r="B31" s="4" t="s">
        <v>149</v>
      </c>
      <c r="C31" s="5">
        <v>1000000</v>
      </c>
      <c r="D31" s="5">
        <v>1000000</v>
      </c>
      <c r="E31" s="5">
        <v>850162</v>
      </c>
      <c r="F31" s="6">
        <f t="shared" si="0"/>
        <v>0.85016199999999997</v>
      </c>
    </row>
    <row r="32" spans="1:6" ht="15" customHeight="1" x14ac:dyDescent="0.25">
      <c r="A32" s="3" t="s">
        <v>57</v>
      </c>
      <c r="B32" s="4" t="s">
        <v>148</v>
      </c>
      <c r="C32" s="5">
        <v>150000</v>
      </c>
      <c r="D32" s="5">
        <v>150000</v>
      </c>
      <c r="E32" s="5">
        <v>150000</v>
      </c>
      <c r="F32" s="6">
        <f t="shared" si="0"/>
        <v>1</v>
      </c>
    </row>
    <row r="33" spans="1:8" x14ac:dyDescent="0.25">
      <c r="A33" s="3" t="s">
        <v>58</v>
      </c>
      <c r="B33" s="4" t="s">
        <v>59</v>
      </c>
      <c r="C33" s="5">
        <v>10000000</v>
      </c>
      <c r="D33" s="5">
        <v>13923328</v>
      </c>
      <c r="E33" s="5">
        <v>13655872</v>
      </c>
      <c r="F33" s="6">
        <f t="shared" si="0"/>
        <v>0.98079079944105318</v>
      </c>
    </row>
    <row r="34" spans="1:8" x14ac:dyDescent="0.25">
      <c r="A34" s="3" t="s">
        <v>60</v>
      </c>
      <c r="B34" s="4" t="s">
        <v>61</v>
      </c>
      <c r="C34" s="5">
        <v>0</v>
      </c>
      <c r="D34" s="5">
        <v>550815</v>
      </c>
      <c r="E34" s="5">
        <v>550815</v>
      </c>
      <c r="F34" s="6">
        <f t="shared" si="0"/>
        <v>1</v>
      </c>
    </row>
    <row r="35" spans="1:8" ht="32.4" x14ac:dyDescent="0.25">
      <c r="A35" s="12" t="s">
        <v>62</v>
      </c>
      <c r="B35" s="13" t="s">
        <v>63</v>
      </c>
      <c r="C35" s="14">
        <f>SUM(C28:C34)</f>
        <v>24224000</v>
      </c>
      <c r="D35" s="14">
        <v>29210659</v>
      </c>
      <c r="E35" s="14">
        <v>26313295</v>
      </c>
      <c r="F35" s="15">
        <f t="shared" si="0"/>
        <v>0.9008114127106821</v>
      </c>
    </row>
    <row r="36" spans="1:8" x14ac:dyDescent="0.25">
      <c r="A36" s="3" t="s">
        <v>64</v>
      </c>
      <c r="B36" s="4" t="s">
        <v>65</v>
      </c>
      <c r="C36" s="5">
        <v>100000</v>
      </c>
      <c r="D36" s="5">
        <v>100000</v>
      </c>
      <c r="E36" s="5">
        <v>55061</v>
      </c>
      <c r="F36" s="6">
        <f t="shared" si="0"/>
        <v>0.55061000000000004</v>
      </c>
    </row>
    <row r="37" spans="1:8" x14ac:dyDescent="0.25">
      <c r="A37" s="3" t="s">
        <v>66</v>
      </c>
      <c r="B37" s="4" t="s">
        <v>67</v>
      </c>
      <c r="C37" s="5">
        <v>0</v>
      </c>
      <c r="D37" s="5">
        <v>0</v>
      </c>
      <c r="E37" s="5">
        <v>0</v>
      </c>
      <c r="F37" s="6"/>
    </row>
    <row r="38" spans="1:8" ht="27.75" customHeight="1" x14ac:dyDescent="0.25">
      <c r="A38" s="12" t="s">
        <v>68</v>
      </c>
      <c r="B38" s="13" t="s">
        <v>69</v>
      </c>
      <c r="C38" s="14">
        <f>SUM(C36:C37)</f>
        <v>100000</v>
      </c>
      <c r="D38" s="14">
        <v>100000</v>
      </c>
      <c r="E38" s="14">
        <v>55061</v>
      </c>
      <c r="F38" s="15">
        <f t="shared" si="0"/>
        <v>0.55061000000000004</v>
      </c>
    </row>
    <row r="39" spans="1:8" ht="27.75" customHeight="1" x14ac:dyDescent="0.25">
      <c r="A39" s="3" t="s">
        <v>70</v>
      </c>
      <c r="B39" s="4" t="s">
        <v>71</v>
      </c>
      <c r="C39" s="5">
        <v>8876308</v>
      </c>
      <c r="D39" s="5">
        <v>7497308</v>
      </c>
      <c r="E39" s="5">
        <v>7269411</v>
      </c>
      <c r="F39" s="6">
        <f t="shared" si="0"/>
        <v>0.96960282277318743</v>
      </c>
    </row>
    <row r="40" spans="1:8" x14ac:dyDescent="0.25">
      <c r="A40" s="3" t="s">
        <v>72</v>
      </c>
      <c r="B40" s="4" t="s">
        <v>73</v>
      </c>
      <c r="C40" s="5">
        <v>1379153</v>
      </c>
      <c r="D40" s="5">
        <v>2758153</v>
      </c>
      <c r="E40" s="5">
        <v>0</v>
      </c>
      <c r="F40" s="6">
        <f t="shared" si="0"/>
        <v>0</v>
      </c>
    </row>
    <row r="41" spans="1:8" x14ac:dyDescent="0.25">
      <c r="A41" s="3" t="s">
        <v>74</v>
      </c>
      <c r="B41" s="4" t="s">
        <v>75</v>
      </c>
      <c r="C41" s="5">
        <v>3000000</v>
      </c>
      <c r="D41" s="5">
        <v>3100000</v>
      </c>
      <c r="E41" s="5">
        <v>383445</v>
      </c>
      <c r="F41" s="6">
        <f t="shared" si="0"/>
        <v>0.12369193548387097</v>
      </c>
    </row>
    <row r="42" spans="1:8" ht="32.4" x14ac:dyDescent="0.25">
      <c r="A42" s="12" t="s">
        <v>76</v>
      </c>
      <c r="B42" s="13" t="s">
        <v>77</v>
      </c>
      <c r="C42" s="14">
        <f>SUM(C39:C41)</f>
        <v>13255461</v>
      </c>
      <c r="D42" s="14">
        <v>13355461</v>
      </c>
      <c r="E42" s="14">
        <v>7652856</v>
      </c>
      <c r="F42" s="15">
        <f t="shared" si="0"/>
        <v>0.57301324154965527</v>
      </c>
    </row>
    <row r="43" spans="1:8" ht="31.2" x14ac:dyDescent="0.25">
      <c r="A43" s="7" t="s">
        <v>78</v>
      </c>
      <c r="B43" s="8" t="s">
        <v>79</v>
      </c>
      <c r="C43" s="9">
        <f>C24+C27+C35+C38+C42</f>
        <v>49954461</v>
      </c>
      <c r="D43" s="9">
        <v>59400927</v>
      </c>
      <c r="E43" s="9">
        <v>49795142</v>
      </c>
      <c r="F43" s="23">
        <f t="shared" si="0"/>
        <v>0.83828897148355952</v>
      </c>
    </row>
    <row r="44" spans="1:8" ht="21" customHeight="1" x14ac:dyDescent="0.25">
      <c r="A44" s="12" t="s">
        <v>80</v>
      </c>
      <c r="B44" s="13" t="s">
        <v>81</v>
      </c>
      <c r="C44" s="14">
        <v>0</v>
      </c>
      <c r="D44" s="14">
        <v>1259000</v>
      </c>
      <c r="E44" s="14">
        <v>1259000</v>
      </c>
      <c r="F44" s="15">
        <f t="shared" si="0"/>
        <v>1</v>
      </c>
    </row>
    <row r="45" spans="1:8" ht="29.25" customHeight="1" x14ac:dyDescent="0.25">
      <c r="A45" s="3" t="s">
        <v>82</v>
      </c>
      <c r="B45" s="4" t="s">
        <v>83</v>
      </c>
      <c r="C45" s="5">
        <v>0</v>
      </c>
      <c r="D45" s="5">
        <v>1259000</v>
      </c>
      <c r="E45" s="5">
        <v>1259000</v>
      </c>
      <c r="F45" s="6">
        <f t="shared" si="0"/>
        <v>1</v>
      </c>
    </row>
    <row r="46" spans="1:8" ht="32.4" x14ac:dyDescent="0.25">
      <c r="A46" s="12" t="s">
        <v>84</v>
      </c>
      <c r="B46" s="13" t="s">
        <v>85</v>
      </c>
      <c r="C46" s="14">
        <v>4461000</v>
      </c>
      <c r="D46" s="14">
        <v>7481000</v>
      </c>
      <c r="E46" s="14">
        <v>7344591</v>
      </c>
      <c r="F46" s="15">
        <f t="shared" si="0"/>
        <v>0.9817659403823018</v>
      </c>
    </row>
    <row r="47" spans="1:8" ht="31.2" x14ac:dyDescent="0.25">
      <c r="A47" s="3" t="s">
        <v>86</v>
      </c>
      <c r="B47" s="4" t="s">
        <v>87</v>
      </c>
      <c r="C47" s="5">
        <v>4461000</v>
      </c>
      <c r="D47" s="5">
        <v>6856209</v>
      </c>
      <c r="E47" s="5">
        <v>6719800</v>
      </c>
      <c r="F47" s="6">
        <f t="shared" si="0"/>
        <v>0.98010431128922704</v>
      </c>
      <c r="H47" s="16"/>
    </row>
    <row r="48" spans="1:8" x14ac:dyDescent="0.25">
      <c r="A48" s="3" t="s">
        <v>88</v>
      </c>
      <c r="B48" s="4" t="s">
        <v>89</v>
      </c>
      <c r="C48" s="5">
        <v>0</v>
      </c>
      <c r="D48" s="5">
        <v>485591</v>
      </c>
      <c r="E48" s="5">
        <v>485591</v>
      </c>
      <c r="F48" s="6">
        <f t="shared" si="0"/>
        <v>1</v>
      </c>
    </row>
    <row r="49" spans="1:6" ht="31.2" x14ac:dyDescent="0.25">
      <c r="A49" s="3" t="s">
        <v>90</v>
      </c>
      <c r="B49" s="4" t="s">
        <v>91</v>
      </c>
      <c r="C49" s="5">
        <v>0</v>
      </c>
      <c r="D49" s="5">
        <v>139200</v>
      </c>
      <c r="E49" s="5">
        <v>139200</v>
      </c>
      <c r="F49" s="6">
        <f t="shared" si="0"/>
        <v>1</v>
      </c>
    </row>
    <row r="50" spans="1:6" ht="31.2" x14ac:dyDescent="0.25">
      <c r="A50" s="7" t="s">
        <v>92</v>
      </c>
      <c r="B50" s="8" t="s">
        <v>93</v>
      </c>
      <c r="C50" s="9">
        <v>4461000</v>
      </c>
      <c r="D50" s="9">
        <v>8740000</v>
      </c>
      <c r="E50" s="9">
        <v>8603591</v>
      </c>
      <c r="F50" s="23">
        <f t="shared" si="0"/>
        <v>0.98439256292906174</v>
      </c>
    </row>
    <row r="51" spans="1:6" ht="31.5" customHeight="1" x14ac:dyDescent="0.25">
      <c r="A51" s="3" t="s">
        <v>94</v>
      </c>
      <c r="B51" s="4" t="s">
        <v>95</v>
      </c>
      <c r="C51" s="5">
        <v>2421317</v>
      </c>
      <c r="D51" s="5">
        <v>4742318</v>
      </c>
      <c r="E51" s="5">
        <v>4734930</v>
      </c>
      <c r="F51" s="6">
        <f t="shared" si="0"/>
        <v>0.99844211206418465</v>
      </c>
    </row>
    <row r="52" spans="1:6" x14ac:dyDescent="0.25">
      <c r="A52" s="3" t="s">
        <v>96</v>
      </c>
      <c r="B52" s="4" t="s">
        <v>97</v>
      </c>
      <c r="C52" s="5">
        <v>0</v>
      </c>
      <c r="D52" s="5">
        <v>3163659</v>
      </c>
      <c r="E52" s="5">
        <v>0</v>
      </c>
      <c r="F52" s="6">
        <f t="shared" si="0"/>
        <v>0</v>
      </c>
    </row>
    <row r="53" spans="1:6" ht="32.4" x14ac:dyDescent="0.25">
      <c r="A53" s="12" t="s">
        <v>98</v>
      </c>
      <c r="B53" s="13" t="s">
        <v>99</v>
      </c>
      <c r="C53" s="14">
        <f>SUM(C51:C52)</f>
        <v>2421317</v>
      </c>
      <c r="D53" s="14">
        <v>7905977</v>
      </c>
      <c r="E53" s="14">
        <v>4734930</v>
      </c>
      <c r="F53" s="15">
        <f t="shared" si="0"/>
        <v>0.59890510685776088</v>
      </c>
    </row>
    <row r="54" spans="1:6" ht="43.2" x14ac:dyDescent="0.25">
      <c r="A54" s="12" t="s">
        <v>100</v>
      </c>
      <c r="B54" s="19" t="s">
        <v>101</v>
      </c>
      <c r="C54" s="14">
        <f>SUM(C55)</f>
        <v>93753581</v>
      </c>
      <c r="D54" s="14">
        <v>103834646</v>
      </c>
      <c r="E54" s="14">
        <v>91159708</v>
      </c>
      <c r="F54" s="15">
        <f t="shared" si="0"/>
        <v>0.87793151430400218</v>
      </c>
    </row>
    <row r="55" spans="1:6" ht="31.2" x14ac:dyDescent="0.25">
      <c r="A55" s="3" t="s">
        <v>102</v>
      </c>
      <c r="B55" s="4" t="s">
        <v>103</v>
      </c>
      <c r="C55" s="5">
        <v>93753581</v>
      </c>
      <c r="D55" s="5">
        <v>103834646</v>
      </c>
      <c r="E55" s="5">
        <v>91159708</v>
      </c>
      <c r="F55" s="6">
        <f t="shared" si="0"/>
        <v>0.87793151430400218</v>
      </c>
    </row>
    <row r="56" spans="1:6" ht="41.4" x14ac:dyDescent="0.25">
      <c r="A56" s="12" t="s">
        <v>104</v>
      </c>
      <c r="B56" s="18" t="s">
        <v>105</v>
      </c>
      <c r="C56" s="14">
        <v>0</v>
      </c>
      <c r="D56" s="14">
        <v>500000</v>
      </c>
      <c r="E56" s="14">
        <v>0</v>
      </c>
      <c r="F56" s="15">
        <f t="shared" si="0"/>
        <v>0</v>
      </c>
    </row>
    <row r="57" spans="1:6" ht="43.2" x14ac:dyDescent="0.25">
      <c r="A57" s="12" t="s">
        <v>106</v>
      </c>
      <c r="B57" s="19" t="s">
        <v>107</v>
      </c>
      <c r="C57" s="14">
        <f>SUM(C58:C59)</f>
        <v>3144100</v>
      </c>
      <c r="D57" s="14">
        <v>3144100</v>
      </c>
      <c r="E57" s="14">
        <v>1456640</v>
      </c>
      <c r="F57" s="15">
        <f t="shared" si="0"/>
        <v>0.46329315225342704</v>
      </c>
    </row>
    <row r="58" spans="1:6" x14ac:dyDescent="0.25">
      <c r="A58" s="3" t="s">
        <v>108</v>
      </c>
      <c r="B58" s="4" t="s">
        <v>109</v>
      </c>
      <c r="C58" s="5">
        <v>3000000</v>
      </c>
      <c r="D58" s="5">
        <v>3000000</v>
      </c>
      <c r="E58" s="5">
        <v>1312540</v>
      </c>
      <c r="F58" s="6">
        <f t="shared" si="0"/>
        <v>0.43751333333333331</v>
      </c>
    </row>
    <row r="59" spans="1:6" x14ac:dyDescent="0.25">
      <c r="A59" s="3" t="s">
        <v>110</v>
      </c>
      <c r="B59" s="4" t="s">
        <v>111</v>
      </c>
      <c r="C59" s="5">
        <v>144100</v>
      </c>
      <c r="D59" s="5">
        <v>144100</v>
      </c>
      <c r="E59" s="5">
        <v>144100</v>
      </c>
      <c r="F59" s="6">
        <f t="shared" si="0"/>
        <v>1</v>
      </c>
    </row>
    <row r="60" spans="1:6" ht="16.2" x14ac:dyDescent="0.25">
      <c r="A60" s="12" t="s">
        <v>112</v>
      </c>
      <c r="B60" s="13" t="s">
        <v>113</v>
      </c>
      <c r="C60" s="14">
        <v>6615000</v>
      </c>
      <c r="D60" s="14">
        <v>18939076</v>
      </c>
      <c r="E60" s="14">
        <v>0</v>
      </c>
      <c r="F60" s="15">
        <f t="shared" si="0"/>
        <v>0</v>
      </c>
    </row>
    <row r="61" spans="1:6" ht="41.4" x14ac:dyDescent="0.25">
      <c r="A61" s="7" t="s">
        <v>114</v>
      </c>
      <c r="B61" s="21" t="s">
        <v>115</v>
      </c>
      <c r="C61" s="9">
        <f>C53+C54+C60+C57</f>
        <v>105933998</v>
      </c>
      <c r="D61" s="9">
        <v>134323799</v>
      </c>
      <c r="E61" s="9">
        <v>97351278</v>
      </c>
      <c r="F61" s="23">
        <f t="shared" si="0"/>
        <v>0.7247507792718102</v>
      </c>
    </row>
    <row r="62" spans="1:6" ht="31.2" x14ac:dyDescent="0.25">
      <c r="A62" s="3" t="s">
        <v>116</v>
      </c>
      <c r="B62" s="4" t="s">
        <v>117</v>
      </c>
      <c r="C62" s="5">
        <v>138000</v>
      </c>
      <c r="D62" s="5">
        <v>796150</v>
      </c>
      <c r="E62" s="5">
        <v>796150</v>
      </c>
      <c r="F62" s="6">
        <f t="shared" si="0"/>
        <v>1</v>
      </c>
    </row>
    <row r="63" spans="1:6" ht="31.2" x14ac:dyDescent="0.25">
      <c r="A63" s="3" t="s">
        <v>118</v>
      </c>
      <c r="B63" s="4" t="s">
        <v>119</v>
      </c>
      <c r="C63" s="5">
        <v>213488742</v>
      </c>
      <c r="D63" s="5">
        <v>213488742</v>
      </c>
      <c r="E63" s="5">
        <v>850000</v>
      </c>
      <c r="F63" s="6">
        <f t="shared" si="0"/>
        <v>3.9814745828611418E-3</v>
      </c>
    </row>
    <row r="64" spans="1:6" x14ac:dyDescent="0.25">
      <c r="A64" s="3" t="s">
        <v>120</v>
      </c>
      <c r="B64" s="4" t="s">
        <v>121</v>
      </c>
      <c r="C64" s="5">
        <v>0</v>
      </c>
      <c r="D64" s="5">
        <v>260000</v>
      </c>
      <c r="E64" s="5">
        <v>260000</v>
      </c>
      <c r="F64" s="6">
        <f t="shared" si="0"/>
        <v>1</v>
      </c>
    </row>
    <row r="65" spans="1:6" ht="31.2" x14ac:dyDescent="0.25">
      <c r="A65" s="3" t="s">
        <v>122</v>
      </c>
      <c r="B65" s="4" t="s">
        <v>123</v>
      </c>
      <c r="C65" s="5">
        <v>4924409</v>
      </c>
      <c r="D65" s="5">
        <v>4924409</v>
      </c>
      <c r="E65" s="5">
        <v>4785015</v>
      </c>
      <c r="F65" s="6">
        <f t="shared" si="0"/>
        <v>0.97169325293654529</v>
      </c>
    </row>
    <row r="66" spans="1:6" ht="31.2" x14ac:dyDescent="0.25">
      <c r="A66" s="3" t="s">
        <v>124</v>
      </c>
      <c r="B66" s="4" t="s">
        <v>125</v>
      </c>
      <c r="C66" s="5">
        <v>1366591</v>
      </c>
      <c r="D66" s="5">
        <v>1496591</v>
      </c>
      <c r="E66" s="5">
        <v>1495803</v>
      </c>
      <c r="F66" s="6">
        <f t="shared" si="0"/>
        <v>0.99947347003957665</v>
      </c>
    </row>
    <row r="67" spans="1:6" ht="31.2" x14ac:dyDescent="0.25">
      <c r="A67" s="7" t="s">
        <v>126</v>
      </c>
      <c r="B67" s="8" t="s">
        <v>127</v>
      </c>
      <c r="C67" s="9">
        <f>SUM(C62:C66)</f>
        <v>219917742</v>
      </c>
      <c r="D67" s="9">
        <v>220705892</v>
      </c>
      <c r="E67" s="9">
        <v>7926968</v>
      </c>
      <c r="F67" s="23">
        <f t="shared" si="0"/>
        <v>3.5916431265912922E-2</v>
      </c>
    </row>
    <row r="68" spans="1:6" x14ac:dyDescent="0.25">
      <c r="A68" s="3" t="s">
        <v>128</v>
      </c>
      <c r="B68" s="4" t="s">
        <v>129</v>
      </c>
      <c r="C68" s="5">
        <v>33566428</v>
      </c>
      <c r="D68" s="5">
        <v>33566428</v>
      </c>
      <c r="E68" s="5">
        <v>22980000</v>
      </c>
      <c r="F68" s="6">
        <f t="shared" si="0"/>
        <v>0.68461261353159175</v>
      </c>
    </row>
    <row r="69" spans="1:6" x14ac:dyDescent="0.25">
      <c r="A69" s="3" t="s">
        <v>130</v>
      </c>
      <c r="B69" s="4" t="s">
        <v>131</v>
      </c>
      <c r="C69" s="5">
        <v>4603711</v>
      </c>
      <c r="D69" s="5">
        <v>4603711</v>
      </c>
      <c r="E69" s="5">
        <v>0</v>
      </c>
      <c r="F69" s="6">
        <f t="shared" si="0"/>
        <v>0</v>
      </c>
    </row>
    <row r="70" spans="1:6" ht="31.2" x14ac:dyDescent="0.25">
      <c r="A70" s="3" t="s">
        <v>132</v>
      </c>
      <c r="B70" s="4" t="s">
        <v>133</v>
      </c>
      <c r="C70" s="5">
        <v>6204600</v>
      </c>
      <c r="D70" s="5">
        <v>6204600</v>
      </c>
      <c r="E70" s="5">
        <v>6204600</v>
      </c>
      <c r="F70" s="6">
        <f t="shared" ref="F70:F75" si="1">E70/D70</f>
        <v>1</v>
      </c>
    </row>
    <row r="71" spans="1:6" x14ac:dyDescent="0.25">
      <c r="A71" s="7" t="s">
        <v>134</v>
      </c>
      <c r="B71" s="8" t="s">
        <v>135</v>
      </c>
      <c r="C71" s="9">
        <f>SUM(C68:C70)</f>
        <v>44374739</v>
      </c>
      <c r="D71" s="9">
        <v>44374739</v>
      </c>
      <c r="E71" s="9">
        <v>29184600</v>
      </c>
      <c r="F71" s="23">
        <f t="shared" si="1"/>
        <v>0.65768499505991462</v>
      </c>
    </row>
    <row r="72" spans="1:6" ht="27.6" x14ac:dyDescent="0.25">
      <c r="A72" s="3" t="s">
        <v>136</v>
      </c>
      <c r="B72" s="20" t="s">
        <v>137</v>
      </c>
      <c r="C72" s="5">
        <v>0</v>
      </c>
      <c r="D72" s="5">
        <v>2258368</v>
      </c>
      <c r="E72" s="5">
        <v>2258368</v>
      </c>
      <c r="F72" s="6">
        <f t="shared" si="1"/>
        <v>1</v>
      </c>
    </row>
    <row r="73" spans="1:6" ht="31.2" x14ac:dyDescent="0.25">
      <c r="A73" s="3" t="s">
        <v>138</v>
      </c>
      <c r="B73" s="4" t="s">
        <v>139</v>
      </c>
      <c r="C73" s="5">
        <v>0</v>
      </c>
      <c r="D73" s="5">
        <v>2258368</v>
      </c>
      <c r="E73" s="5">
        <v>2258368</v>
      </c>
      <c r="F73" s="6">
        <f t="shared" si="1"/>
        <v>1</v>
      </c>
    </row>
    <row r="74" spans="1:6" ht="41.4" x14ac:dyDescent="0.25">
      <c r="A74" s="17" t="s">
        <v>140</v>
      </c>
      <c r="B74" s="21" t="s">
        <v>141</v>
      </c>
      <c r="C74" s="9">
        <v>0</v>
      </c>
      <c r="D74" s="9">
        <v>2258368</v>
      </c>
      <c r="E74" s="9">
        <v>2258368</v>
      </c>
      <c r="F74" s="23">
        <f t="shared" si="1"/>
        <v>1</v>
      </c>
    </row>
    <row r="75" spans="1:6" ht="46.8" x14ac:dyDescent="0.25">
      <c r="A75" s="7" t="s">
        <v>142</v>
      </c>
      <c r="B75" s="8" t="s">
        <v>143</v>
      </c>
      <c r="C75" s="9">
        <f>C15+C16+C43+C50+C61+C67+C71</f>
        <v>481640345</v>
      </c>
      <c r="D75" s="9">
        <v>527302314</v>
      </c>
      <c r="E75" s="22">
        <v>251202584</v>
      </c>
      <c r="F75" s="23">
        <f t="shared" si="1"/>
        <v>0.47639196212592383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1.melléklet
a 4/2018.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2018-05-25T19:36:41Z</cp:lastPrinted>
  <dcterms:created xsi:type="dcterms:W3CDTF">2018-05-24T06:20:54Z</dcterms:created>
  <dcterms:modified xsi:type="dcterms:W3CDTF">2018-05-25T19:36:42Z</dcterms:modified>
</cp:coreProperties>
</file>