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7.1. modositás\"/>
    </mc:Choice>
  </mc:AlternateContent>
  <bookViews>
    <workbookView xWindow="480" yWindow="30" windowWidth="13335" windowHeight="7680"/>
  </bookViews>
  <sheets>
    <sheet name="Kiadás ÖNK" sheetId="3" r:id="rId1"/>
    <sheet name="Kiadás IK" sheetId="4" r:id="rId2"/>
    <sheet name="Kiadás HIV" sheetId="5" r:id="rId3"/>
    <sheet name="Táblázat egyben" sheetId="2" r:id="rId4"/>
  </sheets>
  <calcPr calcId="162913"/>
</workbook>
</file>

<file path=xl/calcChain.xml><?xml version="1.0" encoding="utf-8"?>
<calcChain xmlns="http://schemas.openxmlformats.org/spreadsheetml/2006/main">
  <c r="P60" i="3" l="1"/>
  <c r="Q60" i="3"/>
  <c r="R60" i="3"/>
  <c r="S60" i="3"/>
  <c r="O60" i="3"/>
  <c r="AC36" i="3"/>
  <c r="AD36" i="3"/>
  <c r="AE36" i="3"/>
  <c r="AC68" i="3"/>
  <c r="AD68" i="3"/>
  <c r="AE68" i="3"/>
  <c r="AB68" i="3"/>
  <c r="AC60" i="3"/>
  <c r="AD60" i="3"/>
  <c r="AE60" i="3"/>
  <c r="AB60" i="3"/>
  <c r="AC50" i="3"/>
  <c r="AD50" i="3"/>
  <c r="AE50" i="3"/>
  <c r="AB50" i="3"/>
  <c r="AC46" i="3"/>
  <c r="AD46" i="3"/>
  <c r="AE46" i="3"/>
  <c r="AB46" i="3"/>
  <c r="AC44" i="3"/>
  <c r="AD44" i="3"/>
  <c r="AE44" i="3"/>
  <c r="AB44" i="3"/>
  <c r="AB36" i="3"/>
  <c r="AC42" i="3"/>
  <c r="AD42" i="3"/>
  <c r="AE42" i="3"/>
  <c r="AB42" i="3"/>
  <c r="AC29" i="3"/>
  <c r="AD29" i="3"/>
  <c r="AE29" i="3"/>
  <c r="AB29" i="3"/>
  <c r="AB19" i="3"/>
  <c r="AC3" i="3"/>
  <c r="AD3" i="3"/>
  <c r="AE3" i="3"/>
  <c r="AC19" i="3"/>
  <c r="AD19" i="3"/>
  <c r="AE19" i="3"/>
  <c r="AB3" i="3"/>
  <c r="AA4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V19" i="3"/>
  <c r="W19" i="3"/>
  <c r="X19" i="3"/>
  <c r="Y19" i="3"/>
  <c r="Z19" i="3"/>
  <c r="B19" i="3"/>
  <c r="C3" i="3"/>
  <c r="D3" i="3"/>
  <c r="E3" i="3"/>
  <c r="F3" i="3"/>
  <c r="G3" i="3"/>
  <c r="H3" i="3"/>
  <c r="H24" i="3" s="1"/>
  <c r="I3" i="3"/>
  <c r="J3" i="3"/>
  <c r="K3" i="3"/>
  <c r="L3" i="3"/>
  <c r="M3" i="3"/>
  <c r="N3" i="3"/>
  <c r="O3" i="3"/>
  <c r="P3" i="3"/>
  <c r="Q3" i="3"/>
  <c r="R3" i="3"/>
  <c r="S3" i="3"/>
  <c r="T3" i="3"/>
  <c r="V3" i="3"/>
  <c r="W3" i="3"/>
  <c r="X3" i="3"/>
  <c r="Y3" i="3"/>
  <c r="Z3" i="3"/>
  <c r="B3" i="3"/>
  <c r="AA5" i="3"/>
  <c r="AA6" i="3"/>
  <c r="AF6" i="3" s="1"/>
  <c r="AA7" i="3"/>
  <c r="AA8" i="3"/>
  <c r="AF8" i="3" s="1"/>
  <c r="AA9" i="3"/>
  <c r="AA10" i="3"/>
  <c r="AF10" i="3" s="1"/>
  <c r="AA11" i="3"/>
  <c r="AA12" i="3"/>
  <c r="AF12" i="3" s="1"/>
  <c r="AA13" i="3"/>
  <c r="AA14" i="3"/>
  <c r="AF14" i="3" s="1"/>
  <c r="AA15" i="3"/>
  <c r="AA16" i="3"/>
  <c r="AF16" i="3" s="1"/>
  <c r="AA17" i="3"/>
  <c r="AF17" i="3" s="1"/>
  <c r="AA18" i="3"/>
  <c r="AF18" i="3" s="1"/>
  <c r="AA20" i="3"/>
  <c r="AA21" i="3"/>
  <c r="AA22" i="3"/>
  <c r="AA23" i="3"/>
  <c r="AF23" i="3" s="1"/>
  <c r="AA25" i="3"/>
  <c r="AA26" i="3"/>
  <c r="AA27" i="3"/>
  <c r="AA28" i="3"/>
  <c r="AF28" i="3" s="1"/>
  <c r="AA30" i="3"/>
  <c r="AA31" i="3"/>
  <c r="AA32" i="3"/>
  <c r="AA33" i="3"/>
  <c r="AF33" i="3" s="1"/>
  <c r="AA34" i="3"/>
  <c r="AA35" i="3"/>
  <c r="AA37" i="3"/>
  <c r="AA38" i="3"/>
  <c r="AF38" i="3" s="1"/>
  <c r="AA39" i="3"/>
  <c r="AA40" i="3"/>
  <c r="AA41" i="3"/>
  <c r="AA43" i="3"/>
  <c r="AF43" i="3" s="1"/>
  <c r="AA45" i="3"/>
  <c r="AA47" i="3"/>
  <c r="AA48" i="3"/>
  <c r="AA49" i="3"/>
  <c r="AF49" i="3" s="1"/>
  <c r="AA51" i="3"/>
  <c r="AA52" i="3"/>
  <c r="AA53" i="3"/>
  <c r="AA54" i="3"/>
  <c r="AF54" i="3" s="1"/>
  <c r="AA55" i="3"/>
  <c r="AA57" i="3"/>
  <c r="AA58" i="3"/>
  <c r="AA59" i="3"/>
  <c r="AF59" i="3" s="1"/>
  <c r="AA61" i="3"/>
  <c r="AA62" i="3"/>
  <c r="AF62" i="3" s="1"/>
  <c r="AA63" i="3"/>
  <c r="AA64" i="3"/>
  <c r="AF64" i="3" s="1"/>
  <c r="AA65" i="3"/>
  <c r="AA66" i="3"/>
  <c r="AF66" i="3" s="1"/>
  <c r="AA67" i="3"/>
  <c r="AA69" i="3"/>
  <c r="AF69" i="3" s="1"/>
  <c r="AA70" i="3"/>
  <c r="AA71" i="3"/>
  <c r="AF71" i="3" s="1"/>
  <c r="AA72" i="3"/>
  <c r="AA73" i="3"/>
  <c r="AF73" i="3" s="1"/>
  <c r="AA74" i="3"/>
  <c r="AA75" i="3"/>
  <c r="AF75" i="3" s="1"/>
  <c r="AA76" i="3"/>
  <c r="AF76" i="3" s="1"/>
  <c r="AF5" i="3"/>
  <c r="AF7" i="3"/>
  <c r="AF9" i="3"/>
  <c r="AF11" i="3"/>
  <c r="AF13" i="3"/>
  <c r="AF15" i="3"/>
  <c r="AF20" i="3"/>
  <c r="AF21" i="3"/>
  <c r="AF22" i="3"/>
  <c r="AF25" i="3"/>
  <c r="AF26" i="3"/>
  <c r="AF27" i="3"/>
  <c r="AF30" i="3"/>
  <c r="AF31" i="3"/>
  <c r="AF32" i="3"/>
  <c r="AF34" i="3"/>
  <c r="AF35" i="3"/>
  <c r="AF37" i="3"/>
  <c r="AF39" i="3"/>
  <c r="AF40" i="3"/>
  <c r="AF41" i="3"/>
  <c r="AF45" i="3"/>
  <c r="AF47" i="3"/>
  <c r="AF48" i="3"/>
  <c r="AF51" i="3"/>
  <c r="AF52" i="3"/>
  <c r="AF53" i="3"/>
  <c r="AF55" i="3"/>
  <c r="AF57" i="3"/>
  <c r="AF58" i="3"/>
  <c r="AF61" i="3"/>
  <c r="AF63" i="3"/>
  <c r="AF65" i="3"/>
  <c r="AF67" i="3"/>
  <c r="AF70" i="3"/>
  <c r="AF72" i="3"/>
  <c r="AF74" i="3"/>
  <c r="AF4" i="3"/>
  <c r="AD24" i="3" l="1"/>
  <c r="AD77" i="3" s="1"/>
  <c r="AE24" i="3"/>
  <c r="AE77" i="3" s="1"/>
  <c r="AC24" i="3"/>
  <c r="AC77" i="3" s="1"/>
  <c r="AB24" i="3"/>
  <c r="AB77" i="3" s="1"/>
  <c r="AF68" i="3"/>
  <c r="B24" i="3"/>
  <c r="Y24" i="3"/>
  <c r="W24" i="3"/>
  <c r="T24" i="3"/>
  <c r="R24" i="3"/>
  <c r="P24" i="3"/>
  <c r="N24" i="3"/>
  <c r="L24" i="3"/>
  <c r="J24" i="3"/>
  <c r="F24" i="3"/>
  <c r="D24" i="3"/>
  <c r="Z24" i="3"/>
  <c r="X24" i="3"/>
  <c r="V24" i="3"/>
  <c r="S24" i="3"/>
  <c r="Q24" i="3"/>
  <c r="O24" i="3"/>
  <c r="M24" i="3"/>
  <c r="K24" i="3"/>
  <c r="I24" i="3"/>
  <c r="G24" i="3"/>
  <c r="E24" i="3"/>
  <c r="C24" i="3"/>
  <c r="AA19" i="3"/>
  <c r="AF19" i="3" s="1"/>
  <c r="AF3" i="3"/>
  <c r="AA3" i="3"/>
  <c r="AA24" i="3" l="1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V68" i="3"/>
  <c r="W68" i="3"/>
  <c r="X68" i="3"/>
  <c r="Y68" i="3"/>
  <c r="Z68" i="3"/>
  <c r="B68" i="3"/>
  <c r="B60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V46" i="3"/>
  <c r="W46" i="3"/>
  <c r="X46" i="3"/>
  <c r="Y46" i="3"/>
  <c r="Z46" i="3"/>
  <c r="B46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V44" i="3"/>
  <c r="W44" i="3"/>
  <c r="X44" i="3"/>
  <c r="Y44" i="3"/>
  <c r="Z44" i="3"/>
  <c r="B44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V42" i="3"/>
  <c r="W42" i="3"/>
  <c r="X42" i="3"/>
  <c r="Y42" i="3"/>
  <c r="Z42" i="3"/>
  <c r="B42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V36" i="3"/>
  <c r="W36" i="3"/>
  <c r="X36" i="3"/>
  <c r="Y36" i="3"/>
  <c r="Z36" i="3"/>
  <c r="B36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V29" i="3"/>
  <c r="W29" i="3"/>
  <c r="X29" i="3"/>
  <c r="Y29" i="3"/>
  <c r="Z29" i="3"/>
  <c r="B29" i="3"/>
  <c r="J60" i="3"/>
  <c r="L60" i="3"/>
  <c r="T60" i="3"/>
  <c r="W60" i="3"/>
  <c r="V60" i="3"/>
  <c r="V50" i="3"/>
  <c r="T50" i="3"/>
  <c r="S50" i="3"/>
  <c r="R50" i="3"/>
  <c r="N60" i="3"/>
  <c r="N50" i="3"/>
  <c r="L50" i="3"/>
  <c r="J50" i="3"/>
  <c r="H60" i="3"/>
  <c r="H50" i="3"/>
  <c r="G60" i="3"/>
  <c r="F60" i="3"/>
  <c r="F50" i="3"/>
  <c r="E60" i="3"/>
  <c r="C60" i="3"/>
  <c r="C50" i="3"/>
  <c r="B50" i="3"/>
  <c r="B45" i="5"/>
  <c r="AA36" i="3" l="1"/>
  <c r="AF36" i="3" s="1"/>
  <c r="AA44" i="3"/>
  <c r="AF44" i="3" s="1"/>
  <c r="AA46" i="3"/>
  <c r="AF46" i="3" s="1"/>
  <c r="Z77" i="3"/>
  <c r="X77" i="3"/>
  <c r="S77" i="3"/>
  <c r="AA42" i="3"/>
  <c r="AF42" i="3" s="1"/>
  <c r="V77" i="3"/>
  <c r="AA68" i="3"/>
  <c r="Y77" i="3"/>
  <c r="W77" i="3"/>
  <c r="T77" i="3"/>
  <c r="H77" i="3"/>
  <c r="AA50" i="3"/>
  <c r="AF50" i="3" s="1"/>
  <c r="AA60" i="3"/>
  <c r="AF60" i="3" s="1"/>
  <c r="R77" i="3"/>
  <c r="P77" i="3"/>
  <c r="N77" i="3"/>
  <c r="L77" i="3"/>
  <c r="J77" i="3"/>
  <c r="F77" i="3"/>
  <c r="D77" i="3"/>
  <c r="AA29" i="3"/>
  <c r="AF29" i="3" s="1"/>
  <c r="Q77" i="3"/>
  <c r="O77" i="3"/>
  <c r="M77" i="3"/>
  <c r="K77" i="3"/>
  <c r="I77" i="3"/>
  <c r="G77" i="3"/>
  <c r="E77" i="3"/>
  <c r="C77" i="3"/>
  <c r="AF24" i="3"/>
  <c r="B45" i="4"/>
  <c r="AA77" i="3" l="1"/>
  <c r="AF77" i="3"/>
</calcChain>
</file>

<file path=xl/sharedStrings.xml><?xml version="1.0" encoding="utf-8"?>
<sst xmlns="http://schemas.openxmlformats.org/spreadsheetml/2006/main" count="414" uniqueCount="122">
  <si>
    <t>K1101 Közt. Alapilletménye</t>
  </si>
  <si>
    <t>K1101 Egyéb bérr alapilletmény</t>
  </si>
  <si>
    <t>K1101 Ka alapilletmény</t>
  </si>
  <si>
    <t>K1101 Részm.fogl. Alapill.</t>
  </si>
  <si>
    <t>K1102 Normatív jutalmak</t>
  </si>
  <si>
    <t>K1106 Jubileumi jutalom</t>
  </si>
  <si>
    <t>K1107 Béren kívüli juttatások</t>
  </si>
  <si>
    <t>K1107/3 Erzsébet-utalvány kiad.</t>
  </si>
  <si>
    <t>K1107/5 Iskolakezdési támogatás</t>
  </si>
  <si>
    <t>K1107/6 Önkéntes bizt.pénztárakba befiz.</t>
  </si>
  <si>
    <t>K1109 Közlekedési ktg. Térítés</t>
  </si>
  <si>
    <t>K1110 Egyéb ktg. Térítés</t>
  </si>
  <si>
    <t>K11 Foglalkoztatottak személyi juttatásai</t>
  </si>
  <si>
    <t>K121 Választott t.viselők juttatásai/polgm.</t>
  </si>
  <si>
    <t>K122 Munkav-re irányuló egyéb jogv-ban nem saját fogl-nek fiz jutt/szoc gond, megb díj</t>
  </si>
  <si>
    <t>K123 Egyéb külső szem jutt</t>
  </si>
  <si>
    <t>K123/8 Reprezentációs kiadások</t>
  </si>
  <si>
    <t>K12 Külső személyi juttatások</t>
  </si>
  <si>
    <t>K1 Személyi juttatások</t>
  </si>
  <si>
    <t>K2/1 Szociális hozzájárulási adó</t>
  </si>
  <si>
    <t>K2/3 Egészségügyi hozzájárulási adó/EHO</t>
  </si>
  <si>
    <t>K2/4 Táppénz hozzájárulás</t>
  </si>
  <si>
    <t>K2/7 Munkáltatót terh szem jöv adó/kifiz.adó</t>
  </si>
  <si>
    <t>K311/1 Gyógyszerbeszerzés</t>
  </si>
  <si>
    <t>K311/2 Vegyszerbeszerzés</t>
  </si>
  <si>
    <t>K311/3 Könyvbeszerzés</t>
  </si>
  <si>
    <t>K311/4 Folyóirat-beszerzés</t>
  </si>
  <si>
    <t>K311/5 Egyéb info.hordozó beszerzés</t>
  </si>
  <si>
    <t>K311/9 Egyéb szakmai ag beszerzés</t>
  </si>
  <si>
    <t>K311 Szakmai anyagok beszerzése</t>
  </si>
  <si>
    <t>K312/1 Élelmiszer beszerzés</t>
  </si>
  <si>
    <t>K12/2 Irodaszer, nyomtatvány</t>
  </si>
  <si>
    <t>K312/4 Hajtó- és kenőanyag beszerzés</t>
  </si>
  <si>
    <t>K312/5 Munkaruha, védőruha</t>
  </si>
  <si>
    <t>K312/9 Egyéb üzemeltetési anyagbeszerzés</t>
  </si>
  <si>
    <t>K312 Üzemeltetési anyagok beszerzése</t>
  </si>
  <si>
    <t>K321/9 Egyéb különf inf szolg/internet, szoftv köv</t>
  </si>
  <si>
    <t>K321 Informatikai szolgáltatások igénybevétele</t>
  </si>
  <si>
    <t>K322/1 Nem adatátvit célú távközlési díjak/tel</t>
  </si>
  <si>
    <t>K322 Egyéb kommunikációs szolgáltatások</t>
  </si>
  <si>
    <t>K331/1 Villamosenergia</t>
  </si>
  <si>
    <t>K331/2 Gázenergia</t>
  </si>
  <si>
    <t>K331/4 Víz- és csatornadíjak</t>
  </si>
  <si>
    <t>K331 Közüzemi díjak</t>
  </si>
  <si>
    <t>K332 Vásárolt élelmezés</t>
  </si>
  <si>
    <t>K333/2 Bérleti és lízing díja/inf eszk kivételével</t>
  </si>
  <si>
    <t>K334 Karbantartás, kisjavítási szolgáltatás</t>
  </si>
  <si>
    <t>K337/3 Szállítási szolgáltatási díjak</t>
  </si>
  <si>
    <t>K337/9 Egyéb üzemeltetési szolgáltatások</t>
  </si>
  <si>
    <t>K337 Egyéb szolgáltatások</t>
  </si>
  <si>
    <t>K341/1 Belföldi kiküldetések kiadásai</t>
  </si>
  <si>
    <t>K342 Reklám- és propaganda kiadások</t>
  </si>
  <si>
    <t>K351/2 Műk célú előz felsz le nem vonh ÁFA</t>
  </si>
  <si>
    <t>K351/1 Műk célú előz felsz levonh ÁFA</t>
  </si>
  <si>
    <t>K352 Fizetendő ÁFA</t>
  </si>
  <si>
    <t>K355/9 Egyéb különféle dologi kiadások</t>
  </si>
  <si>
    <t>K35 Különféle befiz és egyéb dologi kiadások</t>
  </si>
  <si>
    <t>013320 köztem. fennt. és működtetés</t>
  </si>
  <si>
    <t>013350 Önk. vagyonnal való gazd. kapcs.fel.</t>
  </si>
  <si>
    <t>041232      Start-m.program-Téli közfog</t>
  </si>
  <si>
    <t>045160 Közutak, hidak, alagu. Üzem, fenntart</t>
  </si>
  <si>
    <t>064010 Közvilágítás</t>
  </si>
  <si>
    <t>066010 Zöldterület-kezelés</t>
  </si>
  <si>
    <t>066020        Város-, községgazd egyéb szolg</t>
  </si>
  <si>
    <t>072111 Háziorvosi ellátás</t>
  </si>
  <si>
    <t>072112  Háziorvosi ügyeleti ellátás</t>
  </si>
  <si>
    <t>076062 Település-egészségügyi feladatok</t>
  </si>
  <si>
    <t>082042 Könyvtári áll.gyarap., nyilvántart.</t>
  </si>
  <si>
    <t>082044 Könyvtári szolgáltatások</t>
  </si>
  <si>
    <t>084031 Civil szervezetek működési támogatása</t>
  </si>
  <si>
    <t>086090 Mindenf. egyéb szab.idős szolg</t>
  </si>
  <si>
    <t>094260 Hallgatói és oktatói öszt.díjak, egyéb jutt.</t>
  </si>
  <si>
    <t>096020 Iskolai intézményi étke.</t>
  </si>
  <si>
    <t>107051 Szociális étk.</t>
  </si>
  <si>
    <t>107052  Házi segítségnyújt.</t>
  </si>
  <si>
    <t>107053 Jelzőrsz-es házi segítség ny.</t>
  </si>
  <si>
    <t>107054 Családsegítés</t>
  </si>
  <si>
    <t>107055 Falugondn., tanyagondn. Szolg.</t>
  </si>
  <si>
    <t>K2 M.adókat terh jár és szoc hozzájárulási adó</t>
  </si>
  <si>
    <t>Összesen</t>
  </si>
  <si>
    <t>Kiadások összesen</t>
  </si>
  <si>
    <t>K502/6 Munkahelyvéd.akcióterv</t>
  </si>
  <si>
    <t>K337/1 Biztosítás</t>
  </si>
  <si>
    <t>K337/2 Pü-i szolg</t>
  </si>
  <si>
    <t>K355/2 Díjak, e-befizetés</t>
  </si>
  <si>
    <t>ROVATOK ÖSSZESEN</t>
  </si>
  <si>
    <t>K511/23 Egyéb váll.műk.c. tám.</t>
  </si>
  <si>
    <t>K506/7 Tásulások műk. Célú támog.</t>
  </si>
  <si>
    <t>091140 Óvodai nevelés ellátás műk.fel.</t>
  </si>
  <si>
    <t>K512 Tartalékok</t>
  </si>
  <si>
    <t>K47/3 Felnőtt okt.résztv.pénzbeni jutt.</t>
  </si>
  <si>
    <t>K506/6 Helyi Önk.kvsz.műk.c. támogatás</t>
  </si>
  <si>
    <t>K511/41 Civil szerv.műk.c. tám.</t>
  </si>
  <si>
    <t>K4 Ellátottak pénzbeli juttatásai</t>
  </si>
  <si>
    <t>102030-1 Idősek Klubja</t>
  </si>
  <si>
    <t>011130-1 Igazgatás Bölcske</t>
  </si>
  <si>
    <t>K336/9 Egy.szakmai szolg</t>
  </si>
  <si>
    <t>B816/2 Műköüdési támogatás</t>
  </si>
  <si>
    <t>B816/2 Működési támogatás</t>
  </si>
  <si>
    <t>B403/2 ÁH-n kiv.továbbsz.közv.szolg.bev.</t>
  </si>
  <si>
    <t>B406 Kiszámlázott ÁFA</t>
  </si>
  <si>
    <t>BEVÉTELEK ÖSSZESEN</t>
  </si>
  <si>
    <t>KIADÁSOK ÖSSZESEN</t>
  </si>
  <si>
    <t>041233 hosszabb időtart közfoglalkoztatás</t>
  </si>
  <si>
    <t>K336/9 Egyéb szakmai szolgáltatások</t>
  </si>
  <si>
    <t>K512/23 Egyéb váll.műk.c. tám.</t>
  </si>
  <si>
    <t>096015 gyermekétk köznevelési int</t>
  </si>
  <si>
    <t>013350 önk vagyonnal v gazd eü centrum</t>
  </si>
  <si>
    <t>K47/3 Felsőfokú okt.résztv.pénzbeni jutt.</t>
  </si>
  <si>
    <t>107060 szoc pénzb,természetbeni ell</t>
  </si>
  <si>
    <t>104037 Int. Kívüli gyermekétk.</t>
  </si>
  <si>
    <t>018030 Támogatási célú finansz.műv.</t>
  </si>
  <si>
    <t>K1108 Ruházati ktg.térítés</t>
  </si>
  <si>
    <t>Önkormányzat Korm. Funkciók Összesen</t>
  </si>
  <si>
    <t>Hivatal</t>
  </si>
  <si>
    <t>Idősek Klubja</t>
  </si>
  <si>
    <t>Óvoda</t>
  </si>
  <si>
    <t>104042 Család és gyermekjóléti szolg.</t>
  </si>
  <si>
    <t>K1113 Foglalkoztatottak egyéb sz.</t>
  </si>
  <si>
    <t>K1107/4 Széchenyi Pihenő kártya</t>
  </si>
  <si>
    <t>Mindösszesen:</t>
  </si>
  <si>
    <t>1. oldal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</si>
</sst>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 style="thick">
        <color indexed="64"/>
      </diagonal>
    </border>
    <border diagonalDown="1"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0" xfId="0" applyBorder="1"/>
    <xf numFmtId="0" fontId="0" fillId="0" borderId="3" xfId="0" applyBorder="1"/>
    <xf numFmtId="0" fontId="1" fillId="0" borderId="3" xfId="0" applyFont="1" applyBorder="1"/>
    <xf numFmtId="0" fontId="2" fillId="0" borderId="1" xfId="0" applyFont="1" applyFill="1" applyBorder="1"/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0" fillId="0" borderId="9" xfId="0" applyBorder="1"/>
    <xf numFmtId="0" fontId="0" fillId="0" borderId="11" xfId="0" applyBorder="1"/>
    <xf numFmtId="0" fontId="1" fillId="0" borderId="15" xfId="0" applyFont="1" applyBorder="1" applyAlignment="1">
      <alignment horizontal="left"/>
    </xf>
    <xf numFmtId="0" fontId="0" fillId="0" borderId="16" xfId="0" applyBorder="1"/>
    <xf numFmtId="0" fontId="1" fillId="0" borderId="16" xfId="0" applyFont="1" applyBorder="1"/>
    <xf numFmtId="0" fontId="0" fillId="0" borderId="16" xfId="0" applyBorder="1" applyAlignment="1">
      <alignment wrapText="1"/>
    </xf>
    <xf numFmtId="0" fontId="0" fillId="0" borderId="15" xfId="0" applyBorder="1"/>
    <xf numFmtId="0" fontId="0" fillId="0" borderId="16" xfId="0" applyFont="1" applyBorder="1"/>
    <xf numFmtId="0" fontId="0" fillId="0" borderId="15" xfId="0" applyFont="1" applyBorder="1"/>
    <xf numFmtId="0" fontId="0" fillId="0" borderId="19" xfId="0" applyBorder="1"/>
    <xf numFmtId="0" fontId="0" fillId="0" borderId="20" xfId="0" applyBorder="1"/>
    <xf numFmtId="0" fontId="1" fillId="0" borderId="4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2" xfId="0" applyBorder="1"/>
    <xf numFmtId="0" fontId="1" fillId="0" borderId="4" xfId="0" applyFont="1" applyBorder="1" applyAlignment="1">
      <alignment horizontal="right"/>
    </xf>
    <xf numFmtId="0" fontId="2" fillId="0" borderId="24" xfId="0" applyFont="1" applyBorder="1" applyAlignment="1">
      <alignment vertical="center" textRotation="117" wrapText="1"/>
    </xf>
    <xf numFmtId="0" fontId="2" fillId="0" borderId="25" xfId="0" applyFont="1" applyBorder="1" applyAlignment="1">
      <alignment vertical="center" textRotation="117" wrapText="1"/>
    </xf>
    <xf numFmtId="0" fontId="1" fillId="0" borderId="9" xfId="0" applyFont="1" applyBorder="1"/>
    <xf numFmtId="0" fontId="1" fillId="0" borderId="28" xfId="0" applyFont="1" applyFill="1" applyBorder="1"/>
    <xf numFmtId="0" fontId="1" fillId="0" borderId="20" xfId="0" applyFont="1" applyBorder="1"/>
    <xf numFmtId="0" fontId="2" fillId="0" borderId="18" xfId="0" applyFont="1" applyFill="1" applyBorder="1"/>
    <xf numFmtId="0" fontId="1" fillId="0" borderId="16" xfId="0" applyFont="1" applyFill="1" applyBorder="1"/>
    <xf numFmtId="0" fontId="0" fillId="0" borderId="9" xfId="0" applyFont="1" applyBorder="1"/>
    <xf numFmtId="0" fontId="0" fillId="0" borderId="32" xfId="0" applyBorder="1"/>
    <xf numFmtId="0" fontId="1" fillId="0" borderId="17" xfId="0" applyFont="1" applyBorder="1"/>
    <xf numFmtId="0" fontId="2" fillId="0" borderId="14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11" xfId="0" applyFill="1" applyBorder="1"/>
    <xf numFmtId="0" fontId="2" fillId="0" borderId="14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textRotation="117" wrapText="1"/>
    </xf>
    <xf numFmtId="0" fontId="1" fillId="0" borderId="33" xfId="0" applyFont="1" applyBorder="1"/>
    <xf numFmtId="0" fontId="0" fillId="0" borderId="9" xfId="0" applyBorder="1" applyAlignment="1">
      <alignment vertical="center"/>
    </xf>
    <xf numFmtId="0" fontId="1" fillId="0" borderId="9" xfId="0" applyFont="1" applyFill="1" applyBorder="1"/>
    <xf numFmtId="0" fontId="0" fillId="0" borderId="16" xfId="0" applyBorder="1" applyAlignment="1">
      <alignment vertical="center" wrapText="1"/>
    </xf>
    <xf numFmtId="0" fontId="1" fillId="0" borderId="35" xfId="0" applyFont="1" applyFill="1" applyBorder="1"/>
    <xf numFmtId="0" fontId="2" fillId="0" borderId="5" xfId="0" applyFont="1" applyFill="1" applyBorder="1"/>
    <xf numFmtId="0" fontId="3" fillId="0" borderId="33" xfId="0" applyFont="1" applyBorder="1"/>
    <xf numFmtId="0" fontId="3" fillId="0" borderId="36" xfId="0" applyFont="1" applyFill="1" applyBorder="1"/>
    <xf numFmtId="0" fontId="0" fillId="0" borderId="18" xfId="0" applyFont="1" applyFill="1" applyBorder="1"/>
    <xf numFmtId="0" fontId="0" fillId="0" borderId="5" xfId="0" applyFont="1" applyBorder="1"/>
    <xf numFmtId="0" fontId="2" fillId="0" borderId="18" xfId="0" applyFont="1" applyBorder="1"/>
    <xf numFmtId="0" fontId="2" fillId="0" borderId="37" xfId="0" applyFont="1" applyBorder="1"/>
    <xf numFmtId="0" fontId="5" fillId="0" borderId="45" xfId="0" applyFont="1" applyBorder="1" applyAlignment="1">
      <alignment vertical="center" textRotation="117" wrapText="1"/>
    </xf>
    <xf numFmtId="0" fontId="5" fillId="0" borderId="12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vertical="top" wrapText="1"/>
    </xf>
    <xf numFmtId="0" fontId="5" fillId="0" borderId="4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0" fontId="5" fillId="0" borderId="0" xfId="0" applyFont="1"/>
    <xf numFmtId="0" fontId="6" fillId="0" borderId="11" xfId="0" applyFont="1" applyBorder="1" applyAlignment="1">
      <alignment horizontal="left"/>
    </xf>
    <xf numFmtId="3" fontId="7" fillId="0" borderId="13" xfId="0" applyNumberFormat="1" applyFont="1" applyBorder="1"/>
    <xf numFmtId="3" fontId="7" fillId="0" borderId="6" xfId="0" applyNumberFormat="1" applyFont="1" applyBorder="1"/>
    <xf numFmtId="3" fontId="7" fillId="0" borderId="46" xfId="0" applyNumberFormat="1" applyFont="1" applyBorder="1"/>
    <xf numFmtId="3" fontId="7" fillId="0" borderId="1" xfId="0" applyNumberFormat="1" applyFont="1" applyBorder="1"/>
    <xf numFmtId="3" fontId="7" fillId="0" borderId="30" xfId="0" applyNumberFormat="1" applyFont="1" applyBorder="1"/>
    <xf numFmtId="0" fontId="7" fillId="0" borderId="0" xfId="0" applyFont="1"/>
    <xf numFmtId="0" fontId="7" fillId="0" borderId="9" xfId="0" applyFont="1" applyBorder="1"/>
    <xf numFmtId="3" fontId="7" fillId="0" borderId="4" xfId="0" applyNumberFormat="1" applyFont="1" applyBorder="1"/>
    <xf numFmtId="3" fontId="7" fillId="0" borderId="22" xfId="0" applyNumberFormat="1" applyFont="1" applyBorder="1"/>
    <xf numFmtId="3" fontId="7" fillId="0" borderId="31" xfId="0" applyNumberFormat="1" applyFont="1" applyBorder="1"/>
    <xf numFmtId="164" fontId="7" fillId="0" borderId="9" xfId="1" applyNumberFormat="1" applyFont="1" applyBorder="1"/>
    <xf numFmtId="0" fontId="6" fillId="0" borderId="9" xfId="0" applyFont="1" applyBorder="1"/>
    <xf numFmtId="0" fontId="7" fillId="0" borderId="9" xfId="0" applyFont="1" applyBorder="1" applyAlignment="1">
      <alignment wrapText="1"/>
    </xf>
    <xf numFmtId="0" fontId="7" fillId="0" borderId="10" xfId="0" applyFont="1" applyBorder="1"/>
    <xf numFmtId="3" fontId="7" fillId="0" borderId="7" xfId="0" applyNumberFormat="1" applyFont="1" applyBorder="1"/>
    <xf numFmtId="3" fontId="7" fillId="0" borderId="3" xfId="0" applyNumberFormat="1" applyFont="1" applyBorder="1"/>
    <xf numFmtId="3" fontId="7" fillId="0" borderId="44" xfId="0" applyNumberFormat="1" applyFont="1" applyBorder="1"/>
    <xf numFmtId="3" fontId="7" fillId="0" borderId="47" xfId="0" applyNumberFormat="1" applyFont="1" applyBorder="1"/>
    <xf numFmtId="0" fontId="6" fillId="0" borderId="5" xfId="0" applyFont="1" applyBorder="1"/>
    <xf numFmtId="3" fontId="5" fillId="0" borderId="12" xfId="0" applyNumberFormat="1" applyFont="1" applyBorder="1"/>
    <xf numFmtId="3" fontId="5" fillId="0" borderId="8" xfId="0" applyNumberFormat="1" applyFont="1" applyBorder="1"/>
    <xf numFmtId="0" fontId="7" fillId="0" borderId="35" xfId="0" applyFont="1" applyBorder="1"/>
    <xf numFmtId="0" fontId="7" fillId="0" borderId="11" xfId="0" applyFont="1" applyBorder="1"/>
    <xf numFmtId="0" fontId="7" fillId="0" borderId="13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30" xfId="0" applyFont="1" applyBorder="1"/>
    <xf numFmtId="0" fontId="7" fillId="0" borderId="4" xfId="0" applyFont="1" applyBorder="1"/>
    <xf numFmtId="0" fontId="7" fillId="0" borderId="31" xfId="0" applyFont="1" applyBorder="1"/>
    <xf numFmtId="164" fontId="7" fillId="0" borderId="4" xfId="1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0" xfId="0" applyNumberFormat="1" applyFont="1"/>
    <xf numFmtId="0" fontId="6" fillId="0" borderId="1" xfId="0" applyFont="1" applyBorder="1"/>
    <xf numFmtId="0" fontId="7" fillId="0" borderId="4" xfId="0" applyFont="1" applyBorder="1" applyAlignment="1">
      <alignment horizontal="right"/>
    </xf>
    <xf numFmtId="3" fontId="5" fillId="0" borderId="1" xfId="0" applyNumberFormat="1" applyFont="1" applyBorder="1"/>
    <xf numFmtId="3" fontId="6" fillId="0" borderId="1" xfId="0" applyNumberFormat="1" applyFont="1" applyBorder="1"/>
    <xf numFmtId="0" fontId="5" fillId="0" borderId="1" xfId="0" applyFont="1" applyBorder="1"/>
    <xf numFmtId="0" fontId="5" fillId="0" borderId="31" xfId="0" applyFont="1" applyBorder="1"/>
    <xf numFmtId="3" fontId="7" fillId="0" borderId="21" xfId="0" applyNumberFormat="1" applyFont="1" applyBorder="1"/>
    <xf numFmtId="0" fontId="7" fillId="0" borderId="21" xfId="0" applyFont="1" applyBorder="1"/>
    <xf numFmtId="3" fontId="7" fillId="0" borderId="41" xfId="0" applyNumberFormat="1" applyFont="1" applyBorder="1"/>
    <xf numFmtId="0" fontId="7" fillId="0" borderId="41" xfId="0" applyFont="1" applyBorder="1"/>
    <xf numFmtId="3" fontId="7" fillId="0" borderId="38" xfId="0" applyNumberFormat="1" applyFont="1" applyBorder="1"/>
    <xf numFmtId="3" fontId="7" fillId="0" borderId="23" xfId="0" applyNumberFormat="1" applyFont="1" applyBorder="1"/>
    <xf numFmtId="3" fontId="7" fillId="0" borderId="42" xfId="0" applyNumberFormat="1" applyFont="1" applyBorder="1"/>
    <xf numFmtId="3" fontId="7" fillId="0" borderId="2" xfId="0" applyNumberFormat="1" applyFont="1" applyBorder="1"/>
    <xf numFmtId="0" fontId="7" fillId="0" borderId="38" xfId="0" applyFont="1" applyBorder="1"/>
    <xf numFmtId="3" fontId="7" fillId="0" borderId="0" xfId="0" applyNumberFormat="1" applyFont="1" applyBorder="1"/>
    <xf numFmtId="3" fontId="7" fillId="0" borderId="43" xfId="0" applyNumberFormat="1" applyFont="1" applyBorder="1"/>
    <xf numFmtId="0" fontId="6" fillId="0" borderId="9" xfId="0" applyFont="1" applyFill="1" applyBorder="1"/>
    <xf numFmtId="0" fontId="6" fillId="0" borderId="39" xfId="0" applyFont="1" applyFill="1" applyBorder="1"/>
    <xf numFmtId="3" fontId="7" fillId="0" borderId="29" xfId="0" applyNumberFormat="1" applyFont="1" applyBorder="1"/>
    <xf numFmtId="3" fontId="7" fillId="0" borderId="27" xfId="0" applyNumberFormat="1" applyFont="1" applyBorder="1"/>
    <xf numFmtId="3" fontId="5" fillId="0" borderId="31" xfId="0" applyNumberFormat="1" applyFont="1" applyBorder="1"/>
    <xf numFmtId="0" fontId="7" fillId="0" borderId="5" xfId="0" applyFont="1" applyFill="1" applyBorder="1"/>
    <xf numFmtId="0" fontId="7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/>
    <xf numFmtId="164" fontId="7" fillId="0" borderId="0" xfId="1" applyNumberFormat="1" applyFont="1"/>
    <xf numFmtId="164" fontId="7" fillId="0" borderId="0" xfId="1" applyNumberFormat="1" applyFont="1" applyBorder="1"/>
    <xf numFmtId="164" fontId="7" fillId="0" borderId="0" xfId="0" applyNumberFormat="1" applyFont="1"/>
    <xf numFmtId="164" fontId="7" fillId="0" borderId="0" xfId="1" applyNumberFormat="1" applyFont="1" applyAlignment="1">
      <alignment wrapText="1"/>
    </xf>
    <xf numFmtId="164" fontId="7" fillId="0" borderId="0" xfId="1" applyNumberFormat="1" applyFont="1" applyBorder="1" applyAlignment="1">
      <alignment wrapText="1"/>
    </xf>
    <xf numFmtId="16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5" fillId="0" borderId="48" xfId="0" applyFont="1" applyBorder="1" applyAlignment="1">
      <alignment horizontal="center" wrapText="1"/>
    </xf>
    <xf numFmtId="0" fontId="5" fillId="0" borderId="49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/>
    <xf numFmtId="164" fontId="7" fillId="0" borderId="35" xfId="0" applyNumberFormat="1" applyFont="1" applyBorder="1"/>
    <xf numFmtId="3" fontId="5" fillId="0" borderId="13" xfId="0" applyNumberFormat="1" applyFont="1" applyBorder="1"/>
    <xf numFmtId="164" fontId="5" fillId="0" borderId="0" xfId="1" applyNumberFormat="1" applyFont="1" applyAlignment="1">
      <alignment vertical="top"/>
    </xf>
    <xf numFmtId="3" fontId="5" fillId="0" borderId="26" xfId="0" applyNumberFormat="1" applyFont="1" applyBorder="1"/>
    <xf numFmtId="164" fontId="7" fillId="0" borderId="10" xfId="1" applyNumberFormat="1" applyFont="1" applyBorder="1"/>
    <xf numFmtId="164" fontId="7" fillId="0" borderId="11" xfId="1" applyNumberFormat="1" applyFont="1" applyBorder="1"/>
    <xf numFmtId="3" fontId="7" fillId="0" borderId="50" xfId="0" applyNumberFormat="1" applyFont="1" applyBorder="1"/>
    <xf numFmtId="164" fontId="7" fillId="0" borderId="26" xfId="1" applyNumberFormat="1" applyFont="1" applyBorder="1"/>
    <xf numFmtId="164" fontId="7" fillId="0" borderId="5" xfId="0" applyNumberFormat="1" applyFont="1" applyBorder="1"/>
    <xf numFmtId="3" fontId="5" fillId="0" borderId="40" xfId="0" applyNumberFormat="1" applyFont="1" applyBorder="1"/>
    <xf numFmtId="164" fontId="5" fillId="0" borderId="48" xfId="1" applyNumberFormat="1" applyFont="1" applyBorder="1"/>
    <xf numFmtId="164" fontId="5" fillId="0" borderId="5" xfId="0" applyNumberFormat="1" applyFont="1" applyBorder="1"/>
    <xf numFmtId="3" fontId="7" fillId="0" borderId="12" xfId="0" applyNumberFormat="1" applyFont="1" applyBorder="1"/>
    <xf numFmtId="164" fontId="7" fillId="0" borderId="5" xfId="1" applyNumberFormat="1" applyFont="1" applyBorder="1"/>
    <xf numFmtId="0" fontId="7" fillId="0" borderId="7" xfId="0" applyFont="1" applyBorder="1"/>
    <xf numFmtId="0" fontId="7" fillId="0" borderId="3" xfId="0" applyFont="1" applyBorder="1"/>
    <xf numFmtId="3" fontId="7" fillId="0" borderId="3" xfId="0" applyNumberFormat="1" applyFont="1" applyBorder="1" applyAlignment="1">
      <alignment horizontal="right"/>
    </xf>
    <xf numFmtId="164" fontId="7" fillId="0" borderId="7" xfId="1" applyNumberFormat="1" applyFont="1" applyBorder="1"/>
    <xf numFmtId="3" fontId="7" fillId="0" borderId="6" xfId="0" applyNumberFormat="1" applyFont="1" applyBorder="1" applyAlignment="1">
      <alignment horizontal="right"/>
    </xf>
    <xf numFmtId="0" fontId="6" fillId="0" borderId="6" xfId="0" applyFont="1" applyBorder="1"/>
    <xf numFmtId="0" fontId="7" fillId="0" borderId="12" xfId="0" applyFont="1" applyBorder="1"/>
    <xf numFmtId="0" fontId="7" fillId="0" borderId="2" xfId="0" applyFont="1" applyBorder="1"/>
    <xf numFmtId="3" fontId="7" fillId="0" borderId="23" xfId="0" applyNumberFormat="1" applyFont="1" applyBorder="1" applyAlignment="1">
      <alignment horizontal="right"/>
    </xf>
    <xf numFmtId="0" fontId="6" fillId="0" borderId="23" xfId="0" applyFont="1" applyBorder="1"/>
    <xf numFmtId="0" fontId="7" fillId="0" borderId="23" xfId="0" applyFont="1" applyBorder="1"/>
    <xf numFmtId="164" fontId="7" fillId="0" borderId="35" xfId="1" applyNumberFormat="1" applyFont="1" applyBorder="1"/>
    <xf numFmtId="0" fontId="7" fillId="0" borderId="13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6" fillId="0" borderId="11" xfId="0" applyFont="1" applyBorder="1"/>
    <xf numFmtId="3" fontId="5" fillId="0" borderId="6" xfId="0" applyNumberFormat="1" applyFont="1" applyBorder="1"/>
    <xf numFmtId="3" fontId="6" fillId="0" borderId="6" xfId="0" applyNumberFormat="1" applyFont="1" applyBorder="1"/>
    <xf numFmtId="3" fontId="7" fillId="0" borderId="8" xfId="0" applyNumberFormat="1" applyFont="1" applyBorder="1"/>
    <xf numFmtId="3" fontId="6" fillId="0" borderId="8" xfId="0" applyNumberFormat="1" applyFont="1" applyBorder="1"/>
    <xf numFmtId="3" fontId="7" fillId="0" borderId="40" xfId="0" applyNumberFormat="1" applyFont="1" applyBorder="1"/>
    <xf numFmtId="0" fontId="5" fillId="0" borderId="8" xfId="0" applyFont="1" applyBorder="1"/>
    <xf numFmtId="0" fontId="6" fillId="0" borderId="26" xfId="0" applyFont="1" applyBorder="1"/>
    <xf numFmtId="0" fontId="6" fillId="0" borderId="10" xfId="0" applyFont="1" applyBorder="1"/>
    <xf numFmtId="3" fontId="5" fillId="0" borderId="3" xfId="0" applyNumberFormat="1" applyFont="1" applyBorder="1"/>
    <xf numFmtId="3" fontId="5" fillId="0" borderId="7" xfId="0" applyNumberFormat="1" applyFont="1" applyBorder="1"/>
    <xf numFmtId="3" fontId="6" fillId="0" borderId="3" xfId="0" applyNumberFormat="1" applyFont="1" applyBorder="1"/>
    <xf numFmtId="0" fontId="5" fillId="0" borderId="7" xfId="0" applyFont="1" applyBorder="1"/>
    <xf numFmtId="0" fontId="6" fillId="0" borderId="3" xfId="0" applyFont="1" applyBorder="1"/>
    <xf numFmtId="0" fontId="5" fillId="0" borderId="3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5" fillId="0" borderId="12" xfId="0" applyFont="1" applyBorder="1"/>
    <xf numFmtId="0" fontId="7" fillId="0" borderId="8" xfId="0" applyFont="1" applyBorder="1"/>
    <xf numFmtId="0" fontId="7" fillId="0" borderId="26" xfId="0" applyFont="1" applyBorder="1"/>
    <xf numFmtId="0" fontId="7" fillId="0" borderId="43" xfId="0" applyFont="1" applyBorder="1"/>
    <xf numFmtId="3" fontId="5" fillId="0" borderId="50" xfId="0" applyNumberFormat="1" applyFont="1" applyBorder="1"/>
    <xf numFmtId="0" fontId="6" fillId="0" borderId="51" xfId="0" applyFont="1" applyBorder="1"/>
    <xf numFmtId="0" fontId="6" fillId="0" borderId="52" xfId="0" applyFont="1" applyBorder="1" applyAlignment="1">
      <alignment horizontal="right"/>
    </xf>
    <xf numFmtId="3" fontId="5" fillId="0" borderId="53" xfId="0" applyNumberFormat="1" applyFont="1" applyBorder="1"/>
    <xf numFmtId="3" fontId="7" fillId="0" borderId="53" xfId="0" applyNumberFormat="1" applyFont="1" applyBorder="1"/>
    <xf numFmtId="3" fontId="6" fillId="0" borderId="53" xfId="0" applyNumberFormat="1" applyFont="1" applyBorder="1"/>
    <xf numFmtId="3" fontId="7" fillId="0" borderId="54" xfId="0" applyNumberFormat="1" applyFont="1" applyBorder="1"/>
    <xf numFmtId="0" fontId="7" fillId="0" borderId="52" xfId="0" applyFont="1" applyBorder="1"/>
    <xf numFmtId="0" fontId="5" fillId="0" borderId="53" xfId="0" applyFont="1" applyBorder="1"/>
    <xf numFmtId="0" fontId="5" fillId="0" borderId="54" xfId="0" applyFont="1" applyBorder="1"/>
    <xf numFmtId="0" fontId="6" fillId="0" borderId="54" xfId="0" applyFont="1" applyBorder="1"/>
    <xf numFmtId="164" fontId="7" fillId="0" borderId="51" xfId="1" applyNumberFormat="1" applyFont="1" applyBorder="1"/>
    <xf numFmtId="164" fontId="7" fillId="0" borderId="54" xfId="1" applyNumberFormat="1" applyFont="1" applyBorder="1"/>
    <xf numFmtId="164" fontId="7" fillId="0" borderId="51" xfId="0" applyNumberFormat="1" applyFont="1" applyBorder="1"/>
    <xf numFmtId="3" fontId="6" fillId="0" borderId="0" xfId="0" applyNumberFormat="1" applyFont="1" applyBorder="1"/>
    <xf numFmtId="164" fontId="5" fillId="0" borderId="26" xfId="1" applyNumberFormat="1" applyFont="1" applyBorder="1"/>
    <xf numFmtId="164" fontId="7" fillId="0" borderId="37" xfId="1" applyNumberFormat="1" applyFont="1" applyBorder="1"/>
    <xf numFmtId="164" fontId="5" fillId="0" borderId="7" xfId="1" applyNumberFormat="1" applyFont="1" applyBorder="1" applyAlignment="1">
      <alignment vertical="top"/>
    </xf>
    <xf numFmtId="164" fontId="7" fillId="0" borderId="2" xfId="1" applyNumberFormat="1" applyFont="1" applyBorder="1" applyAlignment="1">
      <alignment wrapText="1"/>
    </xf>
    <xf numFmtId="164" fontId="5" fillId="0" borderId="50" xfId="1" applyNumberFormat="1" applyFont="1" applyBorder="1"/>
    <xf numFmtId="164" fontId="7" fillId="0" borderId="50" xfId="1" applyNumberFormat="1" applyFont="1" applyBorder="1"/>
    <xf numFmtId="164" fontId="7" fillId="0" borderId="12" xfId="1" applyNumberFormat="1" applyFont="1" applyBorder="1"/>
    <xf numFmtId="164" fontId="7" fillId="0" borderId="2" xfId="1" applyNumberFormat="1" applyFont="1" applyBorder="1"/>
    <xf numFmtId="164" fontId="7" fillId="0" borderId="52" xfId="1" applyNumberFormat="1" applyFont="1" applyBorder="1"/>
    <xf numFmtId="164" fontId="7" fillId="0" borderId="12" xfId="1" applyNumberFormat="1" applyFont="1" applyBorder="1" applyAlignment="1">
      <alignment wrapText="1"/>
    </xf>
    <xf numFmtId="3" fontId="7" fillId="0" borderId="48" xfId="0" applyNumberFormat="1" applyFont="1" applyBorder="1"/>
    <xf numFmtId="164" fontId="7" fillId="0" borderId="48" xfId="1" applyNumberFormat="1" applyFont="1" applyBorder="1"/>
    <xf numFmtId="3" fontId="5" fillId="0" borderId="55" xfId="0" applyNumberFormat="1" applyFont="1" applyBorder="1"/>
    <xf numFmtId="164" fontId="5" fillId="0" borderId="51" xfId="1" applyNumberFormat="1" applyFont="1" applyBorder="1" applyAlignment="1">
      <alignment vertical="top"/>
    </xf>
    <xf numFmtId="3" fontId="5" fillId="0" borderId="5" xfId="0" applyNumberFormat="1" applyFont="1" applyBorder="1"/>
    <xf numFmtId="3" fontId="6" fillId="0" borderId="0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910167</xdr:colOff>
      <xdr:row>1</xdr:row>
      <xdr:rowOff>84666</xdr:rowOff>
    </xdr:from>
    <xdr:to>
      <xdr:col>0</xdr:col>
      <xdr:colOff>2825750</xdr:colOff>
      <xdr:row>1</xdr:row>
      <xdr:rowOff>444500</xdr:rowOff>
    </xdr:to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0167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funkciók</a:t>
          </a:r>
        </a:p>
      </xdr:txBody>
    </xdr:sp>
    <xdr:clientData/>
  </xdr:twoCellAnchor>
  <xdr:twoCellAnchor>
    <xdr:from>
      <xdr:col>0</xdr:col>
      <xdr:colOff>285750</xdr:colOff>
      <xdr:row>1</xdr:row>
      <xdr:rowOff>582083</xdr:rowOff>
    </xdr:from>
    <xdr:to>
      <xdr:col>0</xdr:col>
      <xdr:colOff>1852084</xdr:colOff>
      <xdr:row>2</xdr:row>
      <xdr:rowOff>31750</xdr:rowOff>
    </xdr:to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285750</xdr:colOff>
      <xdr:row>32</xdr:row>
      <xdr:rowOff>582083</xdr:rowOff>
    </xdr:from>
    <xdr:to>
      <xdr:col>0</xdr:col>
      <xdr:colOff>1852084</xdr:colOff>
      <xdr:row>33</xdr:row>
      <xdr:rowOff>31750</xdr:rowOff>
    </xdr:to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0</xdr:col>
      <xdr:colOff>910167</xdr:colOff>
      <xdr:row>62</xdr:row>
      <xdr:rowOff>84666</xdr:rowOff>
    </xdr:from>
    <xdr:to>
      <xdr:col>0</xdr:col>
      <xdr:colOff>2825750</xdr:colOff>
      <xdr:row>62</xdr:row>
      <xdr:rowOff>444500</xdr:rowOff>
    </xdr:to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10167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endParaRPr lang="hu-HU" sz="1200" b="1"/>
        </a:p>
      </xdr:txBody>
    </xdr:sp>
    <xdr:clientData/>
  </xdr:twoCellAnchor>
  <xdr:twoCellAnchor>
    <xdr:from>
      <xdr:col>0</xdr:col>
      <xdr:colOff>285750</xdr:colOff>
      <xdr:row>62</xdr:row>
      <xdr:rowOff>582083</xdr:rowOff>
    </xdr:from>
    <xdr:to>
      <xdr:col>0</xdr:col>
      <xdr:colOff>1852084</xdr:colOff>
      <xdr:row>65</xdr:row>
      <xdr:rowOff>31750</xdr:rowOff>
    </xdr:to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19</xdr:col>
      <xdr:colOff>285750</xdr:colOff>
      <xdr:row>32</xdr:row>
      <xdr:rowOff>582083</xdr:rowOff>
    </xdr:from>
    <xdr:to>
      <xdr:col>19</xdr:col>
      <xdr:colOff>1852084</xdr:colOff>
      <xdr:row>33</xdr:row>
      <xdr:rowOff>31750</xdr:rowOff>
    </xdr:to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19</xdr:col>
      <xdr:colOff>910167</xdr:colOff>
      <xdr:row>62</xdr:row>
      <xdr:rowOff>84666</xdr:rowOff>
    </xdr:from>
    <xdr:to>
      <xdr:col>19</xdr:col>
      <xdr:colOff>2825750</xdr:colOff>
      <xdr:row>62</xdr:row>
      <xdr:rowOff>444500</xdr:rowOff>
    </xdr:to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10167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endParaRPr lang="hu-HU" sz="1200" b="1"/>
        </a:p>
      </xdr:txBody>
    </xdr:sp>
    <xdr:clientData/>
  </xdr:twoCellAnchor>
  <xdr:twoCellAnchor>
    <xdr:from>
      <xdr:col>19</xdr:col>
      <xdr:colOff>285750</xdr:colOff>
      <xdr:row>62</xdr:row>
      <xdr:rowOff>582083</xdr:rowOff>
    </xdr:from>
    <xdr:to>
      <xdr:col>19</xdr:col>
      <xdr:colOff>1852084</xdr:colOff>
      <xdr:row>65</xdr:row>
      <xdr:rowOff>31750</xdr:rowOff>
    </xdr:to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19</xdr:col>
      <xdr:colOff>910167</xdr:colOff>
      <xdr:row>1</xdr:row>
      <xdr:rowOff>84666</xdr:rowOff>
    </xdr:from>
    <xdr:to>
      <xdr:col>19</xdr:col>
      <xdr:colOff>2825750</xdr:colOff>
      <xdr:row>1</xdr:row>
      <xdr:rowOff>444500</xdr:rowOff>
    </xdr:to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10167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endParaRPr lang="hu-HU" sz="1200" b="1"/>
        </a:p>
      </xdr:txBody>
    </xdr:sp>
    <xdr:clientData/>
  </xdr:twoCellAnchor>
  <xdr:twoCellAnchor>
    <xdr:from>
      <xdr:col>19</xdr:col>
      <xdr:colOff>285750</xdr:colOff>
      <xdr:row>1</xdr:row>
      <xdr:rowOff>582083</xdr:rowOff>
    </xdr:from>
    <xdr:to>
      <xdr:col>19</xdr:col>
      <xdr:colOff>1852084</xdr:colOff>
      <xdr:row>2</xdr:row>
      <xdr:rowOff>31750</xdr:rowOff>
    </xdr:to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0</xdr:col>
      <xdr:colOff>285750</xdr:colOff>
      <xdr:row>1</xdr:row>
      <xdr:rowOff>582083</xdr:rowOff>
    </xdr:from>
    <xdr:to>
      <xdr:col>0</xdr:col>
      <xdr:colOff>1852084</xdr:colOff>
      <xdr:row>2</xdr:row>
      <xdr:rowOff>31750</xdr:rowOff>
    </xdr:to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910167</xdr:colOff>
      <xdr:row>1</xdr:row>
      <xdr:rowOff>84666</xdr:rowOff>
    </xdr:from>
    <xdr:to>
      <xdr:col>0</xdr:col>
      <xdr:colOff>2825750</xdr:colOff>
      <xdr:row>1</xdr:row>
      <xdr:rowOff>444500</xdr:rowOff>
    </xdr:to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10167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funkciók</a:t>
          </a:r>
        </a:p>
      </xdr:txBody>
    </xdr:sp>
    <xdr:clientData/>
  </xdr:twoCellAnchor>
  <xdr:twoCellAnchor>
    <xdr:from>
      <xdr:col>0</xdr:col>
      <xdr:colOff>285750</xdr:colOff>
      <xdr:row>1</xdr:row>
      <xdr:rowOff>582083</xdr:rowOff>
    </xdr:from>
    <xdr:to>
      <xdr:col>0</xdr:col>
      <xdr:colOff>1852084</xdr:colOff>
      <xdr:row>2</xdr:row>
      <xdr:rowOff>31750</xdr:rowOff>
    </xdr:to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19</xdr:col>
      <xdr:colOff>910167</xdr:colOff>
      <xdr:row>1</xdr:row>
      <xdr:rowOff>84666</xdr:rowOff>
    </xdr:from>
    <xdr:to>
      <xdr:col>19</xdr:col>
      <xdr:colOff>2825750</xdr:colOff>
      <xdr:row>1</xdr:row>
      <xdr:rowOff>444500</xdr:rowOff>
    </xdr:to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9184560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endParaRPr lang="hu-HU" sz="1200" b="1"/>
        </a:p>
      </xdr:txBody>
    </xdr:sp>
    <xdr:clientData/>
  </xdr:twoCellAnchor>
  <xdr:twoCellAnchor>
    <xdr:from>
      <xdr:col>19</xdr:col>
      <xdr:colOff>285750</xdr:colOff>
      <xdr:row>1</xdr:row>
      <xdr:rowOff>582083</xdr:rowOff>
    </xdr:from>
    <xdr:to>
      <xdr:col>19</xdr:col>
      <xdr:colOff>1852084</xdr:colOff>
      <xdr:row>2</xdr:row>
      <xdr:rowOff>31750</xdr:rowOff>
    </xdr:to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8560143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0</xdr:col>
      <xdr:colOff>285750</xdr:colOff>
      <xdr:row>1</xdr:row>
      <xdr:rowOff>582083</xdr:rowOff>
    </xdr:from>
    <xdr:to>
      <xdr:col>0</xdr:col>
      <xdr:colOff>1852084</xdr:colOff>
      <xdr:row>2</xdr:row>
      <xdr:rowOff>31750</xdr:rowOff>
    </xdr:to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20</xdr:col>
      <xdr:colOff>910167</xdr:colOff>
      <xdr:row>1</xdr:row>
      <xdr:rowOff>84666</xdr:rowOff>
    </xdr:from>
    <xdr:to>
      <xdr:col>20</xdr:col>
      <xdr:colOff>2825750</xdr:colOff>
      <xdr:row>1</xdr:row>
      <xdr:rowOff>444500</xdr:rowOff>
    </xdr:to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0167" y="84666"/>
          <a:ext cx="151553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funkciók</a:t>
          </a:r>
        </a:p>
      </xdr:txBody>
    </xdr:sp>
    <xdr:clientData/>
  </xdr:twoCellAnchor>
  <xdr:twoCellAnchor>
    <xdr:from>
      <xdr:col>20</xdr:col>
      <xdr:colOff>285750</xdr:colOff>
      <xdr:row>1</xdr:row>
      <xdr:rowOff>582083</xdr:rowOff>
    </xdr:from>
    <xdr:to>
      <xdr:col>20</xdr:col>
      <xdr:colOff>1852084</xdr:colOff>
      <xdr:row>2</xdr:row>
      <xdr:rowOff>31750</xdr:rowOff>
    </xdr:to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20</xdr:col>
      <xdr:colOff>285750</xdr:colOff>
      <xdr:row>32</xdr:row>
      <xdr:rowOff>582083</xdr:rowOff>
    </xdr:from>
    <xdr:to>
      <xdr:col>20</xdr:col>
      <xdr:colOff>1852084</xdr:colOff>
      <xdr:row>33</xdr:row>
      <xdr:rowOff>31750</xdr:rowOff>
    </xdr:to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85750" y="6039908"/>
          <a:ext cx="1566334" cy="30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20</xdr:col>
      <xdr:colOff>910167</xdr:colOff>
      <xdr:row>62</xdr:row>
      <xdr:rowOff>84666</xdr:rowOff>
    </xdr:from>
    <xdr:to>
      <xdr:col>20</xdr:col>
      <xdr:colOff>2825750</xdr:colOff>
      <xdr:row>62</xdr:row>
      <xdr:rowOff>444500</xdr:rowOff>
    </xdr:to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10167" y="10524066"/>
          <a:ext cx="1515533" cy="64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endParaRPr lang="hu-HU" sz="1200" b="1"/>
        </a:p>
      </xdr:txBody>
    </xdr:sp>
    <xdr:clientData/>
  </xdr:twoCellAnchor>
  <xdr:twoCellAnchor>
    <xdr:from>
      <xdr:col>20</xdr:col>
      <xdr:colOff>285750</xdr:colOff>
      <xdr:row>62</xdr:row>
      <xdr:rowOff>582083</xdr:rowOff>
    </xdr:from>
    <xdr:to>
      <xdr:col>20</xdr:col>
      <xdr:colOff>1852084</xdr:colOff>
      <xdr:row>65</xdr:row>
      <xdr:rowOff>31750</xdr:rowOff>
    </xdr:to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85750" y="10592858"/>
          <a:ext cx="1566334" cy="335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20</xdr:col>
      <xdr:colOff>285750</xdr:colOff>
      <xdr:row>1</xdr:row>
      <xdr:rowOff>582083</xdr:rowOff>
    </xdr:from>
    <xdr:to>
      <xdr:col>20</xdr:col>
      <xdr:colOff>1852084</xdr:colOff>
      <xdr:row>2</xdr:row>
      <xdr:rowOff>31750</xdr:rowOff>
    </xdr:to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20</xdr:col>
      <xdr:colOff>910167</xdr:colOff>
      <xdr:row>1</xdr:row>
      <xdr:rowOff>84666</xdr:rowOff>
    </xdr:from>
    <xdr:to>
      <xdr:col>20</xdr:col>
      <xdr:colOff>2825750</xdr:colOff>
      <xdr:row>1</xdr:row>
      <xdr:rowOff>444500</xdr:rowOff>
    </xdr:to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167" y="84666"/>
          <a:ext cx="151553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funkciók</a:t>
          </a:r>
        </a:p>
      </xdr:txBody>
    </xdr:sp>
    <xdr:clientData/>
  </xdr:twoCellAnchor>
  <xdr:twoCellAnchor>
    <xdr:from>
      <xdr:col>20</xdr:col>
      <xdr:colOff>285750</xdr:colOff>
      <xdr:row>1</xdr:row>
      <xdr:rowOff>582083</xdr:rowOff>
    </xdr:from>
    <xdr:to>
      <xdr:col>20</xdr:col>
      <xdr:colOff>1852084</xdr:colOff>
      <xdr:row>2</xdr:row>
      <xdr:rowOff>31750</xdr:rowOff>
    </xdr:to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20</xdr:col>
      <xdr:colOff>285750</xdr:colOff>
      <xdr:row>1</xdr:row>
      <xdr:rowOff>582083</xdr:rowOff>
    </xdr:from>
    <xdr:to>
      <xdr:col>20</xdr:col>
      <xdr:colOff>1852084</xdr:colOff>
      <xdr:row>2</xdr:row>
      <xdr:rowOff>31750</xdr:rowOff>
    </xdr:to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910167</xdr:colOff>
      <xdr:row>0</xdr:row>
      <xdr:rowOff>84666</xdr:rowOff>
    </xdr:from>
    <xdr:to>
      <xdr:col>0</xdr:col>
      <xdr:colOff>2825750</xdr:colOff>
      <xdr:row>0</xdr:row>
      <xdr:rowOff>444500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0167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</a:t>
          </a:r>
        </a:p>
      </xdr:txBody>
    </xdr:sp>
    <xdr:clientData/>
  </xdr:twoCellAnchor>
  <xdr:twoCellAnchor>
    <xdr:from>
      <xdr:col>0</xdr:col>
      <xdr:colOff>285750</xdr:colOff>
      <xdr:row>0</xdr:row>
      <xdr:rowOff>582083</xdr:rowOff>
    </xdr:from>
    <xdr:to>
      <xdr:col>0</xdr:col>
      <xdr:colOff>1852084</xdr:colOff>
      <xdr:row>1</xdr:row>
      <xdr:rowOff>31750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285750</xdr:colOff>
      <xdr:row>0</xdr:row>
      <xdr:rowOff>582083</xdr:rowOff>
    </xdr:from>
    <xdr:to>
      <xdr:col>0</xdr:col>
      <xdr:colOff>1852084</xdr:colOff>
      <xdr:row>1</xdr:row>
      <xdr:rowOff>31750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285750</xdr:colOff>
      <xdr:row>0</xdr:row>
      <xdr:rowOff>582083</xdr:rowOff>
    </xdr:from>
    <xdr:to>
      <xdr:col>0</xdr:col>
      <xdr:colOff>1852084</xdr:colOff>
      <xdr:row>1</xdr:row>
      <xdr:rowOff>31750</xdr:rowOff>
    </xdr:to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285750</xdr:colOff>
      <xdr:row>0</xdr:row>
      <xdr:rowOff>582083</xdr:rowOff>
    </xdr:from>
    <xdr:to>
      <xdr:col>0</xdr:col>
      <xdr:colOff>1852084</xdr:colOff>
      <xdr:row>1</xdr:row>
      <xdr:rowOff>31750</xdr:rowOff>
    </xdr:to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85750" y="582083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3</xdr:col>
      <xdr:colOff>910167</xdr:colOff>
      <xdr:row>0</xdr:row>
      <xdr:rowOff>84666</xdr:rowOff>
    </xdr:from>
    <xdr:to>
      <xdr:col>3</xdr:col>
      <xdr:colOff>2825750</xdr:colOff>
      <xdr:row>0</xdr:row>
      <xdr:rowOff>444500</xdr:rowOff>
    </xdr:to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10167" y="6380691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</a:t>
          </a:r>
        </a:p>
      </xdr:txBody>
    </xdr:sp>
    <xdr:clientData/>
  </xdr:twoCellAnchor>
  <xdr:twoCellAnchor>
    <xdr:from>
      <xdr:col>3</xdr:col>
      <xdr:colOff>285750</xdr:colOff>
      <xdr:row>0</xdr:row>
      <xdr:rowOff>582083</xdr:rowOff>
    </xdr:from>
    <xdr:to>
      <xdr:col>3</xdr:col>
      <xdr:colOff>1852084</xdr:colOff>
      <xdr:row>1</xdr:row>
      <xdr:rowOff>31750</xdr:rowOff>
    </xdr:to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85750" y="6878108"/>
          <a:ext cx="1566334" cy="4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910167</xdr:colOff>
      <xdr:row>28</xdr:row>
      <xdr:rowOff>84666</xdr:rowOff>
    </xdr:from>
    <xdr:to>
      <xdr:col>0</xdr:col>
      <xdr:colOff>2825750</xdr:colOff>
      <xdr:row>28</xdr:row>
      <xdr:rowOff>444500</xdr:rowOff>
    </xdr:to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910167" y="1267671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funkciók</a:t>
          </a:r>
        </a:p>
      </xdr:txBody>
    </xdr:sp>
    <xdr:clientData/>
  </xdr:twoCellAnchor>
  <xdr:twoCellAnchor>
    <xdr:from>
      <xdr:col>0</xdr:col>
      <xdr:colOff>114300</xdr:colOff>
      <xdr:row>28</xdr:row>
      <xdr:rowOff>447676</xdr:rowOff>
    </xdr:from>
    <xdr:to>
      <xdr:col>0</xdr:col>
      <xdr:colOff>933450</xdr:colOff>
      <xdr:row>28</xdr:row>
      <xdr:rowOff>752476</xdr:rowOff>
    </xdr:to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4300" y="6743701"/>
          <a:ext cx="819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910167</xdr:colOff>
      <xdr:row>46</xdr:row>
      <xdr:rowOff>84666</xdr:rowOff>
    </xdr:from>
    <xdr:to>
      <xdr:col>0</xdr:col>
      <xdr:colOff>2825750</xdr:colOff>
      <xdr:row>46</xdr:row>
      <xdr:rowOff>444500</xdr:rowOff>
    </xdr:to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10167" y="6380691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</a:t>
          </a:r>
        </a:p>
      </xdr:txBody>
    </xdr:sp>
    <xdr:clientData/>
  </xdr:twoCellAnchor>
  <xdr:twoCellAnchor>
    <xdr:from>
      <xdr:col>0</xdr:col>
      <xdr:colOff>114300</xdr:colOff>
      <xdr:row>46</xdr:row>
      <xdr:rowOff>447676</xdr:rowOff>
    </xdr:from>
    <xdr:to>
      <xdr:col>0</xdr:col>
      <xdr:colOff>933450</xdr:colOff>
      <xdr:row>46</xdr:row>
      <xdr:rowOff>752476</xdr:rowOff>
    </xdr:to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4300" y="6743701"/>
          <a:ext cx="819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910167</xdr:colOff>
      <xdr:row>0</xdr:row>
      <xdr:rowOff>84666</xdr:rowOff>
    </xdr:from>
    <xdr:to>
      <xdr:col>0</xdr:col>
      <xdr:colOff>2825750</xdr:colOff>
      <xdr:row>0</xdr:row>
      <xdr:rowOff>444500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10167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</a:t>
          </a:r>
        </a:p>
      </xdr:txBody>
    </xdr:sp>
    <xdr:clientData/>
  </xdr:twoCellAnchor>
  <xdr:twoCellAnchor>
    <xdr:from>
      <xdr:col>0</xdr:col>
      <xdr:colOff>285750</xdr:colOff>
      <xdr:row>0</xdr:row>
      <xdr:rowOff>582083</xdr:rowOff>
    </xdr:from>
    <xdr:to>
      <xdr:col>0</xdr:col>
      <xdr:colOff>1852084</xdr:colOff>
      <xdr:row>1</xdr:row>
      <xdr:rowOff>31750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85750" y="582083"/>
          <a:ext cx="1566334" cy="345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285750</xdr:colOff>
      <xdr:row>0</xdr:row>
      <xdr:rowOff>582083</xdr:rowOff>
    </xdr:from>
    <xdr:to>
      <xdr:col>0</xdr:col>
      <xdr:colOff>1852084</xdr:colOff>
      <xdr:row>1</xdr:row>
      <xdr:rowOff>31750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85750" y="582083"/>
          <a:ext cx="1566334" cy="345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285750</xdr:colOff>
      <xdr:row>0</xdr:row>
      <xdr:rowOff>582083</xdr:rowOff>
    </xdr:from>
    <xdr:to>
      <xdr:col>0</xdr:col>
      <xdr:colOff>1852084</xdr:colOff>
      <xdr:row>1</xdr:row>
      <xdr:rowOff>31750</xdr:rowOff>
    </xdr:to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85750" y="582083"/>
          <a:ext cx="1566334" cy="345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285750</xdr:colOff>
      <xdr:row>0</xdr:row>
      <xdr:rowOff>582083</xdr:rowOff>
    </xdr:from>
    <xdr:to>
      <xdr:col>0</xdr:col>
      <xdr:colOff>1852084</xdr:colOff>
      <xdr:row>1</xdr:row>
      <xdr:rowOff>31750</xdr:rowOff>
    </xdr:to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85750" y="582083"/>
          <a:ext cx="1566334" cy="345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3</xdr:col>
      <xdr:colOff>910167</xdr:colOff>
      <xdr:row>0</xdr:row>
      <xdr:rowOff>84666</xdr:rowOff>
    </xdr:from>
    <xdr:to>
      <xdr:col>3</xdr:col>
      <xdr:colOff>2825750</xdr:colOff>
      <xdr:row>0</xdr:row>
      <xdr:rowOff>444500</xdr:rowOff>
    </xdr:to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2167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</a:t>
          </a:r>
        </a:p>
      </xdr:txBody>
    </xdr:sp>
    <xdr:clientData/>
  </xdr:twoCellAnchor>
  <xdr:twoCellAnchor>
    <xdr:from>
      <xdr:col>3</xdr:col>
      <xdr:colOff>285750</xdr:colOff>
      <xdr:row>0</xdr:row>
      <xdr:rowOff>582083</xdr:rowOff>
    </xdr:from>
    <xdr:to>
      <xdr:col>3</xdr:col>
      <xdr:colOff>1852084</xdr:colOff>
      <xdr:row>1</xdr:row>
      <xdr:rowOff>31750</xdr:rowOff>
    </xdr:to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857750" y="582083"/>
          <a:ext cx="1566334" cy="345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910167</xdr:colOff>
      <xdr:row>28</xdr:row>
      <xdr:rowOff>84666</xdr:rowOff>
    </xdr:from>
    <xdr:to>
      <xdr:col>0</xdr:col>
      <xdr:colOff>2825750</xdr:colOff>
      <xdr:row>28</xdr:row>
      <xdr:rowOff>444500</xdr:rowOff>
    </xdr:to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910167" y="6380691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funkciók</a:t>
          </a:r>
        </a:p>
      </xdr:txBody>
    </xdr:sp>
    <xdr:clientData/>
  </xdr:twoCellAnchor>
  <xdr:twoCellAnchor>
    <xdr:from>
      <xdr:col>0</xdr:col>
      <xdr:colOff>114300</xdr:colOff>
      <xdr:row>28</xdr:row>
      <xdr:rowOff>447676</xdr:rowOff>
    </xdr:from>
    <xdr:to>
      <xdr:col>0</xdr:col>
      <xdr:colOff>933450</xdr:colOff>
      <xdr:row>28</xdr:row>
      <xdr:rowOff>752476</xdr:rowOff>
    </xdr:to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4300" y="6743701"/>
          <a:ext cx="8191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910167</xdr:colOff>
      <xdr:row>46</xdr:row>
      <xdr:rowOff>84666</xdr:rowOff>
    </xdr:from>
    <xdr:to>
      <xdr:col>0</xdr:col>
      <xdr:colOff>2825750</xdr:colOff>
      <xdr:row>46</xdr:row>
      <xdr:rowOff>444500</xdr:rowOff>
    </xdr:to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910167" y="1050501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</a:t>
          </a:r>
        </a:p>
      </xdr:txBody>
    </xdr:sp>
    <xdr:clientData/>
  </xdr:twoCellAnchor>
  <xdr:twoCellAnchor>
    <xdr:from>
      <xdr:col>0</xdr:col>
      <xdr:colOff>142875</xdr:colOff>
      <xdr:row>46</xdr:row>
      <xdr:rowOff>447676</xdr:rowOff>
    </xdr:from>
    <xdr:to>
      <xdr:col>0</xdr:col>
      <xdr:colOff>962025</xdr:colOff>
      <xdr:row>46</xdr:row>
      <xdr:rowOff>447676</xdr:rowOff>
    </xdr:to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42875" y="10658476"/>
          <a:ext cx="8191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  <xdr:twoCellAnchor>
    <xdr:from>
      <xdr:col>0</xdr:col>
      <xdr:colOff>910167</xdr:colOff>
      <xdr:row>46</xdr:row>
      <xdr:rowOff>84666</xdr:rowOff>
    </xdr:from>
    <xdr:to>
      <xdr:col>0</xdr:col>
      <xdr:colOff>2825750</xdr:colOff>
      <xdr:row>46</xdr:row>
      <xdr:rowOff>444500</xdr:rowOff>
    </xdr:to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10167" y="102954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</a:t>
          </a:r>
        </a:p>
      </xdr:txBody>
    </xdr:sp>
    <xdr:clientData/>
  </xdr:twoCellAnchor>
  <xdr:twoCellAnchor>
    <xdr:from>
      <xdr:col>0</xdr:col>
      <xdr:colOff>142875</xdr:colOff>
      <xdr:row>46</xdr:row>
      <xdr:rowOff>447676</xdr:rowOff>
    </xdr:from>
    <xdr:to>
      <xdr:col>0</xdr:col>
      <xdr:colOff>962025</xdr:colOff>
      <xdr:row>46</xdr:row>
      <xdr:rowOff>447676</xdr:rowOff>
    </xdr:to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42875" y="10658476"/>
          <a:ext cx="8191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abSelected="1" view="pageLayout" topLeftCell="B1" zoomScaleNormal="90" workbookViewId="0">
      <selection activeCell="AJ56" sqref="AJ56"/>
    </sheetView>
  </sheetViews>
  <sheetFormatPr defaultRowHeight="12" x14ac:dyDescent="0.2"/>
  <cols>
    <col min="1" max="1" width="34" style="129" customWidth="1"/>
    <col min="2" max="2" width="9.7109375" style="129" customWidth="1"/>
    <col min="3" max="3" width="8.5703125" style="129" customWidth="1"/>
    <col min="4" max="4" width="8.42578125" style="129" customWidth="1"/>
    <col min="5" max="7" width="7.5703125" style="129" customWidth="1"/>
    <col min="8" max="8" width="9.7109375" style="129" customWidth="1"/>
    <col min="9" max="9" width="8.28515625" style="129" customWidth="1"/>
    <col min="10" max="10" width="7.5703125" style="129" customWidth="1"/>
    <col min="11" max="11" width="7" style="79" customWidth="1"/>
    <col min="12" max="12" width="8.140625" style="79" customWidth="1"/>
    <col min="13" max="13" width="7.7109375" style="79" customWidth="1"/>
    <col min="14" max="14" width="8.5703125" style="79" customWidth="1"/>
    <col min="15" max="15" width="9.140625" style="79" customWidth="1"/>
    <col min="16" max="16" width="9.85546875" style="79" customWidth="1"/>
    <col min="17" max="17" width="9.5703125" style="79" customWidth="1"/>
    <col min="18" max="18" width="8.7109375" style="79" customWidth="1"/>
    <col min="19" max="19" width="8.5703125" style="129" customWidth="1"/>
    <col min="20" max="20" width="10.28515625" style="129" customWidth="1"/>
    <col min="21" max="21" width="34" style="129" customWidth="1"/>
    <col min="22" max="22" width="9.7109375" style="79" customWidth="1"/>
    <col min="23" max="23" width="9.85546875" style="79" customWidth="1"/>
    <col min="24" max="24" width="10.5703125" style="79" customWidth="1"/>
    <col min="25" max="25" width="10.140625" style="79" customWidth="1"/>
    <col min="26" max="26" width="6.42578125" style="79" customWidth="1"/>
    <col min="27" max="27" width="12.28515625" style="79" customWidth="1"/>
    <col min="28" max="28" width="11.7109375" style="79" bestFit="1" customWidth="1"/>
    <col min="29" max="29" width="11.140625" style="138" bestFit="1" customWidth="1"/>
    <col min="30" max="30" width="10.85546875" style="79" bestFit="1" customWidth="1"/>
    <col min="31" max="31" width="11.7109375" style="79" bestFit="1" customWidth="1"/>
    <col min="32" max="32" width="12.5703125" style="79" bestFit="1" customWidth="1"/>
    <col min="33" max="33" width="11.7109375" style="79" bestFit="1" customWidth="1"/>
    <col min="34" max="16384" width="9.140625" style="79"/>
  </cols>
  <sheetData>
    <row r="1" spans="1:32" ht="12.75" thickBot="1" x14ac:dyDescent="0.25">
      <c r="S1" s="129" t="s">
        <v>121</v>
      </c>
    </row>
    <row r="2" spans="1:32" s="72" customFormat="1" ht="75" customHeight="1" thickBot="1" x14ac:dyDescent="0.25">
      <c r="A2" s="62"/>
      <c r="B2" s="63" t="s">
        <v>57</v>
      </c>
      <c r="C2" s="64" t="s">
        <v>58</v>
      </c>
      <c r="D2" s="64" t="s">
        <v>103</v>
      </c>
      <c r="E2" s="64" t="s">
        <v>60</v>
      </c>
      <c r="F2" s="64" t="s">
        <v>61</v>
      </c>
      <c r="G2" s="64" t="s">
        <v>62</v>
      </c>
      <c r="H2" s="64" t="s">
        <v>63</v>
      </c>
      <c r="I2" s="64" t="s">
        <v>64</v>
      </c>
      <c r="J2" s="65" t="s">
        <v>66</v>
      </c>
      <c r="K2" s="66" t="s">
        <v>67</v>
      </c>
      <c r="L2" s="66" t="s">
        <v>68</v>
      </c>
      <c r="M2" s="66" t="s">
        <v>69</v>
      </c>
      <c r="N2" s="66" t="s">
        <v>70</v>
      </c>
      <c r="O2" s="66" t="s">
        <v>71</v>
      </c>
      <c r="P2" s="66" t="s">
        <v>106</v>
      </c>
      <c r="Q2" s="67" t="s">
        <v>110</v>
      </c>
      <c r="R2" s="67" t="s">
        <v>73</v>
      </c>
      <c r="S2" s="68" t="s">
        <v>74</v>
      </c>
      <c r="T2" s="63" t="s">
        <v>75</v>
      </c>
      <c r="U2" s="62"/>
      <c r="V2" s="64" t="s">
        <v>107</v>
      </c>
      <c r="W2" s="64" t="s">
        <v>77</v>
      </c>
      <c r="X2" s="69" t="s">
        <v>109</v>
      </c>
      <c r="Y2" s="70" t="s">
        <v>111</v>
      </c>
      <c r="Z2" s="71" t="s">
        <v>88</v>
      </c>
      <c r="AA2" s="139" t="s">
        <v>113</v>
      </c>
      <c r="AB2" s="140" t="s">
        <v>114</v>
      </c>
      <c r="AC2" s="141" t="s">
        <v>117</v>
      </c>
      <c r="AD2" s="110" t="s">
        <v>115</v>
      </c>
      <c r="AE2" s="111" t="s">
        <v>116</v>
      </c>
      <c r="AF2" s="142" t="s">
        <v>120</v>
      </c>
    </row>
    <row r="3" spans="1:32" s="72" customFormat="1" x14ac:dyDescent="0.2">
      <c r="A3" s="73" t="s">
        <v>12</v>
      </c>
      <c r="B3" s="144">
        <f>SUM(B4:B18)</f>
        <v>0</v>
      </c>
      <c r="C3" s="144">
        <f t="shared" ref="C3:AA3" si="0">SUM(C4:C18)</f>
        <v>0</v>
      </c>
      <c r="D3" s="144">
        <f t="shared" si="0"/>
        <v>16143000</v>
      </c>
      <c r="E3" s="144">
        <f t="shared" si="0"/>
        <v>0</v>
      </c>
      <c r="F3" s="144">
        <f t="shared" si="0"/>
        <v>0</v>
      </c>
      <c r="G3" s="144">
        <f t="shared" si="0"/>
        <v>4610000</v>
      </c>
      <c r="H3" s="144">
        <f t="shared" si="0"/>
        <v>6915000</v>
      </c>
      <c r="I3" s="144">
        <f t="shared" si="0"/>
        <v>0</v>
      </c>
      <c r="J3" s="144">
        <f t="shared" si="0"/>
        <v>3099000</v>
      </c>
      <c r="K3" s="144">
        <f t="shared" si="0"/>
        <v>0</v>
      </c>
      <c r="L3" s="144">
        <f t="shared" si="0"/>
        <v>2305000</v>
      </c>
      <c r="M3" s="144">
        <f t="shared" si="0"/>
        <v>0</v>
      </c>
      <c r="N3" s="144">
        <f t="shared" si="0"/>
        <v>4610000</v>
      </c>
      <c r="O3" s="144">
        <f t="shared" si="0"/>
        <v>0</v>
      </c>
      <c r="P3" s="144">
        <f t="shared" si="0"/>
        <v>0</v>
      </c>
      <c r="Q3" s="144">
        <f t="shared" si="0"/>
        <v>0</v>
      </c>
      <c r="R3" s="144">
        <f t="shared" si="0"/>
        <v>2305000</v>
      </c>
      <c r="S3" s="144">
        <f t="shared" si="0"/>
        <v>2305000</v>
      </c>
      <c r="T3" s="144">
        <f t="shared" si="0"/>
        <v>0</v>
      </c>
      <c r="U3" s="73" t="s">
        <v>12</v>
      </c>
      <c r="V3" s="144">
        <f t="shared" si="0"/>
        <v>0</v>
      </c>
      <c r="W3" s="144">
        <f t="shared" si="0"/>
        <v>2305000</v>
      </c>
      <c r="X3" s="144">
        <f t="shared" si="0"/>
        <v>0</v>
      </c>
      <c r="Y3" s="144">
        <f t="shared" si="0"/>
        <v>0</v>
      </c>
      <c r="Z3" s="144">
        <f t="shared" si="0"/>
        <v>0</v>
      </c>
      <c r="AA3" s="144">
        <f t="shared" si="0"/>
        <v>44597000</v>
      </c>
      <c r="AB3" s="145">
        <f>SUM(AB4:AB18)</f>
        <v>42859750</v>
      </c>
      <c r="AC3" s="210">
        <f t="shared" ref="AC3:AE3" si="1">SUM(AC4:AC18)</f>
        <v>2473000</v>
      </c>
      <c r="AD3" s="145">
        <f t="shared" si="1"/>
        <v>4790000</v>
      </c>
      <c r="AE3" s="145">
        <f t="shared" si="1"/>
        <v>20806000</v>
      </c>
      <c r="AF3" s="221">
        <f>SUM(AF4:AF18)</f>
        <v>115525750</v>
      </c>
    </row>
    <row r="4" spans="1:32" x14ac:dyDescent="0.2">
      <c r="A4" s="80" t="s">
        <v>0</v>
      </c>
      <c r="B4" s="81"/>
      <c r="C4" s="77"/>
      <c r="D4" s="77">
        <v>16143000</v>
      </c>
      <c r="E4" s="77"/>
      <c r="F4" s="77"/>
      <c r="G4" s="77">
        <v>3864000</v>
      </c>
      <c r="H4" s="77">
        <v>5796000</v>
      </c>
      <c r="I4" s="77"/>
      <c r="J4" s="81">
        <v>2679000</v>
      </c>
      <c r="K4" s="77"/>
      <c r="L4" s="77">
        <v>1932000</v>
      </c>
      <c r="M4" s="77"/>
      <c r="N4" s="77">
        <v>3864000</v>
      </c>
      <c r="O4" s="77"/>
      <c r="P4" s="77"/>
      <c r="Q4" s="77"/>
      <c r="R4" s="77">
        <v>1932000</v>
      </c>
      <c r="S4" s="82">
        <v>1932000</v>
      </c>
      <c r="T4" s="81"/>
      <c r="U4" s="80" t="s">
        <v>0</v>
      </c>
      <c r="V4" s="77"/>
      <c r="W4" s="77">
        <v>1932000</v>
      </c>
      <c r="X4" s="77"/>
      <c r="Y4" s="83"/>
      <c r="Z4" s="83"/>
      <c r="AA4" s="84">
        <f>SUM(B4:Z4)</f>
        <v>40074000</v>
      </c>
      <c r="AB4" s="132">
        <v>35537000</v>
      </c>
      <c r="AC4" s="211">
        <v>1932000</v>
      </c>
      <c r="AD4" s="132">
        <v>4044000</v>
      </c>
      <c r="AE4" s="132">
        <v>19841000</v>
      </c>
      <c r="AF4" s="143">
        <f>SUM(AA4+AB4+AC4+AD4+AE4)</f>
        <v>101428000</v>
      </c>
    </row>
    <row r="5" spans="1:32" x14ac:dyDescent="0.2">
      <c r="A5" s="80" t="s">
        <v>2</v>
      </c>
      <c r="B5" s="81"/>
      <c r="C5" s="77"/>
      <c r="D5" s="77"/>
      <c r="E5" s="77"/>
      <c r="F5" s="77"/>
      <c r="G5" s="77"/>
      <c r="H5" s="77"/>
      <c r="I5" s="77"/>
      <c r="J5" s="81"/>
      <c r="K5" s="77"/>
      <c r="L5" s="77"/>
      <c r="M5" s="77"/>
      <c r="N5" s="77"/>
      <c r="O5" s="77"/>
      <c r="P5" s="77"/>
      <c r="Q5" s="77"/>
      <c r="R5" s="77"/>
      <c r="S5" s="82"/>
      <c r="T5" s="81"/>
      <c r="U5" s="80" t="s">
        <v>2</v>
      </c>
      <c r="V5" s="77"/>
      <c r="W5" s="77"/>
      <c r="X5" s="77"/>
      <c r="Y5" s="83"/>
      <c r="Z5" s="83"/>
      <c r="AA5" s="84">
        <f t="shared" ref="AA5:AA69" si="2">SUM(B5:Z5)</f>
        <v>0</v>
      </c>
      <c r="AB5" s="132"/>
      <c r="AC5" s="211"/>
      <c r="AD5" s="132"/>
      <c r="AE5" s="132"/>
      <c r="AF5" s="143">
        <f t="shared" ref="AF5:AF69" si="3">SUM(AA5+AB5+AC5+AD5+AE5)</f>
        <v>0</v>
      </c>
    </row>
    <row r="6" spans="1:32" x14ac:dyDescent="0.2">
      <c r="A6" s="80" t="s">
        <v>1</v>
      </c>
      <c r="B6" s="81"/>
      <c r="C6" s="77"/>
      <c r="D6" s="77"/>
      <c r="E6" s="77"/>
      <c r="F6" s="77"/>
      <c r="G6" s="77"/>
      <c r="H6" s="77"/>
      <c r="I6" s="77"/>
      <c r="J6" s="81"/>
      <c r="K6" s="77"/>
      <c r="L6" s="77"/>
      <c r="M6" s="77"/>
      <c r="N6" s="77"/>
      <c r="O6" s="77"/>
      <c r="P6" s="77"/>
      <c r="Q6" s="77"/>
      <c r="R6" s="77"/>
      <c r="S6" s="82"/>
      <c r="T6" s="81"/>
      <c r="U6" s="80" t="s">
        <v>1</v>
      </c>
      <c r="V6" s="77"/>
      <c r="W6" s="77"/>
      <c r="X6" s="77"/>
      <c r="Y6" s="83"/>
      <c r="Z6" s="83"/>
      <c r="AA6" s="84">
        <f t="shared" si="2"/>
        <v>0</v>
      </c>
      <c r="AB6" s="132"/>
      <c r="AC6" s="211"/>
      <c r="AD6" s="132"/>
      <c r="AE6" s="132"/>
      <c r="AF6" s="143">
        <f t="shared" si="3"/>
        <v>0</v>
      </c>
    </row>
    <row r="7" spans="1:32" x14ac:dyDescent="0.2">
      <c r="A7" s="80" t="s">
        <v>3</v>
      </c>
      <c r="B7" s="81"/>
      <c r="C7" s="77"/>
      <c r="D7" s="77"/>
      <c r="E7" s="77"/>
      <c r="F7" s="77"/>
      <c r="G7" s="77"/>
      <c r="H7" s="77"/>
      <c r="I7" s="77"/>
      <c r="J7" s="81"/>
      <c r="K7" s="77"/>
      <c r="L7" s="77"/>
      <c r="M7" s="77"/>
      <c r="N7" s="77"/>
      <c r="O7" s="77"/>
      <c r="P7" s="77"/>
      <c r="Q7" s="77"/>
      <c r="R7" s="77"/>
      <c r="S7" s="82"/>
      <c r="T7" s="81"/>
      <c r="U7" s="80" t="s">
        <v>3</v>
      </c>
      <c r="V7" s="77"/>
      <c r="W7" s="77"/>
      <c r="X7" s="77"/>
      <c r="Y7" s="78"/>
      <c r="Z7" s="78"/>
      <c r="AA7" s="84">
        <f t="shared" si="2"/>
        <v>0</v>
      </c>
      <c r="AB7" s="132"/>
      <c r="AC7" s="211"/>
      <c r="AD7" s="132"/>
      <c r="AE7" s="132"/>
      <c r="AF7" s="143">
        <f t="shared" si="3"/>
        <v>0</v>
      </c>
    </row>
    <row r="8" spans="1:32" x14ac:dyDescent="0.2">
      <c r="A8" s="80" t="s">
        <v>4</v>
      </c>
      <c r="B8" s="81"/>
      <c r="C8" s="77"/>
      <c r="D8" s="77"/>
      <c r="E8" s="77"/>
      <c r="F8" s="77"/>
      <c r="G8" s="77">
        <v>322000</v>
      </c>
      <c r="H8" s="77">
        <v>483000</v>
      </c>
      <c r="I8" s="77"/>
      <c r="J8" s="81">
        <v>208000</v>
      </c>
      <c r="K8" s="77"/>
      <c r="L8" s="77">
        <v>161000</v>
      </c>
      <c r="M8" s="77"/>
      <c r="N8" s="77">
        <v>322000</v>
      </c>
      <c r="O8" s="77"/>
      <c r="P8" s="77"/>
      <c r="Q8" s="77"/>
      <c r="R8" s="77">
        <v>161000</v>
      </c>
      <c r="S8" s="82">
        <v>161000</v>
      </c>
      <c r="T8" s="81"/>
      <c r="U8" s="80" t="s">
        <v>4</v>
      </c>
      <c r="V8" s="77"/>
      <c r="W8" s="77">
        <v>161000</v>
      </c>
      <c r="X8" s="77"/>
      <c r="Y8" s="83"/>
      <c r="Z8" s="83"/>
      <c r="AA8" s="84">
        <f t="shared" si="2"/>
        <v>1979000</v>
      </c>
      <c r="AB8" s="132">
        <v>2960000</v>
      </c>
      <c r="AC8" s="211">
        <v>161000</v>
      </c>
      <c r="AD8" s="132">
        <v>322000</v>
      </c>
      <c r="AE8" s="132"/>
      <c r="AF8" s="143">
        <f t="shared" si="3"/>
        <v>5422000</v>
      </c>
    </row>
    <row r="9" spans="1:32" x14ac:dyDescent="0.2">
      <c r="A9" s="80" t="s">
        <v>5</v>
      </c>
      <c r="B9" s="81"/>
      <c r="C9" s="77"/>
      <c r="D9" s="77"/>
      <c r="E9" s="77"/>
      <c r="F9" s="77"/>
      <c r="G9" s="77"/>
      <c r="H9" s="77"/>
      <c r="I9" s="77"/>
      <c r="J9" s="81"/>
      <c r="K9" s="77"/>
      <c r="L9" s="77"/>
      <c r="M9" s="77"/>
      <c r="N9" s="77"/>
      <c r="O9" s="77"/>
      <c r="P9" s="77"/>
      <c r="Q9" s="77"/>
      <c r="R9" s="77"/>
      <c r="S9" s="82"/>
      <c r="T9" s="81"/>
      <c r="U9" s="80" t="s">
        <v>5</v>
      </c>
      <c r="V9" s="77"/>
      <c r="W9" s="77"/>
      <c r="X9" s="77"/>
      <c r="Y9" s="78"/>
      <c r="Z9" s="78"/>
      <c r="AA9" s="84">
        <f t="shared" si="2"/>
        <v>0</v>
      </c>
      <c r="AB9" s="132">
        <v>1293000</v>
      </c>
      <c r="AC9" s="211"/>
      <c r="AD9" s="132"/>
      <c r="AE9" s="132"/>
      <c r="AF9" s="143">
        <f t="shared" si="3"/>
        <v>1293000</v>
      </c>
    </row>
    <row r="10" spans="1:32" x14ac:dyDescent="0.2">
      <c r="A10" s="80" t="s">
        <v>6</v>
      </c>
      <c r="B10" s="81"/>
      <c r="C10" s="77"/>
      <c r="D10" s="77"/>
      <c r="E10" s="77"/>
      <c r="F10" s="77"/>
      <c r="G10" s="77"/>
      <c r="H10" s="77"/>
      <c r="I10" s="77"/>
      <c r="J10" s="81"/>
      <c r="K10" s="77"/>
      <c r="L10" s="77"/>
      <c r="M10" s="77"/>
      <c r="N10" s="77"/>
      <c r="O10" s="77"/>
      <c r="P10" s="77"/>
      <c r="Q10" s="77"/>
      <c r="R10" s="77"/>
      <c r="S10" s="82"/>
      <c r="T10" s="81"/>
      <c r="U10" s="80" t="s">
        <v>6</v>
      </c>
      <c r="V10" s="77"/>
      <c r="W10" s="77"/>
      <c r="X10" s="77"/>
      <c r="Y10" s="83"/>
      <c r="Z10" s="83"/>
      <c r="AA10" s="84">
        <f t="shared" si="2"/>
        <v>0</v>
      </c>
      <c r="AB10" s="132">
        <v>54000</v>
      </c>
      <c r="AC10" s="211"/>
      <c r="AD10" s="132"/>
      <c r="AE10" s="132">
        <v>771000</v>
      </c>
      <c r="AF10" s="143">
        <f t="shared" si="3"/>
        <v>825000</v>
      </c>
    </row>
    <row r="11" spans="1:32" x14ac:dyDescent="0.2">
      <c r="A11" s="80" t="s">
        <v>7</v>
      </c>
      <c r="B11" s="81"/>
      <c r="C11" s="77"/>
      <c r="D11" s="77"/>
      <c r="E11" s="77"/>
      <c r="F11" s="77"/>
      <c r="G11" s="77">
        <v>400000</v>
      </c>
      <c r="H11" s="77">
        <v>600000</v>
      </c>
      <c r="I11" s="77"/>
      <c r="J11" s="81">
        <v>200000</v>
      </c>
      <c r="K11" s="77"/>
      <c r="L11" s="77">
        <v>200000</v>
      </c>
      <c r="M11" s="77"/>
      <c r="N11" s="77">
        <v>400000</v>
      </c>
      <c r="O11" s="77"/>
      <c r="P11" s="77"/>
      <c r="Q11" s="77"/>
      <c r="R11" s="77">
        <v>200000</v>
      </c>
      <c r="S11" s="82">
        <v>200000</v>
      </c>
      <c r="T11" s="81"/>
      <c r="U11" s="80" t="s">
        <v>7</v>
      </c>
      <c r="V11" s="77"/>
      <c r="W11" s="77">
        <v>200000</v>
      </c>
      <c r="X11" s="77"/>
      <c r="Y11" s="78"/>
      <c r="Z11" s="78"/>
      <c r="AA11" s="84">
        <f t="shared" si="2"/>
        <v>2400000</v>
      </c>
      <c r="AB11" s="132">
        <v>2280000</v>
      </c>
      <c r="AC11" s="211">
        <v>200000</v>
      </c>
      <c r="AD11" s="132">
        <v>400000</v>
      </c>
      <c r="AE11" s="132"/>
      <c r="AF11" s="143">
        <f t="shared" si="3"/>
        <v>5280000</v>
      </c>
    </row>
    <row r="12" spans="1:32" x14ac:dyDescent="0.2">
      <c r="A12" s="80" t="s">
        <v>119</v>
      </c>
      <c r="B12" s="81"/>
      <c r="C12" s="77"/>
      <c r="D12" s="77"/>
      <c r="E12" s="77"/>
      <c r="F12" s="77"/>
      <c r="G12" s="77"/>
      <c r="H12" s="77"/>
      <c r="I12" s="77"/>
      <c r="J12" s="81"/>
      <c r="K12" s="77"/>
      <c r="L12" s="77"/>
      <c r="M12" s="77"/>
      <c r="N12" s="77"/>
      <c r="O12" s="77"/>
      <c r="P12" s="77"/>
      <c r="Q12" s="77"/>
      <c r="R12" s="77"/>
      <c r="S12" s="82"/>
      <c r="T12" s="81"/>
      <c r="U12" s="80" t="s">
        <v>119</v>
      </c>
      <c r="V12" s="77"/>
      <c r="W12" s="77"/>
      <c r="X12" s="77"/>
      <c r="Y12" s="78"/>
      <c r="Z12" s="78"/>
      <c r="AA12" s="84">
        <f t="shared" si="2"/>
        <v>0</v>
      </c>
      <c r="AB12" s="132">
        <v>79000</v>
      </c>
      <c r="AC12" s="211"/>
      <c r="AD12" s="132"/>
      <c r="AE12" s="132"/>
      <c r="AF12" s="143">
        <f t="shared" si="3"/>
        <v>79000</v>
      </c>
    </row>
    <row r="13" spans="1:32" x14ac:dyDescent="0.2">
      <c r="A13" s="80" t="s">
        <v>8</v>
      </c>
      <c r="B13" s="81"/>
      <c r="C13" s="77"/>
      <c r="D13" s="77"/>
      <c r="E13" s="77"/>
      <c r="F13" s="77"/>
      <c r="G13" s="77"/>
      <c r="H13" s="77"/>
      <c r="I13" s="77"/>
      <c r="J13" s="81"/>
      <c r="K13" s="77"/>
      <c r="L13" s="77"/>
      <c r="M13" s="77"/>
      <c r="N13" s="77"/>
      <c r="O13" s="77"/>
      <c r="P13" s="77"/>
      <c r="Q13" s="77"/>
      <c r="R13" s="77"/>
      <c r="S13" s="82"/>
      <c r="T13" s="81"/>
      <c r="U13" s="80" t="s">
        <v>8</v>
      </c>
      <c r="V13" s="77"/>
      <c r="W13" s="77"/>
      <c r="X13" s="77"/>
      <c r="Y13" s="83"/>
      <c r="Z13" s="83"/>
      <c r="AA13" s="84">
        <f t="shared" si="2"/>
        <v>0</v>
      </c>
      <c r="AB13" s="132"/>
      <c r="AC13" s="211"/>
      <c r="AD13" s="132"/>
      <c r="AE13" s="132"/>
      <c r="AF13" s="143">
        <f t="shared" si="3"/>
        <v>0</v>
      </c>
    </row>
    <row r="14" spans="1:32" x14ac:dyDescent="0.2">
      <c r="A14" s="80" t="s">
        <v>9</v>
      </c>
      <c r="B14" s="81"/>
      <c r="C14" s="77"/>
      <c r="D14" s="77"/>
      <c r="E14" s="77"/>
      <c r="F14" s="77"/>
      <c r="G14" s="77"/>
      <c r="H14" s="77"/>
      <c r="I14" s="77"/>
      <c r="J14" s="81"/>
      <c r="K14" s="77"/>
      <c r="L14" s="77"/>
      <c r="M14" s="77"/>
      <c r="N14" s="77"/>
      <c r="O14" s="77"/>
      <c r="P14" s="77"/>
      <c r="Q14" s="77"/>
      <c r="R14" s="77"/>
      <c r="S14" s="82"/>
      <c r="T14" s="81"/>
      <c r="U14" s="80" t="s">
        <v>9</v>
      </c>
      <c r="V14" s="77"/>
      <c r="W14" s="77"/>
      <c r="X14" s="77"/>
      <c r="Y14" s="78"/>
      <c r="Z14" s="78"/>
      <c r="AA14" s="84">
        <f t="shared" si="2"/>
        <v>0</v>
      </c>
      <c r="AB14" s="132">
        <v>178000</v>
      </c>
      <c r="AC14" s="211"/>
      <c r="AD14" s="132"/>
      <c r="AE14" s="132"/>
      <c r="AF14" s="143">
        <f t="shared" si="3"/>
        <v>178000</v>
      </c>
    </row>
    <row r="15" spans="1:32" x14ac:dyDescent="0.2">
      <c r="A15" s="80" t="s">
        <v>112</v>
      </c>
      <c r="B15" s="81"/>
      <c r="C15" s="77"/>
      <c r="D15" s="77"/>
      <c r="E15" s="77"/>
      <c r="F15" s="77"/>
      <c r="G15" s="77"/>
      <c r="H15" s="77"/>
      <c r="I15" s="77"/>
      <c r="J15" s="81"/>
      <c r="K15" s="77"/>
      <c r="L15" s="77"/>
      <c r="M15" s="77"/>
      <c r="N15" s="77"/>
      <c r="O15" s="77"/>
      <c r="P15" s="77"/>
      <c r="Q15" s="77"/>
      <c r="R15" s="77"/>
      <c r="S15" s="82"/>
      <c r="T15" s="81"/>
      <c r="U15" s="80" t="s">
        <v>112</v>
      </c>
      <c r="V15" s="77"/>
      <c r="W15" s="77"/>
      <c r="X15" s="77"/>
      <c r="Y15" s="78"/>
      <c r="Z15" s="78"/>
      <c r="AA15" s="84">
        <f t="shared" si="2"/>
        <v>0</v>
      </c>
      <c r="AB15" s="132">
        <v>68750</v>
      </c>
      <c r="AC15" s="211"/>
      <c r="AD15" s="132"/>
      <c r="AE15" s="132"/>
      <c r="AF15" s="143">
        <f t="shared" si="3"/>
        <v>68750</v>
      </c>
    </row>
    <row r="16" spans="1:32" x14ac:dyDescent="0.2">
      <c r="A16" s="80" t="s">
        <v>10</v>
      </c>
      <c r="B16" s="81"/>
      <c r="C16" s="77"/>
      <c r="D16" s="77"/>
      <c r="E16" s="77"/>
      <c r="F16" s="77"/>
      <c r="G16" s="77"/>
      <c r="H16" s="77"/>
      <c r="I16" s="77"/>
      <c r="J16" s="81"/>
      <c r="K16" s="77"/>
      <c r="L16" s="77"/>
      <c r="M16" s="77"/>
      <c r="N16" s="77"/>
      <c r="O16" s="77"/>
      <c r="P16" s="77"/>
      <c r="Q16" s="77"/>
      <c r="R16" s="77"/>
      <c r="S16" s="82"/>
      <c r="T16" s="81"/>
      <c r="U16" s="80" t="s">
        <v>10</v>
      </c>
      <c r="V16" s="77"/>
      <c r="W16" s="77"/>
      <c r="X16" s="77"/>
      <c r="Y16" s="83"/>
      <c r="Z16" s="83"/>
      <c r="AA16" s="84">
        <f t="shared" si="2"/>
        <v>0</v>
      </c>
      <c r="AB16" s="132">
        <v>170000</v>
      </c>
      <c r="AC16" s="211">
        <v>168000</v>
      </c>
      <c r="AD16" s="132"/>
      <c r="AE16" s="132">
        <v>102000</v>
      </c>
      <c r="AF16" s="143">
        <f t="shared" si="3"/>
        <v>440000</v>
      </c>
    </row>
    <row r="17" spans="1:32" x14ac:dyDescent="0.2">
      <c r="A17" s="80" t="s">
        <v>11</v>
      </c>
      <c r="B17" s="81"/>
      <c r="C17" s="77"/>
      <c r="D17" s="77"/>
      <c r="E17" s="77"/>
      <c r="F17" s="77"/>
      <c r="G17" s="77">
        <v>24000</v>
      </c>
      <c r="H17" s="77">
        <v>36000</v>
      </c>
      <c r="I17" s="77"/>
      <c r="J17" s="81">
        <v>12000</v>
      </c>
      <c r="K17" s="77"/>
      <c r="L17" s="77">
        <v>12000</v>
      </c>
      <c r="M17" s="77"/>
      <c r="N17" s="77">
        <v>24000</v>
      </c>
      <c r="O17" s="77"/>
      <c r="P17" s="77"/>
      <c r="Q17" s="77"/>
      <c r="R17" s="77">
        <v>12000</v>
      </c>
      <c r="S17" s="82">
        <v>12000</v>
      </c>
      <c r="T17" s="81"/>
      <c r="U17" s="80" t="s">
        <v>11</v>
      </c>
      <c r="V17" s="77"/>
      <c r="W17" s="77">
        <v>12000</v>
      </c>
      <c r="X17" s="77"/>
      <c r="Y17" s="78"/>
      <c r="Z17" s="78"/>
      <c r="AA17" s="84">
        <f t="shared" si="2"/>
        <v>144000</v>
      </c>
      <c r="AB17" s="132">
        <v>108000</v>
      </c>
      <c r="AC17" s="211">
        <v>12000</v>
      </c>
      <c r="AD17" s="132">
        <v>24000</v>
      </c>
      <c r="AE17" s="132">
        <v>92000</v>
      </c>
      <c r="AF17" s="143">
        <f t="shared" si="3"/>
        <v>380000</v>
      </c>
    </row>
    <row r="18" spans="1:32" ht="12.75" thickBot="1" x14ac:dyDescent="0.25">
      <c r="A18" s="87" t="s">
        <v>118</v>
      </c>
      <c r="B18" s="88"/>
      <c r="C18" s="89"/>
      <c r="D18" s="89"/>
      <c r="E18" s="89"/>
      <c r="F18" s="89"/>
      <c r="G18" s="89"/>
      <c r="H18" s="89"/>
      <c r="I18" s="89"/>
      <c r="J18" s="88"/>
      <c r="K18" s="89"/>
      <c r="L18" s="89"/>
      <c r="M18" s="89"/>
      <c r="N18" s="89"/>
      <c r="O18" s="89"/>
      <c r="P18" s="89"/>
      <c r="Q18" s="89"/>
      <c r="R18" s="89"/>
      <c r="S18" s="90"/>
      <c r="T18" s="88"/>
      <c r="U18" s="87" t="s">
        <v>118</v>
      </c>
      <c r="V18" s="89"/>
      <c r="W18" s="89"/>
      <c r="X18" s="89"/>
      <c r="Y18" s="121"/>
      <c r="Z18" s="121"/>
      <c r="AA18" s="147">
        <f t="shared" si="2"/>
        <v>0</v>
      </c>
      <c r="AB18" s="132">
        <v>132000</v>
      </c>
      <c r="AC18" s="211"/>
      <c r="AD18" s="132"/>
      <c r="AE18" s="132"/>
      <c r="AF18" s="143">
        <f t="shared" si="3"/>
        <v>132000</v>
      </c>
    </row>
    <row r="19" spans="1:32" s="72" customFormat="1" ht="12.75" thickBot="1" x14ac:dyDescent="0.25">
      <c r="A19" s="92" t="s">
        <v>17</v>
      </c>
      <c r="B19" s="93">
        <f>SUM(B20:B23)</f>
        <v>0</v>
      </c>
      <c r="C19" s="93">
        <f t="shared" ref="C19:AA19" si="4">SUM(C20:C23)</f>
        <v>0</v>
      </c>
      <c r="D19" s="93">
        <f t="shared" si="4"/>
        <v>0</v>
      </c>
      <c r="E19" s="93">
        <f t="shared" si="4"/>
        <v>0</v>
      </c>
      <c r="F19" s="93">
        <f t="shared" si="4"/>
        <v>0</v>
      </c>
      <c r="G19" s="93">
        <f t="shared" si="4"/>
        <v>0</v>
      </c>
      <c r="H19" s="93">
        <f t="shared" si="4"/>
        <v>10230730</v>
      </c>
      <c r="I19" s="93">
        <f t="shared" si="4"/>
        <v>0</v>
      </c>
      <c r="J19" s="93">
        <f t="shared" si="4"/>
        <v>60000</v>
      </c>
      <c r="K19" s="93">
        <f t="shared" si="4"/>
        <v>0</v>
      </c>
      <c r="L19" s="93">
        <f t="shared" si="4"/>
        <v>0</v>
      </c>
      <c r="M19" s="93">
        <f t="shared" si="4"/>
        <v>0</v>
      </c>
      <c r="N19" s="93">
        <f t="shared" si="4"/>
        <v>0</v>
      </c>
      <c r="O19" s="93">
        <f t="shared" si="4"/>
        <v>0</v>
      </c>
      <c r="P19" s="93">
        <f t="shared" si="4"/>
        <v>0</v>
      </c>
      <c r="Q19" s="93">
        <f t="shared" si="4"/>
        <v>0</v>
      </c>
      <c r="R19" s="93">
        <f t="shared" si="4"/>
        <v>0</v>
      </c>
      <c r="S19" s="93">
        <f t="shared" si="4"/>
        <v>0</v>
      </c>
      <c r="T19" s="93">
        <f t="shared" si="4"/>
        <v>2200000</v>
      </c>
      <c r="U19" s="92" t="s">
        <v>17</v>
      </c>
      <c r="V19" s="93">
        <f t="shared" si="4"/>
        <v>0</v>
      </c>
      <c r="W19" s="93">
        <f t="shared" si="4"/>
        <v>0</v>
      </c>
      <c r="X19" s="93">
        <f t="shared" si="4"/>
        <v>0</v>
      </c>
      <c r="Y19" s="93">
        <f t="shared" si="4"/>
        <v>0</v>
      </c>
      <c r="Z19" s="93">
        <f t="shared" si="4"/>
        <v>0</v>
      </c>
      <c r="AA19" s="152">
        <f t="shared" si="4"/>
        <v>12490730</v>
      </c>
      <c r="AB19" s="153">
        <f>SUM(AB20:AB23)</f>
        <v>450000</v>
      </c>
      <c r="AC19" s="212">
        <f t="shared" ref="AC19:AE19" si="5">SUM(AC20:AC23)</f>
        <v>0</v>
      </c>
      <c r="AD19" s="208">
        <f t="shared" si="5"/>
        <v>0</v>
      </c>
      <c r="AE19" s="153">
        <f t="shared" si="5"/>
        <v>0</v>
      </c>
      <c r="AF19" s="154">
        <f t="shared" si="3"/>
        <v>12940730</v>
      </c>
    </row>
    <row r="20" spans="1:32" x14ac:dyDescent="0.2">
      <c r="A20" s="96" t="s">
        <v>13</v>
      </c>
      <c r="B20" s="74"/>
      <c r="C20" s="75"/>
      <c r="D20" s="75"/>
      <c r="E20" s="75"/>
      <c r="F20" s="75"/>
      <c r="G20" s="75"/>
      <c r="H20" s="75">
        <v>9371970</v>
      </c>
      <c r="I20" s="75"/>
      <c r="J20" s="74"/>
      <c r="K20" s="75"/>
      <c r="L20" s="75"/>
      <c r="M20" s="75"/>
      <c r="N20" s="75"/>
      <c r="O20" s="75"/>
      <c r="P20" s="75"/>
      <c r="Q20" s="75"/>
      <c r="R20" s="75"/>
      <c r="S20" s="76"/>
      <c r="T20" s="74"/>
      <c r="U20" s="96" t="s">
        <v>13</v>
      </c>
      <c r="V20" s="75"/>
      <c r="W20" s="75"/>
      <c r="X20" s="75"/>
      <c r="Y20" s="78"/>
      <c r="Z20" s="78"/>
      <c r="AA20" s="148">
        <f t="shared" si="2"/>
        <v>9371970</v>
      </c>
      <c r="AB20" s="132"/>
      <c r="AC20" s="211"/>
      <c r="AD20" s="132"/>
      <c r="AE20" s="132"/>
      <c r="AF20" s="143">
        <f t="shared" si="3"/>
        <v>9371970</v>
      </c>
    </row>
    <row r="21" spans="1:32" ht="36" x14ac:dyDescent="0.2">
      <c r="A21" s="86" t="s">
        <v>14</v>
      </c>
      <c r="B21" s="81"/>
      <c r="C21" s="77"/>
      <c r="D21" s="77"/>
      <c r="E21" s="77"/>
      <c r="F21" s="77"/>
      <c r="G21" s="77"/>
      <c r="H21" s="77">
        <v>858760</v>
      </c>
      <c r="I21" s="77"/>
      <c r="J21" s="81">
        <v>60000</v>
      </c>
      <c r="K21" s="77"/>
      <c r="L21" s="77"/>
      <c r="M21" s="77"/>
      <c r="N21" s="77"/>
      <c r="O21" s="77"/>
      <c r="P21" s="77"/>
      <c r="Q21" s="77"/>
      <c r="R21" s="77"/>
      <c r="S21" s="82"/>
      <c r="T21" s="81">
        <v>2200000</v>
      </c>
      <c r="U21" s="86" t="s">
        <v>14</v>
      </c>
      <c r="V21" s="77"/>
      <c r="W21" s="77"/>
      <c r="X21" s="77"/>
      <c r="Y21" s="83"/>
      <c r="Z21" s="83"/>
      <c r="AA21" s="84">
        <f t="shared" si="2"/>
        <v>3118760</v>
      </c>
      <c r="AB21" s="132">
        <v>450000</v>
      </c>
      <c r="AC21" s="211"/>
      <c r="AD21" s="132"/>
      <c r="AE21" s="132"/>
      <c r="AF21" s="143">
        <f t="shared" si="3"/>
        <v>3568760</v>
      </c>
    </row>
    <row r="22" spans="1:32" x14ac:dyDescent="0.2">
      <c r="A22" s="80" t="s">
        <v>15</v>
      </c>
      <c r="B22" s="81"/>
      <c r="C22" s="77"/>
      <c r="D22" s="77"/>
      <c r="E22" s="77"/>
      <c r="F22" s="77"/>
      <c r="G22" s="77"/>
      <c r="H22" s="77"/>
      <c r="I22" s="77"/>
      <c r="J22" s="81"/>
      <c r="K22" s="77"/>
      <c r="L22" s="77"/>
      <c r="M22" s="77"/>
      <c r="N22" s="77"/>
      <c r="O22" s="77"/>
      <c r="P22" s="77"/>
      <c r="Q22" s="77"/>
      <c r="R22" s="77"/>
      <c r="S22" s="82"/>
      <c r="T22" s="81"/>
      <c r="U22" s="80" t="s">
        <v>15</v>
      </c>
      <c r="V22" s="77"/>
      <c r="W22" s="77"/>
      <c r="X22" s="77"/>
      <c r="Y22" s="78"/>
      <c r="Z22" s="78"/>
      <c r="AA22" s="84">
        <f t="shared" si="2"/>
        <v>0</v>
      </c>
      <c r="AB22" s="132"/>
      <c r="AC22" s="211"/>
      <c r="AD22" s="132"/>
      <c r="AE22" s="132"/>
      <c r="AF22" s="143">
        <f t="shared" si="3"/>
        <v>0</v>
      </c>
    </row>
    <row r="23" spans="1:32" ht="12.75" thickBot="1" x14ac:dyDescent="0.25">
      <c r="A23" s="87" t="s">
        <v>16</v>
      </c>
      <c r="B23" s="88"/>
      <c r="C23" s="89"/>
      <c r="D23" s="89"/>
      <c r="E23" s="89"/>
      <c r="F23" s="89"/>
      <c r="G23" s="89"/>
      <c r="H23" s="89"/>
      <c r="I23" s="89"/>
      <c r="J23" s="88"/>
      <c r="K23" s="89"/>
      <c r="L23" s="89"/>
      <c r="M23" s="89"/>
      <c r="N23" s="89"/>
      <c r="O23" s="89"/>
      <c r="P23" s="89"/>
      <c r="Q23" s="89"/>
      <c r="R23" s="89"/>
      <c r="S23" s="90"/>
      <c r="T23" s="88"/>
      <c r="U23" s="87" t="s">
        <v>16</v>
      </c>
      <c r="V23" s="89"/>
      <c r="W23" s="89"/>
      <c r="X23" s="89"/>
      <c r="Y23" s="91"/>
      <c r="Z23" s="91"/>
      <c r="AA23" s="147">
        <f t="shared" si="2"/>
        <v>0</v>
      </c>
      <c r="AB23" s="132"/>
      <c r="AC23" s="211"/>
      <c r="AD23" s="132"/>
      <c r="AE23" s="132"/>
      <c r="AF23" s="143">
        <f t="shared" si="3"/>
        <v>0</v>
      </c>
    </row>
    <row r="24" spans="1:32" ht="12.75" thickBot="1" x14ac:dyDescent="0.25">
      <c r="A24" s="92" t="s">
        <v>18</v>
      </c>
      <c r="B24" s="93">
        <f>SUM(B19+B3)</f>
        <v>0</v>
      </c>
      <c r="C24" s="93">
        <f t="shared" ref="C24:AE24" si="6">SUM(C19+C3)</f>
        <v>0</v>
      </c>
      <c r="D24" s="93">
        <f t="shared" si="6"/>
        <v>16143000</v>
      </c>
      <c r="E24" s="93">
        <f t="shared" si="6"/>
        <v>0</v>
      </c>
      <c r="F24" s="93">
        <f t="shared" si="6"/>
        <v>0</v>
      </c>
      <c r="G24" s="93">
        <f t="shared" si="6"/>
        <v>4610000</v>
      </c>
      <c r="H24" s="93">
        <f t="shared" si="6"/>
        <v>17145730</v>
      </c>
      <c r="I24" s="93">
        <f t="shared" si="6"/>
        <v>0</v>
      </c>
      <c r="J24" s="93">
        <f t="shared" si="6"/>
        <v>3159000</v>
      </c>
      <c r="K24" s="93">
        <f t="shared" si="6"/>
        <v>0</v>
      </c>
      <c r="L24" s="93">
        <f t="shared" si="6"/>
        <v>2305000</v>
      </c>
      <c r="M24" s="93">
        <f t="shared" si="6"/>
        <v>0</v>
      </c>
      <c r="N24" s="93">
        <f t="shared" si="6"/>
        <v>4610000</v>
      </c>
      <c r="O24" s="93">
        <f t="shared" si="6"/>
        <v>0</v>
      </c>
      <c r="P24" s="93">
        <f t="shared" si="6"/>
        <v>0</v>
      </c>
      <c r="Q24" s="93">
        <f t="shared" si="6"/>
        <v>0</v>
      </c>
      <c r="R24" s="93">
        <f t="shared" si="6"/>
        <v>2305000</v>
      </c>
      <c r="S24" s="93">
        <f t="shared" si="6"/>
        <v>2305000</v>
      </c>
      <c r="T24" s="93">
        <f t="shared" si="6"/>
        <v>2200000</v>
      </c>
      <c r="U24" s="92" t="s">
        <v>18</v>
      </c>
      <c r="V24" s="93">
        <f t="shared" si="6"/>
        <v>0</v>
      </c>
      <c r="W24" s="93">
        <f t="shared" si="6"/>
        <v>2305000</v>
      </c>
      <c r="X24" s="93">
        <f t="shared" si="6"/>
        <v>0</v>
      </c>
      <c r="Y24" s="93">
        <f t="shared" si="6"/>
        <v>0</v>
      </c>
      <c r="Z24" s="146">
        <f t="shared" si="6"/>
        <v>0</v>
      </c>
      <c r="AA24" s="149">
        <f t="shared" si="6"/>
        <v>57087730</v>
      </c>
      <c r="AB24" s="149">
        <f t="shared" si="6"/>
        <v>43309750</v>
      </c>
      <c r="AC24" s="149">
        <f t="shared" si="6"/>
        <v>2473000</v>
      </c>
      <c r="AD24" s="155">
        <f t="shared" si="6"/>
        <v>4790000</v>
      </c>
      <c r="AE24" s="218">
        <f t="shared" si="6"/>
        <v>20806000</v>
      </c>
      <c r="AF24" s="151">
        <f t="shared" si="3"/>
        <v>128466480</v>
      </c>
    </row>
    <row r="25" spans="1:32" x14ac:dyDescent="0.2">
      <c r="A25" s="95" t="s">
        <v>19</v>
      </c>
      <c r="B25" s="74"/>
      <c r="C25" s="75"/>
      <c r="D25" s="75">
        <v>1776000</v>
      </c>
      <c r="E25" s="75"/>
      <c r="F25" s="75"/>
      <c r="G25" s="75">
        <v>920840</v>
      </c>
      <c r="H25" s="75">
        <v>3567567</v>
      </c>
      <c r="I25" s="75"/>
      <c r="J25" s="74">
        <v>650380</v>
      </c>
      <c r="K25" s="75"/>
      <c r="L25" s="75">
        <v>463420</v>
      </c>
      <c r="M25" s="75"/>
      <c r="N25" s="75">
        <v>925840</v>
      </c>
      <c r="O25" s="75"/>
      <c r="P25" s="75"/>
      <c r="Q25" s="75"/>
      <c r="R25" s="75">
        <v>463420</v>
      </c>
      <c r="S25" s="76">
        <v>463420</v>
      </c>
      <c r="T25" s="74">
        <v>40000</v>
      </c>
      <c r="U25" s="95" t="s">
        <v>19</v>
      </c>
      <c r="V25" s="75"/>
      <c r="W25" s="75">
        <v>463420</v>
      </c>
      <c r="X25" s="75"/>
      <c r="Y25" s="78"/>
      <c r="Z25" s="78"/>
      <c r="AA25" s="148">
        <f t="shared" si="2"/>
        <v>9734307</v>
      </c>
      <c r="AB25" s="132">
        <v>10086800</v>
      </c>
      <c r="AC25" s="211">
        <v>463000</v>
      </c>
      <c r="AD25" s="132">
        <v>966000</v>
      </c>
      <c r="AE25" s="132">
        <v>4665000</v>
      </c>
      <c r="AF25" s="143">
        <f t="shared" si="3"/>
        <v>25915107</v>
      </c>
    </row>
    <row r="26" spans="1:32" x14ac:dyDescent="0.2">
      <c r="A26" s="95" t="s">
        <v>20</v>
      </c>
      <c r="B26" s="81"/>
      <c r="C26" s="77"/>
      <c r="D26" s="77"/>
      <c r="E26" s="77"/>
      <c r="F26" s="77"/>
      <c r="G26" s="77"/>
      <c r="H26" s="77"/>
      <c r="I26" s="77"/>
      <c r="J26" s="81"/>
      <c r="K26" s="77"/>
      <c r="L26" s="77"/>
      <c r="M26" s="77"/>
      <c r="N26" s="77"/>
      <c r="O26" s="77"/>
      <c r="P26" s="77"/>
      <c r="Q26" s="77"/>
      <c r="R26" s="77"/>
      <c r="S26" s="82"/>
      <c r="T26" s="81"/>
      <c r="U26" s="95" t="s">
        <v>20</v>
      </c>
      <c r="V26" s="77"/>
      <c r="W26" s="77"/>
      <c r="X26" s="77"/>
      <c r="Y26" s="78"/>
      <c r="Z26" s="78"/>
      <c r="AA26" s="84">
        <f t="shared" si="2"/>
        <v>0</v>
      </c>
      <c r="AB26" s="132"/>
      <c r="AC26" s="211"/>
      <c r="AD26" s="132"/>
      <c r="AE26" s="132"/>
      <c r="AF26" s="143">
        <f t="shared" si="3"/>
        <v>0</v>
      </c>
    </row>
    <row r="27" spans="1:32" x14ac:dyDescent="0.2">
      <c r="A27" s="96" t="s">
        <v>21</v>
      </c>
      <c r="B27" s="81"/>
      <c r="C27" s="77"/>
      <c r="D27" s="77"/>
      <c r="E27" s="77"/>
      <c r="F27" s="77"/>
      <c r="G27" s="77"/>
      <c r="H27" s="77"/>
      <c r="I27" s="77"/>
      <c r="J27" s="81"/>
      <c r="K27" s="77"/>
      <c r="L27" s="77"/>
      <c r="M27" s="77"/>
      <c r="N27" s="77"/>
      <c r="O27" s="77"/>
      <c r="P27" s="77"/>
      <c r="Q27" s="77"/>
      <c r="R27" s="77"/>
      <c r="S27" s="82"/>
      <c r="T27" s="81"/>
      <c r="U27" s="96" t="s">
        <v>21</v>
      </c>
      <c r="V27" s="77"/>
      <c r="W27" s="77"/>
      <c r="X27" s="77"/>
      <c r="Y27" s="83"/>
      <c r="Z27" s="83"/>
      <c r="AA27" s="84">
        <f t="shared" si="2"/>
        <v>0</v>
      </c>
      <c r="AB27" s="132"/>
      <c r="AC27" s="211"/>
      <c r="AD27" s="132"/>
      <c r="AE27" s="132"/>
      <c r="AF27" s="143">
        <f t="shared" si="3"/>
        <v>0</v>
      </c>
    </row>
    <row r="28" spans="1:32" ht="12.75" thickBot="1" x14ac:dyDescent="0.25">
      <c r="A28" s="87" t="s">
        <v>22</v>
      </c>
      <c r="B28" s="88"/>
      <c r="C28" s="89"/>
      <c r="D28" s="89"/>
      <c r="E28" s="89"/>
      <c r="F28" s="89"/>
      <c r="G28" s="89"/>
      <c r="H28" s="89"/>
      <c r="I28" s="89"/>
      <c r="J28" s="88"/>
      <c r="K28" s="89"/>
      <c r="L28" s="89"/>
      <c r="M28" s="89"/>
      <c r="N28" s="89"/>
      <c r="O28" s="89"/>
      <c r="P28" s="89"/>
      <c r="Q28" s="89"/>
      <c r="R28" s="89"/>
      <c r="S28" s="90"/>
      <c r="T28" s="88"/>
      <c r="U28" s="87" t="s">
        <v>22</v>
      </c>
      <c r="V28" s="89"/>
      <c r="W28" s="89"/>
      <c r="X28" s="89"/>
      <c r="Y28" s="121"/>
      <c r="Z28" s="121"/>
      <c r="AA28" s="147">
        <f t="shared" si="2"/>
        <v>0</v>
      </c>
      <c r="AB28" s="132"/>
      <c r="AC28" s="211"/>
      <c r="AD28" s="132"/>
      <c r="AE28" s="132"/>
      <c r="AF28" s="143">
        <f t="shared" si="3"/>
        <v>0</v>
      </c>
    </row>
    <row r="29" spans="1:32" ht="12.75" thickBot="1" x14ac:dyDescent="0.25">
      <c r="A29" s="92" t="s">
        <v>78</v>
      </c>
      <c r="B29" s="155">
        <f>SUM(B25:B28)</f>
        <v>0</v>
      </c>
      <c r="C29" s="155">
        <f t="shared" ref="C29:Z29" si="7">SUM(C25:C28)</f>
        <v>0</v>
      </c>
      <c r="D29" s="155">
        <f t="shared" si="7"/>
        <v>1776000</v>
      </c>
      <c r="E29" s="155">
        <f t="shared" si="7"/>
        <v>0</v>
      </c>
      <c r="F29" s="155">
        <f t="shared" si="7"/>
        <v>0</v>
      </c>
      <c r="G29" s="155">
        <f t="shared" si="7"/>
        <v>920840</v>
      </c>
      <c r="H29" s="155">
        <f t="shared" si="7"/>
        <v>3567567</v>
      </c>
      <c r="I29" s="155">
        <f t="shared" si="7"/>
        <v>0</v>
      </c>
      <c r="J29" s="155">
        <f t="shared" si="7"/>
        <v>650380</v>
      </c>
      <c r="K29" s="155">
        <f t="shared" si="7"/>
        <v>0</v>
      </c>
      <c r="L29" s="155">
        <f t="shared" si="7"/>
        <v>463420</v>
      </c>
      <c r="M29" s="155">
        <f t="shared" si="7"/>
        <v>0</v>
      </c>
      <c r="N29" s="155">
        <f t="shared" si="7"/>
        <v>925840</v>
      </c>
      <c r="O29" s="155">
        <f t="shared" si="7"/>
        <v>0</v>
      </c>
      <c r="P29" s="155">
        <f t="shared" si="7"/>
        <v>0</v>
      </c>
      <c r="Q29" s="155">
        <f t="shared" si="7"/>
        <v>0</v>
      </c>
      <c r="R29" s="155">
        <f t="shared" si="7"/>
        <v>463420</v>
      </c>
      <c r="S29" s="155">
        <f t="shared" si="7"/>
        <v>463420</v>
      </c>
      <c r="T29" s="155">
        <f t="shared" si="7"/>
        <v>40000</v>
      </c>
      <c r="U29" s="92" t="s">
        <v>78</v>
      </c>
      <c r="V29" s="155">
        <f t="shared" si="7"/>
        <v>0</v>
      </c>
      <c r="W29" s="155">
        <f t="shared" si="7"/>
        <v>463420</v>
      </c>
      <c r="X29" s="155">
        <f t="shared" si="7"/>
        <v>0</v>
      </c>
      <c r="Y29" s="155">
        <f t="shared" si="7"/>
        <v>0</v>
      </c>
      <c r="Z29" s="155">
        <f t="shared" si="7"/>
        <v>0</v>
      </c>
      <c r="AA29" s="156">
        <f t="shared" si="2"/>
        <v>9734307</v>
      </c>
      <c r="AB29" s="156">
        <f>SUM(AB25:AB28)</f>
        <v>10086800</v>
      </c>
      <c r="AC29" s="213">
        <f t="shared" ref="AC29:AE29" si="8">SUM(AC25:AC28)</f>
        <v>463000</v>
      </c>
      <c r="AD29" s="209">
        <f t="shared" si="8"/>
        <v>966000</v>
      </c>
      <c r="AE29" s="219">
        <f t="shared" si="8"/>
        <v>4665000</v>
      </c>
      <c r="AF29" s="151">
        <f t="shared" si="3"/>
        <v>25915107</v>
      </c>
    </row>
    <row r="30" spans="1:32" x14ac:dyDescent="0.2">
      <c r="A30" s="96" t="s">
        <v>23</v>
      </c>
      <c r="B30" s="74"/>
      <c r="C30" s="75"/>
      <c r="D30" s="75"/>
      <c r="E30" s="75"/>
      <c r="F30" s="75"/>
      <c r="G30" s="75"/>
      <c r="H30" s="75"/>
      <c r="I30" s="75"/>
      <c r="J30" s="74">
        <v>50000</v>
      </c>
      <c r="K30" s="75"/>
      <c r="L30" s="75"/>
      <c r="M30" s="75"/>
      <c r="N30" s="75"/>
      <c r="O30" s="75"/>
      <c r="P30" s="75"/>
      <c r="Q30" s="75"/>
      <c r="R30" s="75"/>
      <c r="S30" s="76"/>
      <c r="T30" s="74">
        <v>30000</v>
      </c>
      <c r="U30" s="96" t="s">
        <v>23</v>
      </c>
      <c r="V30" s="75"/>
      <c r="W30" s="75"/>
      <c r="X30" s="75"/>
      <c r="Y30" s="78"/>
      <c r="Z30" s="78"/>
      <c r="AA30" s="148">
        <f t="shared" si="2"/>
        <v>80000</v>
      </c>
      <c r="AB30" s="132"/>
      <c r="AC30" s="211"/>
      <c r="AD30" s="132"/>
      <c r="AE30" s="132"/>
      <c r="AF30" s="143">
        <f t="shared" si="3"/>
        <v>80000</v>
      </c>
    </row>
    <row r="31" spans="1:32" x14ac:dyDescent="0.2">
      <c r="A31" s="87" t="s">
        <v>24</v>
      </c>
      <c r="B31" s="88"/>
      <c r="C31" s="89"/>
      <c r="D31" s="89"/>
      <c r="E31" s="89"/>
      <c r="F31" s="89"/>
      <c r="G31" s="89"/>
      <c r="H31" s="89">
        <v>100000</v>
      </c>
      <c r="I31" s="89"/>
      <c r="J31" s="88"/>
      <c r="K31" s="89"/>
      <c r="L31" s="89"/>
      <c r="M31" s="89"/>
      <c r="N31" s="89"/>
      <c r="O31" s="89"/>
      <c r="P31" s="89"/>
      <c r="Q31" s="89"/>
      <c r="R31" s="89"/>
      <c r="S31" s="90"/>
      <c r="T31" s="88"/>
      <c r="U31" s="87" t="s">
        <v>24</v>
      </c>
      <c r="V31" s="89"/>
      <c r="W31" s="89"/>
      <c r="X31" s="89"/>
      <c r="Y31" s="91"/>
      <c r="Z31" s="91"/>
      <c r="AA31" s="147">
        <f t="shared" si="2"/>
        <v>100000</v>
      </c>
      <c r="AB31" s="132">
        <v>20000</v>
      </c>
      <c r="AC31" s="211"/>
      <c r="AD31" s="132"/>
      <c r="AE31" s="132"/>
      <c r="AF31" s="143">
        <f t="shared" si="3"/>
        <v>120000</v>
      </c>
    </row>
    <row r="32" spans="1:32" s="129" customFormat="1" x14ac:dyDescent="0.2">
      <c r="A32" s="129" t="s">
        <v>25</v>
      </c>
      <c r="B32" s="121"/>
      <c r="C32" s="121"/>
      <c r="D32" s="121"/>
      <c r="E32" s="121"/>
      <c r="F32" s="121"/>
      <c r="G32" s="121"/>
      <c r="H32" s="121">
        <v>50000</v>
      </c>
      <c r="I32" s="121"/>
      <c r="J32" s="121"/>
      <c r="K32" s="121">
        <v>450000</v>
      </c>
      <c r="L32" s="121"/>
      <c r="M32" s="121"/>
      <c r="N32" s="121"/>
      <c r="O32" s="121"/>
      <c r="P32" s="121"/>
      <c r="Q32" s="121"/>
      <c r="R32" s="121"/>
      <c r="S32" s="121"/>
      <c r="T32" s="121"/>
      <c r="U32" s="129" t="s">
        <v>25</v>
      </c>
      <c r="V32" s="121"/>
      <c r="W32" s="121"/>
      <c r="X32" s="121"/>
      <c r="Y32" s="121"/>
      <c r="Z32" s="121"/>
      <c r="AA32" s="133">
        <f t="shared" si="2"/>
        <v>500000</v>
      </c>
      <c r="AB32" s="133">
        <v>100000</v>
      </c>
      <c r="AC32" s="211"/>
      <c r="AD32" s="133"/>
      <c r="AE32" s="133"/>
      <c r="AF32" s="143">
        <f t="shared" si="3"/>
        <v>600000</v>
      </c>
    </row>
    <row r="33" spans="1:32" x14ac:dyDescent="0.2">
      <c r="A33" s="96" t="s">
        <v>26</v>
      </c>
      <c r="B33" s="97"/>
      <c r="C33" s="75"/>
      <c r="D33" s="75"/>
      <c r="E33" s="75"/>
      <c r="F33" s="75"/>
      <c r="G33" s="75"/>
      <c r="H33" s="75"/>
      <c r="I33" s="75"/>
      <c r="J33" s="74"/>
      <c r="K33" s="75"/>
      <c r="L33" s="75">
        <v>110000</v>
      </c>
      <c r="M33" s="75"/>
      <c r="N33" s="75"/>
      <c r="O33" s="75"/>
      <c r="P33" s="75"/>
      <c r="Q33" s="75"/>
      <c r="R33" s="75"/>
      <c r="S33" s="76"/>
      <c r="T33" s="97"/>
      <c r="U33" s="96" t="s">
        <v>26</v>
      </c>
      <c r="V33" s="98"/>
      <c r="W33" s="98"/>
      <c r="X33" s="98"/>
      <c r="Y33" s="100"/>
      <c r="Z33" s="100"/>
      <c r="AA33" s="148">
        <f t="shared" si="2"/>
        <v>110000</v>
      </c>
      <c r="AB33" s="132">
        <v>360000</v>
      </c>
      <c r="AC33" s="211"/>
      <c r="AD33" s="132"/>
      <c r="AE33" s="132"/>
      <c r="AF33" s="143">
        <f t="shared" si="3"/>
        <v>470000</v>
      </c>
    </row>
    <row r="34" spans="1:32" x14ac:dyDescent="0.2">
      <c r="A34" s="80" t="s">
        <v>27</v>
      </c>
      <c r="B34" s="101"/>
      <c r="C34" s="77"/>
      <c r="D34" s="77"/>
      <c r="E34" s="77"/>
      <c r="F34" s="77"/>
      <c r="G34" s="77"/>
      <c r="H34" s="77"/>
      <c r="I34" s="77"/>
      <c r="J34" s="81"/>
      <c r="K34" s="77"/>
      <c r="L34" s="77"/>
      <c r="M34" s="77"/>
      <c r="N34" s="77"/>
      <c r="O34" s="77"/>
      <c r="P34" s="77"/>
      <c r="Q34" s="77"/>
      <c r="R34" s="77"/>
      <c r="S34" s="82"/>
      <c r="T34" s="101"/>
      <c r="U34" s="80" t="s">
        <v>27</v>
      </c>
      <c r="V34" s="99"/>
      <c r="W34" s="99"/>
      <c r="X34" s="99"/>
      <c r="Y34" s="102"/>
      <c r="Z34" s="102"/>
      <c r="AA34" s="84">
        <f t="shared" si="2"/>
        <v>0</v>
      </c>
      <c r="AB34" s="132">
        <v>300000</v>
      </c>
      <c r="AC34" s="211"/>
      <c r="AD34" s="132"/>
      <c r="AE34" s="132"/>
      <c r="AF34" s="143">
        <f t="shared" si="3"/>
        <v>300000</v>
      </c>
    </row>
    <row r="35" spans="1:32" ht="12.75" thickBot="1" x14ac:dyDescent="0.25">
      <c r="A35" s="87" t="s">
        <v>28</v>
      </c>
      <c r="B35" s="157"/>
      <c r="C35" s="89"/>
      <c r="D35" s="89"/>
      <c r="E35" s="89"/>
      <c r="F35" s="89"/>
      <c r="G35" s="89"/>
      <c r="H35" s="89"/>
      <c r="I35" s="89"/>
      <c r="J35" s="88">
        <v>100000</v>
      </c>
      <c r="K35" s="89"/>
      <c r="L35" s="89"/>
      <c r="M35" s="89"/>
      <c r="N35" s="89"/>
      <c r="O35" s="89"/>
      <c r="P35" s="89"/>
      <c r="Q35" s="89"/>
      <c r="R35" s="89"/>
      <c r="S35" s="90"/>
      <c r="T35" s="157">
        <v>50000</v>
      </c>
      <c r="U35" s="87" t="s">
        <v>28</v>
      </c>
      <c r="V35" s="158"/>
      <c r="W35" s="158"/>
      <c r="X35" s="158"/>
      <c r="Y35" s="129"/>
      <c r="Z35" s="129"/>
      <c r="AA35" s="147">
        <f t="shared" si="2"/>
        <v>150000</v>
      </c>
      <c r="AB35" s="132">
        <v>350000</v>
      </c>
      <c r="AC35" s="211"/>
      <c r="AD35" s="132">
        <v>50000</v>
      </c>
      <c r="AE35" s="132">
        <v>30000</v>
      </c>
      <c r="AF35" s="143">
        <f t="shared" si="3"/>
        <v>580000</v>
      </c>
    </row>
    <row r="36" spans="1:32" ht="12.75" thickBot="1" x14ac:dyDescent="0.25">
      <c r="A36" s="92" t="s">
        <v>29</v>
      </c>
      <c r="B36" s="155">
        <f t="shared" ref="B36:Z36" si="9">SUM(B35+B34+B33+B32+B31+B30)</f>
        <v>0</v>
      </c>
      <c r="C36" s="155">
        <f t="shared" si="9"/>
        <v>0</v>
      </c>
      <c r="D36" s="155">
        <f t="shared" si="9"/>
        <v>0</v>
      </c>
      <c r="E36" s="155">
        <f t="shared" si="9"/>
        <v>0</v>
      </c>
      <c r="F36" s="155">
        <f t="shared" si="9"/>
        <v>0</v>
      </c>
      <c r="G36" s="155">
        <f t="shared" si="9"/>
        <v>0</v>
      </c>
      <c r="H36" s="155">
        <f t="shared" si="9"/>
        <v>150000</v>
      </c>
      <c r="I36" s="155">
        <f t="shared" si="9"/>
        <v>0</v>
      </c>
      <c r="J36" s="155">
        <f t="shared" si="9"/>
        <v>150000</v>
      </c>
      <c r="K36" s="155">
        <f t="shared" si="9"/>
        <v>450000</v>
      </c>
      <c r="L36" s="155">
        <f t="shared" si="9"/>
        <v>110000</v>
      </c>
      <c r="M36" s="155">
        <f t="shared" si="9"/>
        <v>0</v>
      </c>
      <c r="N36" s="155">
        <f t="shared" si="9"/>
        <v>0</v>
      </c>
      <c r="O36" s="155">
        <f t="shared" si="9"/>
        <v>0</v>
      </c>
      <c r="P36" s="155">
        <f t="shared" si="9"/>
        <v>0</v>
      </c>
      <c r="Q36" s="155">
        <f t="shared" si="9"/>
        <v>0</v>
      </c>
      <c r="R36" s="155">
        <f t="shared" si="9"/>
        <v>0</v>
      </c>
      <c r="S36" s="155">
        <f t="shared" si="9"/>
        <v>0</v>
      </c>
      <c r="T36" s="155">
        <f t="shared" si="9"/>
        <v>80000</v>
      </c>
      <c r="U36" s="92" t="s">
        <v>29</v>
      </c>
      <c r="V36" s="155">
        <f t="shared" si="9"/>
        <v>0</v>
      </c>
      <c r="W36" s="155">
        <f t="shared" si="9"/>
        <v>0</v>
      </c>
      <c r="X36" s="155">
        <f t="shared" si="9"/>
        <v>0</v>
      </c>
      <c r="Y36" s="155">
        <f t="shared" si="9"/>
        <v>0</v>
      </c>
      <c r="Z36" s="155">
        <f t="shared" si="9"/>
        <v>0</v>
      </c>
      <c r="AA36" s="156">
        <f t="shared" si="2"/>
        <v>940000</v>
      </c>
      <c r="AB36" s="150">
        <f>SUM(AB31:AB35)</f>
        <v>1130000</v>
      </c>
      <c r="AC36" s="214">
        <f t="shared" ref="AC36:AE36" si="10">SUM(AC31:AC35)</f>
        <v>0</v>
      </c>
      <c r="AD36" s="150">
        <f t="shared" si="10"/>
        <v>50000</v>
      </c>
      <c r="AE36" s="150">
        <f t="shared" si="10"/>
        <v>30000</v>
      </c>
      <c r="AF36" s="151">
        <f t="shared" si="3"/>
        <v>2150000</v>
      </c>
    </row>
    <row r="37" spans="1:32" x14ac:dyDescent="0.2">
      <c r="A37" s="96" t="s">
        <v>30</v>
      </c>
      <c r="B37" s="97"/>
      <c r="C37" s="75"/>
      <c r="D37" s="75"/>
      <c r="E37" s="75"/>
      <c r="F37" s="75"/>
      <c r="G37" s="75"/>
      <c r="H37" s="75">
        <v>200000</v>
      </c>
      <c r="I37" s="75"/>
      <c r="J37" s="74"/>
      <c r="K37" s="75"/>
      <c r="L37" s="75"/>
      <c r="M37" s="75"/>
      <c r="N37" s="75">
        <v>250000</v>
      </c>
      <c r="O37" s="75"/>
      <c r="P37" s="75"/>
      <c r="Q37" s="75"/>
      <c r="R37" s="75"/>
      <c r="S37" s="76"/>
      <c r="T37" s="97"/>
      <c r="U37" s="96" t="s">
        <v>30</v>
      </c>
      <c r="V37" s="98"/>
      <c r="W37" s="98"/>
      <c r="X37" s="98"/>
      <c r="Y37" s="100"/>
      <c r="Z37" s="100"/>
      <c r="AA37" s="148">
        <f t="shared" si="2"/>
        <v>450000</v>
      </c>
      <c r="AB37" s="132">
        <v>110000</v>
      </c>
      <c r="AC37" s="211">
        <v>60000</v>
      </c>
      <c r="AD37" s="132"/>
      <c r="AE37" s="132"/>
      <c r="AF37" s="143">
        <f t="shared" si="3"/>
        <v>620000</v>
      </c>
    </row>
    <row r="38" spans="1:32" x14ac:dyDescent="0.2">
      <c r="A38" s="80" t="s">
        <v>31</v>
      </c>
      <c r="B38" s="101"/>
      <c r="C38" s="77"/>
      <c r="D38" s="77"/>
      <c r="E38" s="77"/>
      <c r="F38" s="77"/>
      <c r="G38" s="77"/>
      <c r="H38" s="77">
        <v>200000</v>
      </c>
      <c r="I38" s="77"/>
      <c r="J38" s="81">
        <v>80000</v>
      </c>
      <c r="K38" s="77"/>
      <c r="L38" s="77">
        <v>50000</v>
      </c>
      <c r="M38" s="77"/>
      <c r="N38" s="77">
        <v>150000</v>
      </c>
      <c r="O38" s="77"/>
      <c r="P38" s="77"/>
      <c r="Q38" s="77"/>
      <c r="R38" s="77"/>
      <c r="S38" s="82"/>
      <c r="T38" s="103">
        <v>60000</v>
      </c>
      <c r="U38" s="80" t="s">
        <v>31</v>
      </c>
      <c r="V38" s="99"/>
      <c r="W38" s="99"/>
      <c r="X38" s="99"/>
      <c r="Y38" s="102"/>
      <c r="Z38" s="102"/>
      <c r="AA38" s="84">
        <f t="shared" si="2"/>
        <v>540000</v>
      </c>
      <c r="AB38" s="132">
        <v>1250000</v>
      </c>
      <c r="AC38" s="211">
        <v>30000</v>
      </c>
      <c r="AD38" s="132"/>
      <c r="AE38" s="132"/>
      <c r="AF38" s="143">
        <f t="shared" si="3"/>
        <v>1820000</v>
      </c>
    </row>
    <row r="39" spans="1:32" x14ac:dyDescent="0.2">
      <c r="A39" s="80" t="s">
        <v>32</v>
      </c>
      <c r="B39" s="101"/>
      <c r="C39" s="77"/>
      <c r="D39" s="77"/>
      <c r="E39" s="77">
        <v>1000000</v>
      </c>
      <c r="F39" s="77"/>
      <c r="G39" s="77"/>
      <c r="H39" s="77">
        <v>400000</v>
      </c>
      <c r="I39" s="77"/>
      <c r="J39" s="81"/>
      <c r="K39" s="77"/>
      <c r="L39" s="77"/>
      <c r="M39" s="77"/>
      <c r="N39" s="77"/>
      <c r="O39" s="77"/>
      <c r="P39" s="77"/>
      <c r="Q39" s="77"/>
      <c r="R39" s="77"/>
      <c r="S39" s="82"/>
      <c r="T39" s="101"/>
      <c r="U39" s="80" t="s">
        <v>32</v>
      </c>
      <c r="V39" s="99"/>
      <c r="W39" s="99">
        <v>550000</v>
      </c>
      <c r="X39" s="99"/>
      <c r="Y39" s="100"/>
      <c r="Z39" s="100"/>
      <c r="AA39" s="84">
        <f t="shared" si="2"/>
        <v>1950000</v>
      </c>
      <c r="AB39" s="132">
        <v>200000</v>
      </c>
      <c r="AC39" s="211"/>
      <c r="AD39" s="132"/>
      <c r="AE39" s="132"/>
      <c r="AF39" s="143">
        <f t="shared" si="3"/>
        <v>2150000</v>
      </c>
    </row>
    <row r="40" spans="1:32" x14ac:dyDescent="0.2">
      <c r="A40" s="80" t="s">
        <v>33</v>
      </c>
      <c r="B40" s="101"/>
      <c r="C40" s="77"/>
      <c r="D40" s="77"/>
      <c r="E40" s="77"/>
      <c r="F40" s="77"/>
      <c r="G40" s="77">
        <v>50000</v>
      </c>
      <c r="H40" s="77"/>
      <c r="I40" s="77"/>
      <c r="J40" s="81"/>
      <c r="K40" s="77"/>
      <c r="L40" s="77"/>
      <c r="M40" s="77"/>
      <c r="N40" s="77"/>
      <c r="O40" s="77"/>
      <c r="P40" s="77"/>
      <c r="Q40" s="77"/>
      <c r="R40" s="77"/>
      <c r="S40" s="82"/>
      <c r="T40" s="101"/>
      <c r="U40" s="80" t="s">
        <v>33</v>
      </c>
      <c r="V40" s="99"/>
      <c r="W40" s="99"/>
      <c r="X40" s="99"/>
      <c r="Y40" s="102"/>
      <c r="Z40" s="102"/>
      <c r="AA40" s="84">
        <f t="shared" si="2"/>
        <v>50000</v>
      </c>
      <c r="AB40" s="132"/>
      <c r="AC40" s="211"/>
      <c r="AD40" s="132"/>
      <c r="AE40" s="132"/>
      <c r="AF40" s="143">
        <f t="shared" si="3"/>
        <v>50000</v>
      </c>
    </row>
    <row r="41" spans="1:32" ht="12.75" thickBot="1" x14ac:dyDescent="0.25">
      <c r="A41" s="87" t="s">
        <v>34</v>
      </c>
      <c r="B41" s="157"/>
      <c r="C41" s="159">
        <v>1300000</v>
      </c>
      <c r="D41" s="89"/>
      <c r="E41" s="89">
        <v>1200000</v>
      </c>
      <c r="F41" s="89"/>
      <c r="G41" s="89">
        <v>100000</v>
      </c>
      <c r="H41" s="89">
        <v>1800000</v>
      </c>
      <c r="I41" s="89"/>
      <c r="J41" s="88">
        <v>350000</v>
      </c>
      <c r="K41" s="89"/>
      <c r="L41" s="89">
        <v>120000</v>
      </c>
      <c r="M41" s="89"/>
      <c r="N41" s="89">
        <v>1350000</v>
      </c>
      <c r="O41" s="89"/>
      <c r="P41" s="89"/>
      <c r="Q41" s="89"/>
      <c r="R41" s="89">
        <v>50000</v>
      </c>
      <c r="S41" s="90">
        <v>80000</v>
      </c>
      <c r="T41" s="160">
        <v>300000</v>
      </c>
      <c r="U41" s="87" t="s">
        <v>34</v>
      </c>
      <c r="V41" s="158"/>
      <c r="W41" s="158">
        <v>50000</v>
      </c>
      <c r="X41" s="158"/>
      <c r="Y41" s="129"/>
      <c r="Z41" s="129"/>
      <c r="AA41" s="147">
        <f t="shared" si="2"/>
        <v>6700000</v>
      </c>
      <c r="AB41" s="132">
        <v>400000</v>
      </c>
      <c r="AC41" s="211">
        <v>320000</v>
      </c>
      <c r="AD41" s="132">
        <v>420000</v>
      </c>
      <c r="AE41" s="132">
        <v>500000</v>
      </c>
      <c r="AF41" s="143">
        <f t="shared" si="3"/>
        <v>8340000</v>
      </c>
    </row>
    <row r="42" spans="1:32" ht="12.75" thickBot="1" x14ac:dyDescent="0.25">
      <c r="A42" s="92" t="s">
        <v>35</v>
      </c>
      <c r="B42" s="163">
        <f>SUM(B37:B41)</f>
        <v>0</v>
      </c>
      <c r="C42" s="163">
        <f t="shared" ref="C42:Z42" si="11">SUM(C37:C41)</f>
        <v>1300000</v>
      </c>
      <c r="D42" s="163">
        <f t="shared" si="11"/>
        <v>0</v>
      </c>
      <c r="E42" s="163">
        <f t="shared" si="11"/>
        <v>2200000</v>
      </c>
      <c r="F42" s="163">
        <f t="shared" si="11"/>
        <v>0</v>
      </c>
      <c r="G42" s="163">
        <f t="shared" si="11"/>
        <v>150000</v>
      </c>
      <c r="H42" s="163">
        <f t="shared" si="11"/>
        <v>2600000</v>
      </c>
      <c r="I42" s="163">
        <f t="shared" si="11"/>
        <v>0</v>
      </c>
      <c r="J42" s="163">
        <f t="shared" si="11"/>
        <v>430000</v>
      </c>
      <c r="K42" s="163">
        <f t="shared" si="11"/>
        <v>0</v>
      </c>
      <c r="L42" s="163">
        <f t="shared" si="11"/>
        <v>170000</v>
      </c>
      <c r="M42" s="163">
        <f t="shared" si="11"/>
        <v>0</v>
      </c>
      <c r="N42" s="163">
        <f t="shared" si="11"/>
        <v>1750000</v>
      </c>
      <c r="O42" s="163">
        <f t="shared" si="11"/>
        <v>0</v>
      </c>
      <c r="P42" s="163">
        <f t="shared" si="11"/>
        <v>0</v>
      </c>
      <c r="Q42" s="163">
        <f t="shared" si="11"/>
        <v>0</v>
      </c>
      <c r="R42" s="163">
        <f t="shared" si="11"/>
        <v>50000</v>
      </c>
      <c r="S42" s="163">
        <f t="shared" si="11"/>
        <v>80000</v>
      </c>
      <c r="T42" s="163">
        <f t="shared" si="11"/>
        <v>360000</v>
      </c>
      <c r="U42" s="92" t="s">
        <v>35</v>
      </c>
      <c r="V42" s="163">
        <f t="shared" si="11"/>
        <v>0</v>
      </c>
      <c r="W42" s="163">
        <f t="shared" si="11"/>
        <v>600000</v>
      </c>
      <c r="X42" s="163">
        <f t="shared" si="11"/>
        <v>0</v>
      </c>
      <c r="Y42" s="163">
        <f t="shared" si="11"/>
        <v>0</v>
      </c>
      <c r="Z42" s="163">
        <f t="shared" si="11"/>
        <v>0</v>
      </c>
      <c r="AA42" s="156">
        <f t="shared" si="2"/>
        <v>9690000</v>
      </c>
      <c r="AB42" s="150">
        <f>SUM(AB37:AB41)</f>
        <v>1960000</v>
      </c>
      <c r="AC42" s="214">
        <f t="shared" ref="AC42:AE42" si="12">SUM(AC37:AC41)</f>
        <v>410000</v>
      </c>
      <c r="AD42" s="150">
        <f t="shared" si="12"/>
        <v>420000</v>
      </c>
      <c r="AE42" s="150">
        <f t="shared" si="12"/>
        <v>500000</v>
      </c>
      <c r="AF42" s="151">
        <f t="shared" si="3"/>
        <v>12980000</v>
      </c>
    </row>
    <row r="43" spans="1:32" ht="12.75" thickBot="1" x14ac:dyDescent="0.25">
      <c r="A43" s="95" t="s">
        <v>36</v>
      </c>
      <c r="B43" s="164"/>
      <c r="C43" s="165"/>
      <c r="D43" s="117"/>
      <c r="E43" s="117"/>
      <c r="F43" s="117"/>
      <c r="G43" s="117"/>
      <c r="H43" s="117">
        <v>800000</v>
      </c>
      <c r="I43" s="117"/>
      <c r="J43" s="119">
        <v>250000</v>
      </c>
      <c r="K43" s="117"/>
      <c r="L43" s="117">
        <v>120000</v>
      </c>
      <c r="M43" s="117"/>
      <c r="N43" s="117"/>
      <c r="O43" s="117"/>
      <c r="P43" s="117"/>
      <c r="Q43" s="117"/>
      <c r="R43" s="117"/>
      <c r="S43" s="118"/>
      <c r="T43" s="164"/>
      <c r="U43" s="95" t="s">
        <v>36</v>
      </c>
      <c r="V43" s="166"/>
      <c r="W43" s="167"/>
      <c r="X43" s="167"/>
      <c r="Y43" s="129"/>
      <c r="Z43" s="129"/>
      <c r="AA43" s="168">
        <f t="shared" si="2"/>
        <v>1170000</v>
      </c>
      <c r="AB43" s="132">
        <v>2169000</v>
      </c>
      <c r="AC43" s="211"/>
      <c r="AD43" s="132">
        <v>120000</v>
      </c>
      <c r="AE43" s="132">
        <v>22000</v>
      </c>
      <c r="AF43" s="143">
        <f t="shared" si="3"/>
        <v>3481000</v>
      </c>
    </row>
    <row r="44" spans="1:32" ht="12.75" thickBot="1" x14ac:dyDescent="0.25">
      <c r="A44" s="92" t="s">
        <v>37</v>
      </c>
      <c r="B44" s="163">
        <f>SUM(B43)</f>
        <v>0</v>
      </c>
      <c r="C44" s="163">
        <f t="shared" ref="C44:Z44" si="13">SUM(C43)</f>
        <v>0</v>
      </c>
      <c r="D44" s="163">
        <f t="shared" si="13"/>
        <v>0</v>
      </c>
      <c r="E44" s="163">
        <f t="shared" si="13"/>
        <v>0</v>
      </c>
      <c r="F44" s="163">
        <f t="shared" si="13"/>
        <v>0</v>
      </c>
      <c r="G44" s="163">
        <f t="shared" si="13"/>
        <v>0</v>
      </c>
      <c r="H44" s="163">
        <f t="shared" si="13"/>
        <v>800000</v>
      </c>
      <c r="I44" s="163">
        <f t="shared" si="13"/>
        <v>0</v>
      </c>
      <c r="J44" s="163">
        <f t="shared" si="13"/>
        <v>250000</v>
      </c>
      <c r="K44" s="163">
        <f t="shared" si="13"/>
        <v>0</v>
      </c>
      <c r="L44" s="163">
        <f t="shared" si="13"/>
        <v>120000</v>
      </c>
      <c r="M44" s="163">
        <f t="shared" si="13"/>
        <v>0</v>
      </c>
      <c r="N44" s="163">
        <f t="shared" si="13"/>
        <v>0</v>
      </c>
      <c r="O44" s="163">
        <f t="shared" si="13"/>
        <v>0</v>
      </c>
      <c r="P44" s="163">
        <f t="shared" si="13"/>
        <v>0</v>
      </c>
      <c r="Q44" s="163">
        <f t="shared" si="13"/>
        <v>0</v>
      </c>
      <c r="R44" s="163">
        <f t="shared" si="13"/>
        <v>0</v>
      </c>
      <c r="S44" s="163">
        <f t="shared" si="13"/>
        <v>0</v>
      </c>
      <c r="T44" s="163">
        <f t="shared" si="13"/>
        <v>0</v>
      </c>
      <c r="U44" s="92" t="s">
        <v>37</v>
      </c>
      <c r="V44" s="163">
        <f t="shared" si="13"/>
        <v>0</v>
      </c>
      <c r="W44" s="163">
        <f t="shared" si="13"/>
        <v>0</v>
      </c>
      <c r="X44" s="163">
        <f t="shared" si="13"/>
        <v>0</v>
      </c>
      <c r="Y44" s="163">
        <f t="shared" si="13"/>
        <v>0</v>
      </c>
      <c r="Z44" s="163">
        <f t="shared" si="13"/>
        <v>0</v>
      </c>
      <c r="AA44" s="156">
        <f t="shared" si="2"/>
        <v>1170000</v>
      </c>
      <c r="AB44" s="150">
        <f>SUM(AB43)</f>
        <v>2169000</v>
      </c>
      <c r="AC44" s="214">
        <f t="shared" ref="AC44:AE44" si="14">SUM(AC43)</f>
        <v>0</v>
      </c>
      <c r="AD44" s="150">
        <f t="shared" si="14"/>
        <v>120000</v>
      </c>
      <c r="AE44" s="150">
        <f t="shared" si="14"/>
        <v>22000</v>
      </c>
      <c r="AF44" s="151">
        <f t="shared" si="3"/>
        <v>3481000</v>
      </c>
    </row>
    <row r="45" spans="1:32" ht="12.75" thickBot="1" x14ac:dyDescent="0.25">
      <c r="A45" s="95" t="s">
        <v>38</v>
      </c>
      <c r="B45" s="164"/>
      <c r="C45" s="165"/>
      <c r="D45" s="117"/>
      <c r="E45" s="117"/>
      <c r="F45" s="117"/>
      <c r="G45" s="117">
        <v>40000</v>
      </c>
      <c r="H45" s="117">
        <v>140000</v>
      </c>
      <c r="I45" s="117"/>
      <c r="J45" s="119">
        <v>60000</v>
      </c>
      <c r="K45" s="117"/>
      <c r="L45" s="117">
        <v>50000</v>
      </c>
      <c r="M45" s="117"/>
      <c r="N45" s="117">
        <v>200000</v>
      </c>
      <c r="O45" s="117"/>
      <c r="P45" s="117"/>
      <c r="Q45" s="117"/>
      <c r="R45" s="117"/>
      <c r="S45" s="118"/>
      <c r="T45" s="164">
        <v>320000</v>
      </c>
      <c r="U45" s="95" t="s">
        <v>38</v>
      </c>
      <c r="V45" s="167"/>
      <c r="W45" s="167"/>
      <c r="X45" s="167"/>
      <c r="Y45" s="129"/>
      <c r="Z45" s="129"/>
      <c r="AA45" s="168">
        <f t="shared" si="2"/>
        <v>810000</v>
      </c>
      <c r="AB45" s="132">
        <v>800000</v>
      </c>
      <c r="AC45" s="211">
        <v>72000</v>
      </c>
      <c r="AD45" s="132">
        <v>120000</v>
      </c>
      <c r="AE45" s="132">
        <v>10000</v>
      </c>
      <c r="AF45" s="143">
        <f t="shared" si="3"/>
        <v>1812000</v>
      </c>
    </row>
    <row r="46" spans="1:32" ht="12.75" thickBot="1" x14ac:dyDescent="0.25">
      <c r="A46" s="92" t="s">
        <v>39</v>
      </c>
      <c r="B46" s="163">
        <f>SUM(B45)</f>
        <v>0</v>
      </c>
      <c r="C46" s="163">
        <f t="shared" ref="C46:Z46" si="15">SUM(C45)</f>
        <v>0</v>
      </c>
      <c r="D46" s="163">
        <f t="shared" si="15"/>
        <v>0</v>
      </c>
      <c r="E46" s="163">
        <f t="shared" si="15"/>
        <v>0</v>
      </c>
      <c r="F46" s="163">
        <f t="shared" si="15"/>
        <v>0</v>
      </c>
      <c r="G46" s="163">
        <f t="shared" si="15"/>
        <v>40000</v>
      </c>
      <c r="H46" s="163">
        <f t="shared" si="15"/>
        <v>140000</v>
      </c>
      <c r="I46" s="163">
        <f t="shared" si="15"/>
        <v>0</v>
      </c>
      <c r="J46" s="163">
        <f t="shared" si="15"/>
        <v>60000</v>
      </c>
      <c r="K46" s="163">
        <f t="shared" si="15"/>
        <v>0</v>
      </c>
      <c r="L46" s="163">
        <f t="shared" si="15"/>
        <v>50000</v>
      </c>
      <c r="M46" s="163">
        <f t="shared" si="15"/>
        <v>0</v>
      </c>
      <c r="N46" s="163">
        <f t="shared" si="15"/>
        <v>200000</v>
      </c>
      <c r="O46" s="163">
        <f t="shared" si="15"/>
        <v>0</v>
      </c>
      <c r="P46" s="163">
        <f t="shared" si="15"/>
        <v>0</v>
      </c>
      <c r="Q46" s="163">
        <f t="shared" si="15"/>
        <v>0</v>
      </c>
      <c r="R46" s="163">
        <f t="shared" si="15"/>
        <v>0</v>
      </c>
      <c r="S46" s="163">
        <f t="shared" si="15"/>
        <v>0</v>
      </c>
      <c r="T46" s="163">
        <f t="shared" si="15"/>
        <v>320000</v>
      </c>
      <c r="U46" s="92" t="s">
        <v>39</v>
      </c>
      <c r="V46" s="163">
        <f t="shared" si="15"/>
        <v>0</v>
      </c>
      <c r="W46" s="163">
        <f t="shared" si="15"/>
        <v>0</v>
      </c>
      <c r="X46" s="163">
        <f t="shared" si="15"/>
        <v>0</v>
      </c>
      <c r="Y46" s="163">
        <f t="shared" si="15"/>
        <v>0</v>
      </c>
      <c r="Z46" s="163">
        <f t="shared" si="15"/>
        <v>0</v>
      </c>
      <c r="AA46" s="156">
        <f t="shared" si="2"/>
        <v>810000</v>
      </c>
      <c r="AB46" s="150">
        <f>SUM(AB45)</f>
        <v>800000</v>
      </c>
      <c r="AC46" s="214">
        <f t="shared" ref="AC46:AE46" si="16">SUM(AC45)</f>
        <v>72000</v>
      </c>
      <c r="AD46" s="150">
        <f t="shared" si="16"/>
        <v>120000</v>
      </c>
      <c r="AE46" s="150">
        <f t="shared" si="16"/>
        <v>10000</v>
      </c>
      <c r="AF46" s="151">
        <f t="shared" si="3"/>
        <v>1812000</v>
      </c>
    </row>
    <row r="47" spans="1:32" x14ac:dyDescent="0.2">
      <c r="A47" s="96" t="s">
        <v>40</v>
      </c>
      <c r="B47" s="169">
        <v>50000</v>
      </c>
      <c r="C47" s="161">
        <v>1200000</v>
      </c>
      <c r="D47" s="75"/>
      <c r="E47" s="75"/>
      <c r="F47" s="75">
        <v>3600000</v>
      </c>
      <c r="G47" s="75"/>
      <c r="H47" s="75">
        <v>3200000</v>
      </c>
      <c r="I47" s="75"/>
      <c r="J47" s="74"/>
      <c r="K47" s="75"/>
      <c r="L47" s="75">
        <v>300000</v>
      </c>
      <c r="M47" s="75"/>
      <c r="N47" s="75">
        <v>350000</v>
      </c>
      <c r="O47" s="75"/>
      <c r="P47" s="75"/>
      <c r="Q47" s="75"/>
      <c r="R47" s="75"/>
      <c r="S47" s="76"/>
      <c r="T47" s="97"/>
      <c r="U47" s="96" t="s">
        <v>40</v>
      </c>
      <c r="V47" s="98"/>
      <c r="W47" s="98"/>
      <c r="X47" s="98"/>
      <c r="Y47" s="100"/>
      <c r="Z47" s="100"/>
      <c r="AA47" s="148">
        <f t="shared" si="2"/>
        <v>8700000</v>
      </c>
      <c r="AB47" s="132">
        <v>800000</v>
      </c>
      <c r="AC47" s="211"/>
      <c r="AD47" s="132">
        <v>150000</v>
      </c>
      <c r="AE47" s="132">
        <v>200000</v>
      </c>
      <c r="AF47" s="143">
        <f t="shared" si="3"/>
        <v>9850000</v>
      </c>
    </row>
    <row r="48" spans="1:32" x14ac:dyDescent="0.2">
      <c r="A48" s="80" t="s">
        <v>41</v>
      </c>
      <c r="B48" s="107"/>
      <c r="C48" s="104">
        <v>5200000</v>
      </c>
      <c r="D48" s="77"/>
      <c r="E48" s="77"/>
      <c r="F48" s="77"/>
      <c r="G48" s="77"/>
      <c r="H48" s="77"/>
      <c r="I48" s="77"/>
      <c r="J48" s="81"/>
      <c r="K48" s="77"/>
      <c r="L48" s="77">
        <v>500000</v>
      </c>
      <c r="M48" s="77"/>
      <c r="N48" s="77">
        <v>1500000</v>
      </c>
      <c r="O48" s="77"/>
      <c r="P48" s="77"/>
      <c r="Q48" s="77"/>
      <c r="R48" s="77"/>
      <c r="S48" s="82"/>
      <c r="T48" s="101"/>
      <c r="U48" s="80" t="s">
        <v>41</v>
      </c>
      <c r="V48" s="99"/>
      <c r="W48" s="99"/>
      <c r="X48" s="99"/>
      <c r="Y48" s="102"/>
      <c r="Z48" s="102"/>
      <c r="AA48" s="84">
        <f t="shared" si="2"/>
        <v>7200000</v>
      </c>
      <c r="AB48" s="132">
        <v>1000000</v>
      </c>
      <c r="AC48" s="211"/>
      <c r="AD48" s="132">
        <v>550000</v>
      </c>
      <c r="AE48" s="132">
        <v>550000</v>
      </c>
      <c r="AF48" s="143">
        <f t="shared" si="3"/>
        <v>9300000</v>
      </c>
    </row>
    <row r="49" spans="1:32" ht="12.75" thickBot="1" x14ac:dyDescent="0.25">
      <c r="A49" s="87" t="s">
        <v>42</v>
      </c>
      <c r="B49" s="170">
        <v>10000</v>
      </c>
      <c r="C49" s="159">
        <v>600000</v>
      </c>
      <c r="D49" s="89"/>
      <c r="E49" s="89"/>
      <c r="F49" s="89"/>
      <c r="G49" s="89"/>
      <c r="H49" s="89"/>
      <c r="I49" s="89"/>
      <c r="J49" s="88"/>
      <c r="K49" s="89"/>
      <c r="L49" s="89">
        <v>10000</v>
      </c>
      <c r="M49" s="89"/>
      <c r="N49" s="89">
        <v>70000</v>
      </c>
      <c r="O49" s="89"/>
      <c r="P49" s="89"/>
      <c r="Q49" s="89"/>
      <c r="R49" s="89"/>
      <c r="S49" s="90"/>
      <c r="T49" s="157">
        <v>20000</v>
      </c>
      <c r="U49" s="87" t="s">
        <v>42</v>
      </c>
      <c r="V49" s="158"/>
      <c r="W49" s="158"/>
      <c r="X49" s="158"/>
      <c r="Y49" s="129"/>
      <c r="Z49" s="129"/>
      <c r="AA49" s="147">
        <f t="shared" si="2"/>
        <v>710000</v>
      </c>
      <c r="AB49" s="132">
        <v>110000</v>
      </c>
      <c r="AC49" s="211"/>
      <c r="AD49" s="132">
        <v>90000</v>
      </c>
      <c r="AE49" s="132">
        <v>50000</v>
      </c>
      <c r="AF49" s="143">
        <f t="shared" si="3"/>
        <v>960000</v>
      </c>
    </row>
    <row r="50" spans="1:32" ht="12.75" thickBot="1" x14ac:dyDescent="0.25">
      <c r="A50" s="92" t="s">
        <v>43</v>
      </c>
      <c r="B50" s="189">
        <f>SUM(B47:B49)</f>
        <v>60000</v>
      </c>
      <c r="C50" s="94">
        <f>SUM(C47:C49)</f>
        <v>7000000</v>
      </c>
      <c r="D50" s="174"/>
      <c r="E50" s="174"/>
      <c r="F50" s="94">
        <f>SUM(F47:F49)</f>
        <v>3600000</v>
      </c>
      <c r="G50" s="174"/>
      <c r="H50" s="94">
        <f>SUM(H47:H49)</f>
        <v>3200000</v>
      </c>
      <c r="I50" s="174"/>
      <c r="J50" s="93">
        <f>SUM(J47:J49)</f>
        <v>0</v>
      </c>
      <c r="K50" s="175"/>
      <c r="L50" s="94">
        <f>SUM(L47:L49)</f>
        <v>810000</v>
      </c>
      <c r="M50" s="174"/>
      <c r="N50" s="94">
        <f>SUM(N47:N49)</f>
        <v>1920000</v>
      </c>
      <c r="O50" s="174"/>
      <c r="P50" s="174"/>
      <c r="Q50" s="174"/>
      <c r="R50" s="94">
        <f>SUM(R47:R49)</f>
        <v>0</v>
      </c>
      <c r="S50" s="152">
        <f>SUM(S47:S49)</f>
        <v>0</v>
      </c>
      <c r="T50" s="189">
        <f>SUM(T47:T49)</f>
        <v>20000</v>
      </c>
      <c r="U50" s="92" t="s">
        <v>43</v>
      </c>
      <c r="V50" s="177">
        <f>SUM(V47:V49)</f>
        <v>0</v>
      </c>
      <c r="W50" s="190"/>
      <c r="X50" s="190"/>
      <c r="Y50" s="191"/>
      <c r="Z50" s="191"/>
      <c r="AA50" s="156">
        <f t="shared" si="2"/>
        <v>16610000</v>
      </c>
      <c r="AB50" s="150">
        <f>SUM(AB47:AB49)</f>
        <v>1910000</v>
      </c>
      <c r="AC50" s="214">
        <f t="shared" ref="AC50:AE50" si="17">SUM(AC47:AC49)</f>
        <v>0</v>
      </c>
      <c r="AD50" s="150">
        <f t="shared" si="17"/>
        <v>790000</v>
      </c>
      <c r="AE50" s="150">
        <f t="shared" si="17"/>
        <v>800000</v>
      </c>
      <c r="AF50" s="151">
        <f t="shared" si="3"/>
        <v>20110000</v>
      </c>
    </row>
    <row r="51" spans="1:32" x14ac:dyDescent="0.2">
      <c r="A51" s="171" t="s">
        <v>44</v>
      </c>
      <c r="B51" s="97"/>
      <c r="C51" s="75"/>
      <c r="D51" s="75"/>
      <c r="E51" s="75"/>
      <c r="F51" s="75"/>
      <c r="G51" s="75"/>
      <c r="H51" s="173">
        <v>500000</v>
      </c>
      <c r="I51" s="75"/>
      <c r="J51" s="74"/>
      <c r="K51" s="75"/>
      <c r="L51" s="75"/>
      <c r="M51" s="75"/>
      <c r="N51" s="172">
        <v>400000</v>
      </c>
      <c r="O51" s="75"/>
      <c r="P51" s="172">
        <v>13649000</v>
      </c>
      <c r="Q51" s="172">
        <v>1500000</v>
      </c>
      <c r="R51" s="172">
        <v>11672000</v>
      </c>
      <c r="S51" s="76"/>
      <c r="T51" s="97"/>
      <c r="U51" s="171" t="s">
        <v>44</v>
      </c>
      <c r="V51" s="162"/>
      <c r="W51" s="98"/>
      <c r="X51" s="98"/>
      <c r="Y51" s="100"/>
      <c r="Z51" s="100"/>
      <c r="AA51" s="148">
        <f t="shared" si="2"/>
        <v>27721000</v>
      </c>
      <c r="AB51" s="132"/>
      <c r="AC51" s="211">
        <v>100000</v>
      </c>
      <c r="AD51" s="132"/>
      <c r="AE51" s="132">
        <v>3300000</v>
      </c>
      <c r="AF51" s="143">
        <f t="shared" si="3"/>
        <v>31121000</v>
      </c>
    </row>
    <row r="52" spans="1:32" x14ac:dyDescent="0.2">
      <c r="A52" s="85" t="s">
        <v>45</v>
      </c>
      <c r="B52" s="101"/>
      <c r="C52" s="77"/>
      <c r="D52" s="77"/>
      <c r="E52" s="77"/>
      <c r="F52" s="77"/>
      <c r="G52" s="77"/>
      <c r="H52" s="77"/>
      <c r="I52" s="77"/>
      <c r="J52" s="81"/>
      <c r="K52" s="77"/>
      <c r="L52" s="77"/>
      <c r="M52" s="77"/>
      <c r="N52" s="108">
        <v>300000</v>
      </c>
      <c r="O52" s="77"/>
      <c r="P52" s="77"/>
      <c r="Q52" s="77"/>
      <c r="R52" s="77"/>
      <c r="S52" s="82"/>
      <c r="T52" s="101"/>
      <c r="U52" s="85" t="s">
        <v>45</v>
      </c>
      <c r="V52" s="106"/>
      <c r="W52" s="99"/>
      <c r="X52" s="99"/>
      <c r="Y52" s="102"/>
      <c r="Z52" s="102"/>
      <c r="AA52" s="84">
        <f t="shared" si="2"/>
        <v>300000</v>
      </c>
      <c r="AB52" s="132">
        <v>210000</v>
      </c>
      <c r="AC52" s="211"/>
      <c r="AD52" s="132"/>
      <c r="AE52" s="132"/>
      <c r="AF52" s="143">
        <f t="shared" si="3"/>
        <v>510000</v>
      </c>
    </row>
    <row r="53" spans="1:32" x14ac:dyDescent="0.2">
      <c r="A53" s="179" t="s">
        <v>46</v>
      </c>
      <c r="B53" s="157"/>
      <c r="C53" s="180">
        <v>200000</v>
      </c>
      <c r="D53" s="89"/>
      <c r="E53" s="180">
        <v>200000</v>
      </c>
      <c r="F53" s="180">
        <v>1100000</v>
      </c>
      <c r="G53" s="89"/>
      <c r="H53" s="180">
        <v>300000</v>
      </c>
      <c r="I53" s="89"/>
      <c r="J53" s="181">
        <v>30000</v>
      </c>
      <c r="K53" s="182"/>
      <c r="L53" s="180">
        <v>50000</v>
      </c>
      <c r="M53" s="89"/>
      <c r="N53" s="180">
        <v>250000</v>
      </c>
      <c r="O53" s="89"/>
      <c r="P53" s="89"/>
      <c r="Q53" s="89"/>
      <c r="R53" s="89"/>
      <c r="S53" s="90"/>
      <c r="T53" s="183">
        <v>60000</v>
      </c>
      <c r="U53" s="179" t="s">
        <v>46</v>
      </c>
      <c r="V53" s="184"/>
      <c r="W53" s="185">
        <v>100000</v>
      </c>
      <c r="X53" s="185"/>
      <c r="Y53" s="186"/>
      <c r="Z53" s="187"/>
      <c r="AA53" s="147">
        <f t="shared" si="2"/>
        <v>2290000</v>
      </c>
      <c r="AB53" s="132">
        <v>100000</v>
      </c>
      <c r="AC53" s="211"/>
      <c r="AD53" s="132">
        <v>80000</v>
      </c>
      <c r="AE53" s="132">
        <v>60000</v>
      </c>
      <c r="AF53" s="143">
        <f t="shared" si="3"/>
        <v>2530000</v>
      </c>
    </row>
    <row r="54" spans="1:32" s="129" customFormat="1" x14ac:dyDescent="0.2">
      <c r="A54" s="187" t="s">
        <v>104</v>
      </c>
      <c r="C54" s="130"/>
      <c r="D54" s="121"/>
      <c r="E54" s="121"/>
      <c r="F54" s="130"/>
      <c r="G54" s="121">
        <v>30000</v>
      </c>
      <c r="H54" s="130">
        <v>200000</v>
      </c>
      <c r="I54" s="121"/>
      <c r="J54" s="207"/>
      <c r="K54" s="207"/>
      <c r="L54" s="121"/>
      <c r="M54" s="121"/>
      <c r="N54" s="207"/>
      <c r="O54" s="121"/>
      <c r="P54" s="121"/>
      <c r="Q54" s="121"/>
      <c r="R54" s="121"/>
      <c r="S54" s="121"/>
      <c r="T54" s="187"/>
      <c r="U54" s="187" t="s">
        <v>104</v>
      </c>
      <c r="V54" s="187"/>
      <c r="W54" s="187"/>
      <c r="X54" s="187"/>
      <c r="Y54" s="187"/>
      <c r="Z54" s="187"/>
      <c r="AA54" s="133">
        <f t="shared" si="2"/>
        <v>230000</v>
      </c>
      <c r="AB54" s="133">
        <v>1390000</v>
      </c>
      <c r="AC54" s="215"/>
      <c r="AD54" s="133"/>
      <c r="AE54" s="133"/>
      <c r="AF54" s="143">
        <f t="shared" si="3"/>
        <v>1620000</v>
      </c>
    </row>
    <row r="55" spans="1:32" x14ac:dyDescent="0.2">
      <c r="A55" s="96" t="s">
        <v>82</v>
      </c>
      <c r="B55" s="97"/>
      <c r="C55" s="75"/>
      <c r="D55" s="75"/>
      <c r="E55" s="75">
        <v>10000</v>
      </c>
      <c r="F55" s="173"/>
      <c r="G55" s="75"/>
      <c r="H55" s="75">
        <v>800000</v>
      </c>
      <c r="I55" s="75"/>
      <c r="J55" s="74">
        <v>100000</v>
      </c>
      <c r="K55" s="75"/>
      <c r="L55" s="75"/>
      <c r="M55" s="75"/>
      <c r="N55" s="75"/>
      <c r="O55" s="75"/>
      <c r="P55" s="75"/>
      <c r="Q55" s="75"/>
      <c r="R55" s="75"/>
      <c r="S55" s="76"/>
      <c r="T55" s="97"/>
      <c r="U55" s="96" t="s">
        <v>82</v>
      </c>
      <c r="V55" s="98"/>
      <c r="W55" s="98">
        <v>150000</v>
      </c>
      <c r="X55" s="98"/>
      <c r="Y55" s="100"/>
      <c r="Z55" s="100"/>
      <c r="AA55" s="148">
        <f t="shared" si="2"/>
        <v>1060000</v>
      </c>
      <c r="AB55" s="132">
        <v>110000</v>
      </c>
      <c r="AC55" s="211"/>
      <c r="AD55" s="132"/>
      <c r="AE55" s="132"/>
      <c r="AF55" s="143">
        <f t="shared" si="3"/>
        <v>1170000</v>
      </c>
    </row>
    <row r="56" spans="1:32" x14ac:dyDescent="0.2">
      <c r="A56" s="96"/>
      <c r="B56" s="97"/>
      <c r="C56" s="75"/>
      <c r="D56" s="75"/>
      <c r="E56" s="75"/>
      <c r="F56" s="173"/>
      <c r="G56" s="75"/>
      <c r="H56" s="75"/>
      <c r="I56" s="75"/>
      <c r="J56" s="74"/>
      <c r="K56" s="75"/>
      <c r="L56" s="75"/>
      <c r="M56" s="75"/>
      <c r="N56" s="75"/>
      <c r="O56" s="75"/>
      <c r="P56" s="75"/>
      <c r="Q56" s="75"/>
      <c r="R56" s="75"/>
      <c r="S56" s="76"/>
      <c r="T56" s="97"/>
      <c r="U56" s="96"/>
      <c r="V56" s="98"/>
      <c r="W56" s="98"/>
      <c r="X56" s="98"/>
      <c r="Y56" s="100"/>
      <c r="Z56" s="100"/>
      <c r="AA56" s="148"/>
      <c r="AB56" s="132"/>
      <c r="AC56" s="211"/>
      <c r="AD56" s="132"/>
      <c r="AE56" s="132"/>
      <c r="AF56" s="143"/>
    </row>
    <row r="57" spans="1:32" x14ac:dyDescent="0.2">
      <c r="A57" s="80" t="s">
        <v>83</v>
      </c>
      <c r="B57" s="101"/>
      <c r="C57" s="77"/>
      <c r="D57" s="77"/>
      <c r="E57" s="77"/>
      <c r="F57" s="109"/>
      <c r="G57" s="77"/>
      <c r="H57" s="77">
        <v>1100000</v>
      </c>
      <c r="I57" s="77"/>
      <c r="J57" s="81"/>
      <c r="K57" s="77"/>
      <c r="L57" s="77"/>
      <c r="M57" s="77"/>
      <c r="N57" s="77"/>
      <c r="O57" s="77"/>
      <c r="P57" s="77"/>
      <c r="Q57" s="77"/>
      <c r="R57" s="77"/>
      <c r="S57" s="82"/>
      <c r="T57" s="101"/>
      <c r="U57" s="80" t="s">
        <v>83</v>
      </c>
      <c r="V57" s="99"/>
      <c r="W57" s="99"/>
      <c r="X57" s="99"/>
      <c r="Y57" s="100"/>
      <c r="Z57" s="100"/>
      <c r="AA57" s="84">
        <f t="shared" si="2"/>
        <v>1100000</v>
      </c>
      <c r="AB57" s="132">
        <v>150000</v>
      </c>
      <c r="AC57" s="211"/>
      <c r="AD57" s="132"/>
      <c r="AE57" s="132"/>
      <c r="AF57" s="143">
        <f t="shared" si="3"/>
        <v>1250000</v>
      </c>
    </row>
    <row r="58" spans="1:32" x14ac:dyDescent="0.2">
      <c r="A58" s="80" t="s">
        <v>47</v>
      </c>
      <c r="B58" s="101"/>
      <c r="C58" s="77">
        <v>150000</v>
      </c>
      <c r="D58" s="77"/>
      <c r="E58" s="77">
        <v>200000</v>
      </c>
      <c r="F58" s="77"/>
      <c r="G58" s="77"/>
      <c r="H58" s="77">
        <v>400000</v>
      </c>
      <c r="I58" s="77"/>
      <c r="J58" s="81"/>
      <c r="K58" s="77"/>
      <c r="L58" s="77"/>
      <c r="M58" s="77"/>
      <c r="N58" s="77"/>
      <c r="O58" s="77"/>
      <c r="P58" s="77"/>
      <c r="Q58" s="77"/>
      <c r="R58" s="77"/>
      <c r="S58" s="82"/>
      <c r="T58" s="101"/>
      <c r="U58" s="80" t="s">
        <v>47</v>
      </c>
      <c r="V58" s="99"/>
      <c r="W58" s="99"/>
      <c r="X58" s="99"/>
      <c r="Y58" s="102"/>
      <c r="Z58" s="102"/>
      <c r="AA58" s="84">
        <f t="shared" si="2"/>
        <v>750000</v>
      </c>
      <c r="AB58" s="132">
        <v>11000</v>
      </c>
      <c r="AC58" s="211"/>
      <c r="AD58" s="132"/>
      <c r="AE58" s="132"/>
      <c r="AF58" s="143">
        <f t="shared" si="3"/>
        <v>761000</v>
      </c>
    </row>
    <row r="59" spans="1:32" ht="12.75" thickBot="1" x14ac:dyDescent="0.25">
      <c r="A59" s="87" t="s">
        <v>48</v>
      </c>
      <c r="B59" s="170">
        <v>50000</v>
      </c>
      <c r="C59" s="89">
        <v>400000</v>
      </c>
      <c r="D59" s="89"/>
      <c r="E59" s="89">
        <v>1000000</v>
      </c>
      <c r="F59" s="89">
        <v>100000</v>
      </c>
      <c r="G59" s="89">
        <v>60000</v>
      </c>
      <c r="H59" s="89">
        <v>11205429</v>
      </c>
      <c r="I59" s="89"/>
      <c r="J59" s="88">
        <v>100000</v>
      </c>
      <c r="K59" s="89"/>
      <c r="L59" s="89">
        <v>150000</v>
      </c>
      <c r="M59" s="89"/>
      <c r="N59" s="89">
        <v>8522048</v>
      </c>
      <c r="O59" s="89"/>
      <c r="P59" s="89"/>
      <c r="Q59" s="89"/>
      <c r="R59" s="89"/>
      <c r="S59" s="90">
        <v>80000</v>
      </c>
      <c r="T59" s="157">
        <v>100000</v>
      </c>
      <c r="U59" s="87" t="s">
        <v>48</v>
      </c>
      <c r="V59" s="158"/>
      <c r="W59" s="158">
        <v>100000</v>
      </c>
      <c r="X59" s="158"/>
      <c r="Y59" s="129"/>
      <c r="Z59" s="129"/>
      <c r="AA59" s="147">
        <f t="shared" si="2"/>
        <v>21867477</v>
      </c>
      <c r="AB59" s="132">
        <v>3100000</v>
      </c>
      <c r="AC59" s="211"/>
      <c r="AD59" s="132">
        <v>205000</v>
      </c>
      <c r="AE59" s="132">
        <v>214000</v>
      </c>
      <c r="AF59" s="143">
        <f t="shared" si="3"/>
        <v>25386477</v>
      </c>
    </row>
    <row r="60" spans="1:32" ht="12.75" thickBot="1" x14ac:dyDescent="0.25">
      <c r="A60" s="194" t="s">
        <v>49</v>
      </c>
      <c r="B60" s="195">
        <f>SUM(B51:B59)</f>
        <v>50000</v>
      </c>
      <c r="C60" s="196">
        <f>SUM(C55:C59)</f>
        <v>550000</v>
      </c>
      <c r="D60" s="197"/>
      <c r="E60" s="196">
        <f>SUM(E55:E59)</f>
        <v>1210000</v>
      </c>
      <c r="F60" s="196">
        <f>SUM(F55:F59)</f>
        <v>100000</v>
      </c>
      <c r="G60" s="196">
        <f>SUM(G55:G59)</f>
        <v>60000</v>
      </c>
      <c r="H60" s="196">
        <f>SUM(H55:H59)</f>
        <v>13505429</v>
      </c>
      <c r="I60" s="197"/>
      <c r="J60" s="196">
        <f>SUM(J55:J59)</f>
        <v>200000</v>
      </c>
      <c r="K60" s="198"/>
      <c r="L60" s="199">
        <f>SUM(L59)</f>
        <v>150000</v>
      </c>
      <c r="M60" s="197"/>
      <c r="N60" s="196">
        <f>SUM(N55:N59)</f>
        <v>8522048</v>
      </c>
      <c r="O60" s="196">
        <f>SUM(O55:O59)</f>
        <v>0</v>
      </c>
      <c r="P60" s="196">
        <f t="shared" ref="P60:S60" si="18">SUM(P55:P59)</f>
        <v>0</v>
      </c>
      <c r="Q60" s="196">
        <f t="shared" si="18"/>
        <v>0</v>
      </c>
      <c r="R60" s="196">
        <f t="shared" si="18"/>
        <v>0</v>
      </c>
      <c r="S60" s="196">
        <f t="shared" si="18"/>
        <v>80000</v>
      </c>
      <c r="T60" s="200">
        <f>SUM(T59)</f>
        <v>100000</v>
      </c>
      <c r="U60" s="194" t="s">
        <v>49</v>
      </c>
      <c r="V60" s="201">
        <f>SUM(V55:V59)</f>
        <v>0</v>
      </c>
      <c r="W60" s="201">
        <f>SUM(W55:W59)</f>
        <v>250000</v>
      </c>
      <c r="X60" s="201"/>
      <c r="Y60" s="202"/>
      <c r="Z60" s="203"/>
      <c r="AA60" s="204">
        <f t="shared" si="2"/>
        <v>24777477</v>
      </c>
      <c r="AB60" s="205">
        <f>SUM(AB55:AB59)</f>
        <v>3371000</v>
      </c>
      <c r="AC60" s="216">
        <f t="shared" ref="AC60:AE60" si="19">SUM(AC55:AC59)</f>
        <v>0</v>
      </c>
      <c r="AD60" s="205">
        <f t="shared" si="19"/>
        <v>205000</v>
      </c>
      <c r="AE60" s="205">
        <f t="shared" si="19"/>
        <v>214000</v>
      </c>
      <c r="AF60" s="206">
        <f t="shared" si="3"/>
        <v>28567477</v>
      </c>
    </row>
    <row r="61" spans="1:32" ht="12.75" thickBot="1" x14ac:dyDescent="0.25">
      <c r="A61" s="92" t="s">
        <v>50</v>
      </c>
      <c r="B61" s="163"/>
      <c r="C61" s="174"/>
      <c r="D61" s="174"/>
      <c r="E61" s="174"/>
      <c r="F61" s="174"/>
      <c r="G61" s="94">
        <v>250000</v>
      </c>
      <c r="H61" s="175">
        <v>320000</v>
      </c>
      <c r="I61" s="174"/>
      <c r="J61" s="93">
        <v>150000</v>
      </c>
      <c r="K61" s="174"/>
      <c r="L61" s="94"/>
      <c r="M61" s="174"/>
      <c r="N61" s="175">
        <v>140000</v>
      </c>
      <c r="O61" s="174"/>
      <c r="P61" s="174"/>
      <c r="Q61" s="174"/>
      <c r="R61" s="174"/>
      <c r="S61" s="176"/>
      <c r="T61" s="163"/>
      <c r="U61" s="92" t="s">
        <v>50</v>
      </c>
      <c r="V61" s="188"/>
      <c r="W61" s="188"/>
      <c r="X61" s="188"/>
      <c r="Y61" s="178"/>
      <c r="Z61" s="178"/>
      <c r="AA61" s="156">
        <f t="shared" si="2"/>
        <v>860000</v>
      </c>
      <c r="AB61" s="150">
        <v>100000</v>
      </c>
      <c r="AC61" s="217"/>
      <c r="AD61" s="150"/>
      <c r="AE61" s="150"/>
      <c r="AF61" s="151">
        <f t="shared" si="3"/>
        <v>960000</v>
      </c>
    </row>
    <row r="62" spans="1:32" ht="12.75" thickBot="1" x14ac:dyDescent="0.25">
      <c r="A62" s="92" t="s">
        <v>51</v>
      </c>
      <c r="B62" s="163"/>
      <c r="C62" s="174"/>
      <c r="D62" s="174"/>
      <c r="E62" s="174"/>
      <c r="F62" s="174"/>
      <c r="G62" s="174"/>
      <c r="H62" s="174"/>
      <c r="I62" s="174"/>
      <c r="J62" s="155"/>
      <c r="K62" s="174"/>
      <c r="L62" s="174"/>
      <c r="M62" s="174"/>
      <c r="N62" s="174"/>
      <c r="O62" s="174"/>
      <c r="P62" s="174"/>
      <c r="Q62" s="174"/>
      <c r="R62" s="174"/>
      <c r="S62" s="176"/>
      <c r="T62" s="163"/>
      <c r="U62" s="92" t="s">
        <v>51</v>
      </c>
      <c r="V62" s="188"/>
      <c r="W62" s="190"/>
      <c r="X62" s="190"/>
      <c r="Y62" s="191"/>
      <c r="Z62" s="191"/>
      <c r="AA62" s="156">
        <f t="shared" si="2"/>
        <v>0</v>
      </c>
      <c r="AB62" s="150"/>
      <c r="AC62" s="217"/>
      <c r="AD62" s="150"/>
      <c r="AE62" s="150"/>
      <c r="AF62" s="151">
        <f t="shared" si="3"/>
        <v>0</v>
      </c>
    </row>
    <row r="63" spans="1:32" x14ac:dyDescent="0.2">
      <c r="A63" s="96" t="s">
        <v>53</v>
      </c>
      <c r="B63" s="114"/>
      <c r="C63" s="75"/>
      <c r="D63" s="75"/>
      <c r="E63" s="75"/>
      <c r="F63" s="75"/>
      <c r="G63" s="75"/>
      <c r="H63" s="75"/>
      <c r="I63" s="75"/>
      <c r="J63" s="74"/>
      <c r="K63" s="75"/>
      <c r="L63" s="75"/>
      <c r="M63" s="75"/>
      <c r="N63" s="75"/>
      <c r="O63" s="75"/>
      <c r="P63" s="75"/>
      <c r="Q63" s="75"/>
      <c r="R63" s="75"/>
      <c r="S63" s="76"/>
      <c r="T63" s="115"/>
      <c r="U63" s="96" t="s">
        <v>53</v>
      </c>
      <c r="V63" s="75"/>
      <c r="W63" s="75"/>
      <c r="X63" s="75"/>
      <c r="Y63" s="78"/>
      <c r="Z63" s="78"/>
      <c r="AA63" s="148">
        <f t="shared" si="2"/>
        <v>0</v>
      </c>
      <c r="AB63" s="132"/>
      <c r="AC63" s="211"/>
      <c r="AD63" s="132"/>
      <c r="AE63" s="132"/>
      <c r="AF63" s="143">
        <f t="shared" si="3"/>
        <v>0</v>
      </c>
    </row>
    <row r="64" spans="1:32" x14ac:dyDescent="0.2">
      <c r="A64" s="80" t="s">
        <v>52</v>
      </c>
      <c r="B64" s="112">
        <v>30000</v>
      </c>
      <c r="C64" s="77">
        <v>2400000</v>
      </c>
      <c r="D64" s="77"/>
      <c r="E64" s="77">
        <v>975000</v>
      </c>
      <c r="F64" s="77">
        <v>1290000</v>
      </c>
      <c r="G64" s="77">
        <v>75000</v>
      </c>
      <c r="H64" s="77">
        <v>6609990</v>
      </c>
      <c r="I64" s="77"/>
      <c r="J64" s="81">
        <v>274000</v>
      </c>
      <c r="K64" s="77">
        <v>23000</v>
      </c>
      <c r="L64" s="77">
        <v>390000</v>
      </c>
      <c r="M64" s="77"/>
      <c r="N64" s="77">
        <v>3600952</v>
      </c>
      <c r="O64" s="77"/>
      <c r="P64" s="77">
        <v>3685000</v>
      </c>
      <c r="Q64" s="77">
        <v>405000</v>
      </c>
      <c r="R64" s="77">
        <v>3165000</v>
      </c>
      <c r="S64" s="82">
        <v>43000</v>
      </c>
      <c r="T64" s="113">
        <v>250000</v>
      </c>
      <c r="U64" s="80" t="s">
        <v>52</v>
      </c>
      <c r="V64" s="77"/>
      <c r="W64" s="77">
        <v>216000</v>
      </c>
      <c r="X64" s="77"/>
      <c r="Y64" s="83"/>
      <c r="Z64" s="83"/>
      <c r="AA64" s="84">
        <f t="shared" si="2"/>
        <v>23431942</v>
      </c>
      <c r="AB64" s="132">
        <v>3213000</v>
      </c>
      <c r="AC64" s="211">
        <v>157000</v>
      </c>
      <c r="AD64" s="132">
        <v>480000</v>
      </c>
      <c r="AE64" s="132">
        <v>1332000</v>
      </c>
      <c r="AF64" s="143">
        <f t="shared" si="3"/>
        <v>28613942</v>
      </c>
    </row>
    <row r="65" spans="1:33" x14ac:dyDescent="0.2">
      <c r="A65" s="96" t="s">
        <v>54</v>
      </c>
      <c r="B65" s="114"/>
      <c r="C65" s="75"/>
      <c r="D65" s="75"/>
      <c r="E65" s="75"/>
      <c r="F65" s="75"/>
      <c r="G65" s="75"/>
      <c r="H65" s="75">
        <v>3000000</v>
      </c>
      <c r="I65" s="75"/>
      <c r="J65" s="74"/>
      <c r="K65" s="75"/>
      <c r="L65" s="75"/>
      <c r="M65" s="77"/>
      <c r="N65" s="75"/>
      <c r="O65" s="75"/>
      <c r="P65" s="75"/>
      <c r="Q65" s="75"/>
      <c r="R65" s="75"/>
      <c r="S65" s="76"/>
      <c r="T65" s="115"/>
      <c r="U65" s="96" t="s">
        <v>54</v>
      </c>
      <c r="V65" s="75"/>
      <c r="W65" s="75"/>
      <c r="X65" s="77"/>
      <c r="Y65" s="78"/>
      <c r="Z65" s="78"/>
      <c r="AA65" s="84">
        <f t="shared" si="2"/>
        <v>3000000</v>
      </c>
      <c r="AB65" s="132">
        <v>50000</v>
      </c>
      <c r="AC65" s="211"/>
      <c r="AD65" s="132"/>
      <c r="AE65" s="132"/>
      <c r="AF65" s="143">
        <f t="shared" si="3"/>
        <v>3050000</v>
      </c>
    </row>
    <row r="66" spans="1:33" x14ac:dyDescent="0.2">
      <c r="A66" s="80" t="s">
        <v>84</v>
      </c>
      <c r="B66" s="116"/>
      <c r="C66" s="117"/>
      <c r="D66" s="117"/>
      <c r="E66" s="117"/>
      <c r="F66" s="117"/>
      <c r="G66" s="117"/>
      <c r="H66" s="117">
        <v>200000</v>
      </c>
      <c r="I66" s="117"/>
      <c r="J66" s="119"/>
      <c r="K66" s="117"/>
      <c r="L66" s="117"/>
      <c r="M66" s="117"/>
      <c r="N66" s="117">
        <v>60000</v>
      </c>
      <c r="O66" s="117"/>
      <c r="P66" s="117"/>
      <c r="Q66" s="117"/>
      <c r="R66" s="117"/>
      <c r="S66" s="118"/>
      <c r="T66" s="120"/>
      <c r="U66" s="80" t="s">
        <v>84</v>
      </c>
      <c r="V66" s="117"/>
      <c r="W66" s="117"/>
      <c r="X66" s="77"/>
      <c r="Y66" s="121"/>
      <c r="Z66" s="121"/>
      <c r="AA66" s="84">
        <f t="shared" si="2"/>
        <v>260000</v>
      </c>
      <c r="AB66" s="132"/>
      <c r="AC66" s="211"/>
      <c r="AD66" s="132"/>
      <c r="AE66" s="132"/>
      <c r="AF66" s="143">
        <f t="shared" si="3"/>
        <v>260000</v>
      </c>
    </row>
    <row r="67" spans="1:33" ht="12.75" thickBot="1" x14ac:dyDescent="0.25">
      <c r="A67" s="87" t="s">
        <v>55</v>
      </c>
      <c r="B67" s="122"/>
      <c r="C67" s="89"/>
      <c r="D67" s="89"/>
      <c r="E67" s="89"/>
      <c r="F67" s="89"/>
      <c r="G67" s="89"/>
      <c r="H67" s="89"/>
      <c r="I67" s="89"/>
      <c r="J67" s="88"/>
      <c r="K67" s="89"/>
      <c r="L67" s="89"/>
      <c r="M67" s="89"/>
      <c r="N67" s="89"/>
      <c r="O67" s="89"/>
      <c r="P67" s="89"/>
      <c r="Q67" s="89"/>
      <c r="R67" s="89"/>
      <c r="S67" s="90"/>
      <c r="T67" s="192"/>
      <c r="U67" s="87" t="s">
        <v>55</v>
      </c>
      <c r="V67" s="89"/>
      <c r="W67" s="89"/>
      <c r="X67" s="89"/>
      <c r="Y67" s="91"/>
      <c r="Z67" s="91"/>
      <c r="AA67" s="147">
        <f t="shared" si="2"/>
        <v>0</v>
      </c>
      <c r="AB67" s="132"/>
      <c r="AC67" s="211"/>
      <c r="AD67" s="132"/>
      <c r="AE67" s="132"/>
      <c r="AF67" s="143">
        <f t="shared" si="3"/>
        <v>0</v>
      </c>
    </row>
    <row r="68" spans="1:33" ht="12.75" thickBot="1" x14ac:dyDescent="0.25">
      <c r="A68" s="92" t="s">
        <v>56</v>
      </c>
      <c r="B68" s="193">
        <f>SUM(B63:B67)</f>
        <v>30000</v>
      </c>
      <c r="C68" s="193">
        <f t="shared" ref="C68:Z68" si="20">SUM(C63:C67)</f>
        <v>2400000</v>
      </c>
      <c r="D68" s="193">
        <f t="shared" si="20"/>
        <v>0</v>
      </c>
      <c r="E68" s="193">
        <f t="shared" si="20"/>
        <v>975000</v>
      </c>
      <c r="F68" s="193">
        <f t="shared" si="20"/>
        <v>1290000</v>
      </c>
      <c r="G68" s="193">
        <f t="shared" si="20"/>
        <v>75000</v>
      </c>
      <c r="H68" s="193">
        <f t="shared" si="20"/>
        <v>9809990</v>
      </c>
      <c r="I68" s="193">
        <f t="shared" si="20"/>
        <v>0</v>
      </c>
      <c r="J68" s="193">
        <f t="shared" si="20"/>
        <v>274000</v>
      </c>
      <c r="K68" s="193">
        <f t="shared" si="20"/>
        <v>23000</v>
      </c>
      <c r="L68" s="193">
        <f t="shared" si="20"/>
        <v>390000</v>
      </c>
      <c r="M68" s="193">
        <f t="shared" si="20"/>
        <v>0</v>
      </c>
      <c r="N68" s="193">
        <f t="shared" si="20"/>
        <v>3660952</v>
      </c>
      <c r="O68" s="193">
        <f t="shared" si="20"/>
        <v>0</v>
      </c>
      <c r="P68" s="193">
        <f t="shared" si="20"/>
        <v>3685000</v>
      </c>
      <c r="Q68" s="193">
        <f t="shared" si="20"/>
        <v>405000</v>
      </c>
      <c r="R68" s="193">
        <f t="shared" si="20"/>
        <v>3165000</v>
      </c>
      <c r="S68" s="193">
        <f t="shared" si="20"/>
        <v>43000</v>
      </c>
      <c r="T68" s="193">
        <f t="shared" si="20"/>
        <v>250000</v>
      </c>
      <c r="U68" s="92" t="s">
        <v>56</v>
      </c>
      <c r="V68" s="193">
        <f t="shared" si="20"/>
        <v>0</v>
      </c>
      <c r="W68" s="193">
        <f t="shared" si="20"/>
        <v>216000</v>
      </c>
      <c r="X68" s="193">
        <f t="shared" si="20"/>
        <v>0</v>
      </c>
      <c r="Y68" s="193">
        <f t="shared" si="20"/>
        <v>0</v>
      </c>
      <c r="Z68" s="193">
        <f t="shared" si="20"/>
        <v>0</v>
      </c>
      <c r="AA68" s="156">
        <f t="shared" si="2"/>
        <v>26691942</v>
      </c>
      <c r="AB68" s="150">
        <f>SUM(AB63:AB66)</f>
        <v>3263000</v>
      </c>
      <c r="AC68" s="214">
        <f t="shared" ref="AC68:AE68" si="21">SUM(AC63:AC66)</f>
        <v>157000</v>
      </c>
      <c r="AD68" s="150">
        <f t="shared" si="21"/>
        <v>480000</v>
      </c>
      <c r="AE68" s="150">
        <f t="shared" si="21"/>
        <v>1332000</v>
      </c>
      <c r="AF68" s="156">
        <f>SUM(AF63:AF66)</f>
        <v>31923942</v>
      </c>
    </row>
    <row r="69" spans="1:33" x14ac:dyDescent="0.2">
      <c r="A69" s="171" t="s">
        <v>108</v>
      </c>
      <c r="B69" s="114"/>
      <c r="C69" s="75"/>
      <c r="D69" s="75"/>
      <c r="E69" s="75"/>
      <c r="F69" s="75"/>
      <c r="G69" s="75"/>
      <c r="H69" s="75"/>
      <c r="I69" s="75"/>
      <c r="J69" s="74"/>
      <c r="K69" s="75"/>
      <c r="L69" s="75"/>
      <c r="M69" s="75"/>
      <c r="N69" s="75"/>
      <c r="O69" s="172">
        <v>340000</v>
      </c>
      <c r="P69" s="75"/>
      <c r="Q69" s="75"/>
      <c r="R69" s="75"/>
      <c r="S69" s="76"/>
      <c r="T69" s="115"/>
      <c r="U69" s="171" t="s">
        <v>108</v>
      </c>
      <c r="V69" s="75"/>
      <c r="W69" s="75"/>
      <c r="X69" s="75"/>
      <c r="Y69" s="78"/>
      <c r="Z69" s="78"/>
      <c r="AA69" s="148">
        <f t="shared" si="2"/>
        <v>340000</v>
      </c>
      <c r="AB69" s="132"/>
      <c r="AC69" s="211"/>
      <c r="AD69" s="132"/>
      <c r="AE69" s="132"/>
      <c r="AF69" s="143">
        <f t="shared" si="3"/>
        <v>340000</v>
      </c>
    </row>
    <row r="70" spans="1:33" x14ac:dyDescent="0.2">
      <c r="A70" s="85" t="s">
        <v>93</v>
      </c>
      <c r="B70" s="112"/>
      <c r="C70" s="77"/>
      <c r="D70" s="77"/>
      <c r="E70" s="77"/>
      <c r="F70" s="77"/>
      <c r="G70" s="77"/>
      <c r="H70" s="77"/>
      <c r="I70" s="77"/>
      <c r="J70" s="81"/>
      <c r="K70" s="77"/>
      <c r="L70" s="77"/>
      <c r="M70" s="77"/>
      <c r="N70" s="77"/>
      <c r="O70" s="108"/>
      <c r="P70" s="77"/>
      <c r="Q70" s="77"/>
      <c r="R70" s="77"/>
      <c r="S70" s="82"/>
      <c r="T70" s="113"/>
      <c r="U70" s="85" t="s">
        <v>93</v>
      </c>
      <c r="V70" s="77"/>
      <c r="W70" s="77"/>
      <c r="X70" s="77">
        <v>8347852</v>
      </c>
      <c r="Y70" s="83"/>
      <c r="Z70" s="83"/>
      <c r="AA70" s="84">
        <f t="shared" ref="AA70:AA76" si="22">SUM(B70:Z70)</f>
        <v>8347852</v>
      </c>
      <c r="AB70" s="132"/>
      <c r="AC70" s="211"/>
      <c r="AD70" s="132"/>
      <c r="AE70" s="132"/>
      <c r="AF70" s="143">
        <f t="shared" ref="AF70:AF76" si="23">SUM(AA70+AB70+AC70+AD70+AE70)</f>
        <v>8347852</v>
      </c>
    </row>
    <row r="71" spans="1:33" x14ac:dyDescent="0.2">
      <c r="A71" s="123" t="s">
        <v>81</v>
      </c>
      <c r="B71" s="112"/>
      <c r="C71" s="77"/>
      <c r="D71" s="77"/>
      <c r="E71" s="77"/>
      <c r="F71" s="77"/>
      <c r="G71" s="77"/>
      <c r="H71" s="77"/>
      <c r="I71" s="77"/>
      <c r="J71" s="81"/>
      <c r="K71" s="77"/>
      <c r="L71" s="77"/>
      <c r="M71" s="77"/>
      <c r="N71" s="77"/>
      <c r="O71" s="77"/>
      <c r="P71" s="77"/>
      <c r="Q71" s="77"/>
      <c r="R71" s="77"/>
      <c r="S71" s="82"/>
      <c r="T71" s="113"/>
      <c r="U71" s="123" t="s">
        <v>81</v>
      </c>
      <c r="V71" s="77"/>
      <c r="W71" s="77"/>
      <c r="X71" s="77"/>
      <c r="Y71" s="83"/>
      <c r="Z71" s="83"/>
      <c r="AA71" s="84">
        <f t="shared" si="22"/>
        <v>0</v>
      </c>
      <c r="AB71" s="132"/>
      <c r="AC71" s="211"/>
      <c r="AD71" s="132"/>
      <c r="AE71" s="132"/>
      <c r="AF71" s="143">
        <f t="shared" si="23"/>
        <v>0</v>
      </c>
    </row>
    <row r="72" spans="1:33" x14ac:dyDescent="0.2">
      <c r="A72" s="123" t="s">
        <v>91</v>
      </c>
      <c r="B72" s="112"/>
      <c r="C72" s="77"/>
      <c r="D72" s="77"/>
      <c r="E72" s="77"/>
      <c r="F72" s="77"/>
      <c r="G72" s="77"/>
      <c r="H72" s="77"/>
      <c r="I72" s="77"/>
      <c r="J72" s="81"/>
      <c r="K72" s="77"/>
      <c r="L72" s="77"/>
      <c r="M72" s="77"/>
      <c r="N72" s="77"/>
      <c r="O72" s="77"/>
      <c r="P72" s="77"/>
      <c r="Q72" s="77"/>
      <c r="R72" s="77"/>
      <c r="S72" s="82"/>
      <c r="T72" s="113"/>
      <c r="U72" s="123" t="s">
        <v>91</v>
      </c>
      <c r="V72" s="77"/>
      <c r="W72" s="77"/>
      <c r="X72" s="77"/>
      <c r="Y72" s="83"/>
      <c r="Z72" s="83"/>
      <c r="AA72" s="84">
        <f t="shared" si="22"/>
        <v>0</v>
      </c>
      <c r="AB72" s="132"/>
      <c r="AC72" s="211"/>
      <c r="AD72" s="132"/>
      <c r="AE72" s="132"/>
      <c r="AF72" s="143">
        <f t="shared" si="23"/>
        <v>0</v>
      </c>
    </row>
    <row r="73" spans="1:33" x14ac:dyDescent="0.2">
      <c r="A73" s="123" t="s">
        <v>87</v>
      </c>
      <c r="B73" s="112"/>
      <c r="C73" s="77"/>
      <c r="D73" s="77"/>
      <c r="E73" s="77"/>
      <c r="F73" s="77"/>
      <c r="G73" s="77"/>
      <c r="H73" s="77"/>
      <c r="I73" s="77"/>
      <c r="J73" s="81"/>
      <c r="K73" s="77"/>
      <c r="L73" s="77"/>
      <c r="M73" s="77"/>
      <c r="N73" s="77"/>
      <c r="O73" s="77"/>
      <c r="P73" s="77"/>
      <c r="Q73" s="77"/>
      <c r="R73" s="77"/>
      <c r="S73" s="82"/>
      <c r="T73" s="113"/>
      <c r="U73" s="123" t="s">
        <v>87</v>
      </c>
      <c r="V73" s="77"/>
      <c r="W73" s="77"/>
      <c r="X73" s="77"/>
      <c r="Y73" s="83">
        <v>11573000</v>
      </c>
      <c r="Z73" s="83"/>
      <c r="AA73" s="84">
        <f t="shared" si="22"/>
        <v>11573000</v>
      </c>
      <c r="AB73" s="132"/>
      <c r="AC73" s="211"/>
      <c r="AD73" s="132"/>
      <c r="AE73" s="132"/>
      <c r="AF73" s="143">
        <f t="shared" si="23"/>
        <v>11573000</v>
      </c>
    </row>
    <row r="74" spans="1:33" x14ac:dyDescent="0.2">
      <c r="A74" s="123" t="s">
        <v>92</v>
      </c>
      <c r="B74" s="112"/>
      <c r="C74" s="77"/>
      <c r="D74" s="77"/>
      <c r="E74" s="77"/>
      <c r="F74" s="77"/>
      <c r="G74" s="77"/>
      <c r="H74" s="77"/>
      <c r="I74" s="77"/>
      <c r="J74" s="81"/>
      <c r="K74" s="77"/>
      <c r="L74" s="77"/>
      <c r="M74" s="77">
        <v>8000000</v>
      </c>
      <c r="N74" s="77"/>
      <c r="O74" s="77"/>
      <c r="P74" s="77"/>
      <c r="Q74" s="77"/>
      <c r="R74" s="77"/>
      <c r="S74" s="82"/>
      <c r="T74" s="113"/>
      <c r="U74" s="123" t="s">
        <v>92</v>
      </c>
      <c r="V74" s="77"/>
      <c r="W74" s="77"/>
      <c r="X74" s="77"/>
      <c r="Y74" s="83"/>
      <c r="Z74" s="83"/>
      <c r="AA74" s="84">
        <f t="shared" si="22"/>
        <v>8000000</v>
      </c>
      <c r="AB74" s="132"/>
      <c r="AC74" s="211"/>
      <c r="AD74" s="132"/>
      <c r="AE74" s="132"/>
      <c r="AF74" s="143">
        <f t="shared" si="23"/>
        <v>8000000</v>
      </c>
    </row>
    <row r="75" spans="1:33" x14ac:dyDescent="0.2">
      <c r="A75" s="123" t="s">
        <v>105</v>
      </c>
      <c r="B75" s="112"/>
      <c r="C75" s="77"/>
      <c r="D75" s="77"/>
      <c r="E75" s="77"/>
      <c r="F75" s="77"/>
      <c r="G75" s="77"/>
      <c r="H75" s="77"/>
      <c r="I75" s="77">
        <v>8940000</v>
      </c>
      <c r="J75" s="81"/>
      <c r="K75" s="77"/>
      <c r="L75" s="77"/>
      <c r="M75" s="77"/>
      <c r="N75" s="77"/>
      <c r="O75" s="77"/>
      <c r="P75" s="77"/>
      <c r="Q75" s="77"/>
      <c r="R75" s="77"/>
      <c r="S75" s="82"/>
      <c r="T75" s="113"/>
      <c r="U75" s="123" t="s">
        <v>105</v>
      </c>
      <c r="V75" s="77"/>
      <c r="W75" s="77"/>
      <c r="X75" s="77"/>
      <c r="Y75" s="83"/>
      <c r="Z75" s="83"/>
      <c r="AA75" s="84">
        <f t="shared" si="22"/>
        <v>8940000</v>
      </c>
      <c r="AB75" s="132"/>
      <c r="AC75" s="211"/>
      <c r="AD75" s="132"/>
      <c r="AE75" s="132"/>
      <c r="AF75" s="143">
        <f t="shared" si="23"/>
        <v>8940000</v>
      </c>
      <c r="AG75" s="134"/>
    </row>
    <row r="76" spans="1:33" ht="12.75" thickBot="1" x14ac:dyDescent="0.25">
      <c r="A76" s="124" t="s">
        <v>89</v>
      </c>
      <c r="B76" s="125"/>
      <c r="C76" s="126"/>
      <c r="D76" s="126"/>
      <c r="E76" s="126"/>
      <c r="F76" s="126"/>
      <c r="G76" s="126"/>
      <c r="H76" s="126">
        <v>98813389</v>
      </c>
      <c r="I76" s="126"/>
      <c r="J76" s="81"/>
      <c r="K76" s="77"/>
      <c r="L76" s="77"/>
      <c r="M76" s="77"/>
      <c r="N76" s="77"/>
      <c r="O76" s="77"/>
      <c r="P76" s="77"/>
      <c r="Q76" s="77"/>
      <c r="R76" s="77"/>
      <c r="S76" s="82"/>
      <c r="T76" s="113"/>
      <c r="U76" s="124" t="s">
        <v>89</v>
      </c>
      <c r="V76" s="77"/>
      <c r="W76" s="77"/>
      <c r="X76" s="77"/>
      <c r="Y76" s="83"/>
      <c r="Z76" s="127"/>
      <c r="AA76" s="84">
        <f t="shared" si="22"/>
        <v>98813389</v>
      </c>
      <c r="AB76" s="132"/>
      <c r="AC76" s="211"/>
      <c r="AD76" s="132"/>
      <c r="AE76" s="132"/>
      <c r="AF76" s="143">
        <f t="shared" si="23"/>
        <v>98813389</v>
      </c>
    </row>
    <row r="77" spans="1:33" ht="12.75" thickBot="1" x14ac:dyDescent="0.25">
      <c r="A77" s="128" t="s">
        <v>85</v>
      </c>
      <c r="B77" s="94">
        <v>140000</v>
      </c>
      <c r="C77" s="94">
        <f t="shared" ref="C77:AF77" si="24">SUM(C76+C75+C74+C73+C72+C71+C70+C69+C68+C62+C61+C54+C60+C53+C52+C51+C50+C46+C44+C42+C36+C29+C24)</f>
        <v>11450000</v>
      </c>
      <c r="D77" s="94">
        <f t="shared" si="24"/>
        <v>17919000</v>
      </c>
      <c r="E77" s="94">
        <f t="shared" si="24"/>
        <v>4585000</v>
      </c>
      <c r="F77" s="94">
        <f t="shared" si="24"/>
        <v>6090000</v>
      </c>
      <c r="G77" s="94">
        <f t="shared" si="24"/>
        <v>6135840</v>
      </c>
      <c r="H77" s="94">
        <f t="shared" si="24"/>
        <v>151052105</v>
      </c>
      <c r="I77" s="94">
        <f t="shared" si="24"/>
        <v>8940000</v>
      </c>
      <c r="J77" s="94">
        <f t="shared" si="24"/>
        <v>5353380</v>
      </c>
      <c r="K77" s="94">
        <f t="shared" si="24"/>
        <v>473000</v>
      </c>
      <c r="L77" s="94">
        <f t="shared" si="24"/>
        <v>4618420</v>
      </c>
      <c r="M77" s="94">
        <f t="shared" si="24"/>
        <v>8000000</v>
      </c>
      <c r="N77" s="94">
        <f t="shared" si="24"/>
        <v>22678840</v>
      </c>
      <c r="O77" s="94">
        <f t="shared" si="24"/>
        <v>340000</v>
      </c>
      <c r="P77" s="94">
        <f t="shared" si="24"/>
        <v>17334000</v>
      </c>
      <c r="Q77" s="94">
        <f t="shared" si="24"/>
        <v>1905000</v>
      </c>
      <c r="R77" s="94">
        <f t="shared" si="24"/>
        <v>17655420</v>
      </c>
      <c r="S77" s="94">
        <f t="shared" si="24"/>
        <v>2971420</v>
      </c>
      <c r="T77" s="94">
        <f t="shared" si="24"/>
        <v>3430000</v>
      </c>
      <c r="U77" s="128" t="s">
        <v>85</v>
      </c>
      <c r="V77" s="94">
        <f t="shared" si="24"/>
        <v>0</v>
      </c>
      <c r="W77" s="94">
        <f t="shared" si="24"/>
        <v>3934420</v>
      </c>
      <c r="X77" s="94">
        <f t="shared" si="24"/>
        <v>8347852</v>
      </c>
      <c r="Y77" s="94">
        <f t="shared" si="24"/>
        <v>11573000</v>
      </c>
      <c r="Z77" s="94">
        <f t="shared" si="24"/>
        <v>0</v>
      </c>
      <c r="AA77" s="94">
        <f t="shared" si="24"/>
        <v>314926697</v>
      </c>
      <c r="AB77" s="94">
        <f>SUM(AB76+AB75+AB74+AB73+AB72+AB71+AB70+AB69+AB68+AB62+AB60+AB54+AB50+AB46+AB44+AB42+AB36+AB29+AB24+AB61+AB53+AB52)</f>
        <v>69799550</v>
      </c>
      <c r="AC77" s="94">
        <f t="shared" si="24"/>
        <v>3675000</v>
      </c>
      <c r="AD77" s="93">
        <f>SUM(AD76+AD75+AD74+AD73+AD72+AD71+AD70+AD69+AD68+AD62+AD59+AD61+AD53+AD52+AD51+AD50+AD46+AD44+AD42+AD36+AD29+AD24)</f>
        <v>8021000</v>
      </c>
      <c r="AE77" s="220">
        <f>SUM(AE76+AE75+AE74+AE73+AE72+AE71+AE70+AE69+AE68+AE62+AE61+AE60+AE53+AE52+AE51+AE50+AE46+AE44+AE42+AE36+AE29+AE24)</f>
        <v>31739000</v>
      </c>
      <c r="AF77" s="222">
        <f t="shared" si="24"/>
        <v>428161247</v>
      </c>
    </row>
    <row r="78" spans="1:33" x14ac:dyDescent="0.2">
      <c r="V78" s="121"/>
      <c r="W78" s="223"/>
      <c r="X78" s="223"/>
      <c r="Y78" s="223"/>
      <c r="Z78" s="223"/>
      <c r="AA78" s="130"/>
      <c r="AB78" s="133"/>
      <c r="AC78" s="136"/>
      <c r="AD78" s="132"/>
      <c r="AE78" s="132"/>
    </row>
    <row r="79" spans="1:33" x14ac:dyDescent="0.2">
      <c r="V79" s="129"/>
      <c r="W79" s="129"/>
      <c r="X79" s="129"/>
      <c r="Y79" s="129"/>
      <c r="Z79" s="129"/>
      <c r="AA79" s="129"/>
      <c r="AB79" s="133"/>
      <c r="AC79" s="136"/>
      <c r="AD79" s="132"/>
      <c r="AE79" s="132"/>
    </row>
    <row r="80" spans="1:33" x14ac:dyDescent="0.2">
      <c r="AA80" s="105"/>
      <c r="AB80" s="132"/>
      <c r="AC80" s="135"/>
      <c r="AD80" s="132"/>
      <c r="AE80" s="132"/>
    </row>
    <row r="81" spans="27:31" x14ac:dyDescent="0.2">
      <c r="AA81" s="105"/>
      <c r="AB81" s="132"/>
      <c r="AC81" s="135"/>
      <c r="AD81" s="132"/>
      <c r="AE81" s="132"/>
    </row>
    <row r="82" spans="27:31" x14ac:dyDescent="0.2">
      <c r="AA82" s="131"/>
      <c r="AB82" s="132"/>
      <c r="AC82" s="135"/>
      <c r="AD82" s="132"/>
      <c r="AE82" s="132"/>
    </row>
    <row r="83" spans="27:31" x14ac:dyDescent="0.2">
      <c r="AA83" s="105"/>
      <c r="AB83" s="134"/>
      <c r="AC83" s="137"/>
      <c r="AD83" s="134"/>
      <c r="AE83" s="134"/>
    </row>
    <row r="84" spans="27:31" x14ac:dyDescent="0.2">
      <c r="AA84" s="131"/>
      <c r="AB84" s="134"/>
      <c r="AC84" s="137"/>
      <c r="AD84" s="134"/>
      <c r="AE84" s="134"/>
    </row>
    <row r="85" spans="27:31" x14ac:dyDescent="0.2">
      <c r="AB85" s="134"/>
      <c r="AC85" s="137"/>
      <c r="AD85" s="134"/>
      <c r="AE85" s="134"/>
    </row>
    <row r="86" spans="27:31" x14ac:dyDescent="0.2">
      <c r="AA86" s="131"/>
    </row>
  </sheetData>
  <mergeCells count="1">
    <mergeCell ref="W78:Z78"/>
  </mergeCells>
  <printOptions headings="1" gridLines="1"/>
  <pageMargins left="0.11811023622047245" right="0.11811023622047245" top="0.55118110236220474" bottom="0.74803149606299213" header="0.31496062992125984" footer="0.31496062992125984"/>
  <pageSetup paperSize="8" orientation="landscape" r:id="rId1"/>
  <headerFooter>
    <oddHeader>&amp;C&amp;14Kormányzati funkciók kiadásai ÖNKormányzat összesen&amp;R7.melléklet a ...../2017.(XII.8.) önkorményzati rendelethez</oddHead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view="pageLayout" topLeftCell="A31" workbookViewId="0">
      <selection activeCell="D49" sqref="D49"/>
    </sheetView>
  </sheetViews>
  <sheetFormatPr defaultRowHeight="15" x14ac:dyDescent="0.25"/>
  <cols>
    <col min="1" max="1" width="42.140625" customWidth="1"/>
    <col min="2" max="2" width="15.140625" customWidth="1"/>
    <col min="3" max="3" width="10.140625" style="8" customWidth="1"/>
    <col min="4" max="4" width="45.7109375" bestFit="1" customWidth="1"/>
    <col min="5" max="5" width="15.85546875" customWidth="1"/>
    <col min="6" max="6" width="12.42578125" customWidth="1"/>
    <col min="7" max="7" width="12.140625" style="8" customWidth="1"/>
    <col min="8" max="8" width="13.7109375" customWidth="1"/>
    <col min="9" max="9" width="13" customWidth="1"/>
    <col min="10" max="11" width="13.28515625" customWidth="1"/>
    <col min="12" max="12" width="12" customWidth="1"/>
    <col min="13" max="13" width="13.28515625" customWidth="1"/>
    <col min="14" max="14" width="12.7109375" customWidth="1"/>
  </cols>
  <sheetData>
    <row r="1" spans="1:14" ht="70.5" customHeight="1" thickTop="1" thickBot="1" x14ac:dyDescent="0.3">
      <c r="A1" s="32"/>
      <c r="B1" s="41" t="s">
        <v>94</v>
      </c>
      <c r="C1" s="48"/>
      <c r="D1" s="49"/>
      <c r="E1" s="41" t="s">
        <v>94</v>
      </c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6" t="s">
        <v>12</v>
      </c>
      <c r="B2" s="15"/>
      <c r="D2" s="15" t="s">
        <v>26</v>
      </c>
      <c r="E2" s="15"/>
      <c r="F2" s="8"/>
      <c r="H2" s="8"/>
      <c r="I2" s="8"/>
      <c r="J2" s="8"/>
      <c r="K2" s="8"/>
      <c r="L2" s="8"/>
      <c r="M2" s="8"/>
      <c r="N2" s="8"/>
    </row>
    <row r="3" spans="1:14" x14ac:dyDescent="0.25">
      <c r="A3" s="17" t="s">
        <v>0</v>
      </c>
      <c r="B3" s="14"/>
      <c r="D3" s="14" t="s">
        <v>27</v>
      </c>
      <c r="E3" s="14"/>
      <c r="F3" s="8"/>
      <c r="H3" s="8"/>
      <c r="I3" s="8"/>
      <c r="J3" s="8"/>
      <c r="K3" s="8"/>
      <c r="L3" s="8"/>
      <c r="M3" s="8"/>
      <c r="N3" s="8"/>
    </row>
    <row r="4" spans="1:14" x14ac:dyDescent="0.25">
      <c r="A4" s="17" t="s">
        <v>2</v>
      </c>
      <c r="B4" s="14"/>
      <c r="D4" s="14" t="s">
        <v>28</v>
      </c>
      <c r="E4" s="14"/>
      <c r="F4" s="8"/>
      <c r="H4" s="8"/>
      <c r="I4" s="8"/>
      <c r="J4" s="8"/>
      <c r="K4" s="8"/>
      <c r="L4" s="8"/>
      <c r="M4" s="8"/>
      <c r="N4" s="8"/>
    </row>
    <row r="5" spans="1:14" x14ac:dyDescent="0.25">
      <c r="A5" s="17" t="s">
        <v>1</v>
      </c>
      <c r="B5" s="14"/>
      <c r="D5" s="33" t="s">
        <v>29</v>
      </c>
      <c r="E5" s="33"/>
      <c r="F5" s="8"/>
      <c r="H5" s="8"/>
      <c r="I5" s="8"/>
      <c r="J5" s="8"/>
      <c r="K5" s="8"/>
      <c r="L5" s="8"/>
      <c r="M5" s="8"/>
      <c r="N5" s="8"/>
    </row>
    <row r="6" spans="1:14" x14ac:dyDescent="0.25">
      <c r="A6" s="17" t="s">
        <v>3</v>
      </c>
      <c r="B6" s="14"/>
      <c r="D6" s="14" t="s">
        <v>30</v>
      </c>
      <c r="E6" s="14"/>
      <c r="F6" s="8"/>
      <c r="H6" s="8"/>
      <c r="I6" s="8"/>
      <c r="J6" s="8"/>
      <c r="K6" s="8"/>
      <c r="L6" s="8"/>
      <c r="M6" s="8"/>
      <c r="N6" s="8"/>
    </row>
    <row r="7" spans="1:14" x14ac:dyDescent="0.25">
      <c r="A7" s="17" t="s">
        <v>4</v>
      </c>
      <c r="B7" s="14"/>
      <c r="D7" s="14" t="s">
        <v>31</v>
      </c>
      <c r="E7" s="14"/>
      <c r="F7" s="8"/>
      <c r="H7" s="8"/>
      <c r="I7" s="8"/>
      <c r="J7" s="8"/>
      <c r="K7" s="8"/>
      <c r="L7" s="8"/>
      <c r="M7" s="8"/>
      <c r="N7" s="8"/>
    </row>
    <row r="8" spans="1:14" x14ac:dyDescent="0.25">
      <c r="A8" s="17" t="s">
        <v>5</v>
      </c>
      <c r="B8" s="14"/>
      <c r="D8" s="14" t="s">
        <v>32</v>
      </c>
      <c r="E8" s="14"/>
      <c r="F8" s="8"/>
      <c r="H8" s="8"/>
      <c r="I8" s="8"/>
      <c r="J8" s="8"/>
      <c r="K8" s="8"/>
      <c r="L8" s="8"/>
      <c r="M8" s="8"/>
      <c r="N8" s="8"/>
    </row>
    <row r="9" spans="1:14" x14ac:dyDescent="0.25">
      <c r="A9" s="17" t="s">
        <v>6</v>
      </c>
      <c r="B9" s="14"/>
      <c r="D9" s="14" t="s">
        <v>33</v>
      </c>
      <c r="E9" s="14"/>
      <c r="F9" s="8"/>
      <c r="H9" s="8"/>
      <c r="I9" s="8"/>
      <c r="J9" s="8"/>
      <c r="K9" s="8"/>
      <c r="L9" s="8"/>
      <c r="M9" s="8"/>
      <c r="N9" s="8"/>
    </row>
    <row r="10" spans="1:14" x14ac:dyDescent="0.25">
      <c r="A10" s="17" t="s">
        <v>7</v>
      </c>
      <c r="B10" s="14"/>
      <c r="D10" s="14" t="s">
        <v>34</v>
      </c>
      <c r="E10" s="14"/>
      <c r="F10" s="8"/>
      <c r="H10" s="8"/>
      <c r="I10" s="8"/>
      <c r="J10" s="8"/>
      <c r="K10" s="8"/>
      <c r="L10" s="8"/>
      <c r="M10" s="8"/>
      <c r="N10" s="8"/>
    </row>
    <row r="11" spans="1:14" x14ac:dyDescent="0.25">
      <c r="A11" s="17" t="s">
        <v>8</v>
      </c>
      <c r="B11" s="14"/>
      <c r="D11" s="33" t="s">
        <v>35</v>
      </c>
      <c r="E11" s="33"/>
      <c r="F11" s="8"/>
      <c r="H11" s="8"/>
      <c r="I11" s="8"/>
      <c r="J11" s="8"/>
      <c r="K11" s="8"/>
      <c r="L11" s="8"/>
      <c r="M11" s="8"/>
      <c r="N11" s="8"/>
    </row>
    <row r="12" spans="1:14" x14ac:dyDescent="0.25">
      <c r="A12" s="17" t="s">
        <v>9</v>
      </c>
      <c r="B12" s="14"/>
      <c r="D12" s="14" t="s">
        <v>36</v>
      </c>
      <c r="E12" s="14"/>
      <c r="F12" s="8"/>
      <c r="H12" s="8"/>
      <c r="I12" s="8"/>
      <c r="J12" s="8"/>
      <c r="K12" s="8"/>
      <c r="L12" s="8"/>
      <c r="M12" s="8"/>
      <c r="N12" s="8"/>
    </row>
    <row r="13" spans="1:14" x14ac:dyDescent="0.25">
      <c r="A13" s="17" t="s">
        <v>10</v>
      </c>
      <c r="B13" s="14"/>
      <c r="D13" s="33" t="s">
        <v>37</v>
      </c>
      <c r="E13" s="33"/>
      <c r="F13" s="8"/>
      <c r="H13" s="8"/>
      <c r="I13" s="8"/>
      <c r="J13" s="8"/>
      <c r="K13" s="8"/>
      <c r="L13" s="8"/>
      <c r="M13" s="8"/>
      <c r="N13" s="8"/>
    </row>
    <row r="14" spans="1:14" x14ac:dyDescent="0.25">
      <c r="A14" s="17" t="s">
        <v>11</v>
      </c>
      <c r="B14" s="14"/>
      <c r="D14" s="14" t="s">
        <v>38</v>
      </c>
      <c r="E14" s="14"/>
      <c r="F14" s="8"/>
      <c r="H14" s="8"/>
      <c r="I14" s="8"/>
      <c r="J14" s="8"/>
      <c r="K14" s="8"/>
      <c r="L14" s="8"/>
      <c r="M14" s="8"/>
      <c r="N14" s="8"/>
    </row>
    <row r="15" spans="1:14" x14ac:dyDescent="0.25">
      <c r="A15" s="18" t="s">
        <v>17</v>
      </c>
      <c r="B15" s="14"/>
      <c r="D15" s="33" t="s">
        <v>39</v>
      </c>
      <c r="E15" s="33"/>
      <c r="F15" s="8"/>
      <c r="H15" s="8"/>
      <c r="I15" s="8"/>
      <c r="J15" s="8"/>
      <c r="K15" s="8"/>
      <c r="L15" s="8"/>
      <c r="M15" s="8"/>
      <c r="N15" s="8"/>
    </row>
    <row r="16" spans="1:14" x14ac:dyDescent="0.25">
      <c r="A16" s="17" t="s">
        <v>13</v>
      </c>
      <c r="B16" s="14"/>
      <c r="D16" s="14" t="s">
        <v>40</v>
      </c>
      <c r="E16" s="14"/>
      <c r="F16" s="8"/>
      <c r="H16" s="8"/>
      <c r="I16" s="8"/>
      <c r="J16" s="8"/>
      <c r="K16" s="8"/>
      <c r="L16" s="8"/>
      <c r="M16" s="8"/>
      <c r="N16" s="8"/>
    </row>
    <row r="17" spans="1:14" ht="34.5" customHeight="1" x14ac:dyDescent="0.25">
      <c r="A17" s="19" t="s">
        <v>14</v>
      </c>
      <c r="B17" s="14"/>
      <c r="D17" s="51" t="s">
        <v>41</v>
      </c>
      <c r="E17" s="51"/>
      <c r="F17" s="8"/>
      <c r="H17" s="8"/>
      <c r="I17" s="8"/>
      <c r="J17" s="8"/>
      <c r="K17" s="8"/>
      <c r="L17" s="8"/>
      <c r="M17" s="8"/>
      <c r="N17" s="8"/>
    </row>
    <row r="18" spans="1:14" x14ac:dyDescent="0.25">
      <c r="A18" s="17" t="s">
        <v>15</v>
      </c>
      <c r="B18" s="14"/>
      <c r="D18" s="14" t="s">
        <v>42</v>
      </c>
      <c r="E18" s="14"/>
      <c r="F18" s="8"/>
      <c r="H18" s="8"/>
      <c r="I18" s="8"/>
      <c r="J18" s="8"/>
      <c r="K18" s="8"/>
      <c r="L18" s="8"/>
      <c r="M18" s="8"/>
      <c r="N18" s="8"/>
    </row>
    <row r="19" spans="1:14" x14ac:dyDescent="0.25">
      <c r="A19" s="17" t="s">
        <v>16</v>
      </c>
      <c r="B19" s="14"/>
      <c r="D19" s="33" t="s">
        <v>43</v>
      </c>
      <c r="E19" s="33"/>
      <c r="F19" s="8"/>
      <c r="H19" s="8"/>
      <c r="I19" s="8"/>
      <c r="J19" s="8"/>
      <c r="K19" s="8"/>
      <c r="L19" s="8"/>
      <c r="M19" s="8"/>
      <c r="N19" s="8"/>
    </row>
    <row r="20" spans="1:14" x14ac:dyDescent="0.25">
      <c r="A20" s="18" t="s">
        <v>18</v>
      </c>
      <c r="B20" s="33"/>
      <c r="D20" s="33" t="s">
        <v>44</v>
      </c>
      <c r="E20" s="14"/>
      <c r="F20" s="8"/>
      <c r="H20" s="13"/>
      <c r="I20" s="13"/>
      <c r="J20" s="8"/>
      <c r="K20" s="8"/>
      <c r="L20" s="8"/>
      <c r="M20" s="8"/>
      <c r="N20" s="8"/>
    </row>
    <row r="21" spans="1:14" x14ac:dyDescent="0.25">
      <c r="A21" s="17" t="s">
        <v>19</v>
      </c>
      <c r="B21" s="14"/>
      <c r="D21" s="33" t="s">
        <v>45</v>
      </c>
      <c r="E21" s="14"/>
      <c r="F21" s="8"/>
      <c r="H21" s="8"/>
      <c r="I21" s="8"/>
      <c r="J21" s="8"/>
      <c r="K21" s="8"/>
      <c r="L21" s="8"/>
      <c r="M21" s="8"/>
      <c r="N21" s="8"/>
    </row>
    <row r="22" spans="1:14" x14ac:dyDescent="0.25">
      <c r="A22" s="17" t="s">
        <v>20</v>
      </c>
      <c r="B22" s="14"/>
      <c r="D22" s="33" t="s">
        <v>46</v>
      </c>
      <c r="E22" s="33"/>
      <c r="F22" s="8"/>
      <c r="H22" s="8"/>
      <c r="I22" s="8"/>
      <c r="J22" s="8"/>
      <c r="K22" s="8"/>
      <c r="L22" s="8"/>
      <c r="M22" s="8"/>
      <c r="N22" s="8"/>
    </row>
    <row r="23" spans="1:14" x14ac:dyDescent="0.25">
      <c r="A23" s="17" t="s">
        <v>21</v>
      </c>
      <c r="B23" s="14"/>
      <c r="D23" s="14" t="s">
        <v>82</v>
      </c>
      <c r="E23" s="14"/>
      <c r="F23" s="8"/>
      <c r="H23" s="8"/>
      <c r="I23" s="8"/>
      <c r="J23" s="8"/>
      <c r="K23" s="8"/>
      <c r="L23" s="8"/>
      <c r="M23" s="8"/>
      <c r="N23" s="8"/>
    </row>
    <row r="24" spans="1:14" x14ac:dyDescent="0.25">
      <c r="A24" s="17" t="s">
        <v>22</v>
      </c>
      <c r="B24" s="14"/>
      <c r="D24" s="14" t="s">
        <v>83</v>
      </c>
      <c r="E24" s="14"/>
      <c r="F24" s="8"/>
      <c r="H24" s="8"/>
      <c r="I24" s="8"/>
      <c r="J24" s="8"/>
      <c r="K24" s="8"/>
      <c r="L24" s="8"/>
      <c r="M24" s="8"/>
      <c r="N24" s="8"/>
    </row>
    <row r="25" spans="1:14" x14ac:dyDescent="0.25">
      <c r="A25" s="18" t="s">
        <v>78</v>
      </c>
      <c r="B25" s="14"/>
      <c r="D25" s="38" t="s">
        <v>47</v>
      </c>
      <c r="E25" s="14"/>
      <c r="F25" s="8"/>
      <c r="H25" s="8"/>
      <c r="I25" s="8"/>
      <c r="J25" s="8"/>
      <c r="K25" s="8"/>
      <c r="L25" s="8"/>
      <c r="M25" s="8"/>
      <c r="N25" s="8"/>
    </row>
    <row r="26" spans="1:14" x14ac:dyDescent="0.25">
      <c r="A26" s="17" t="s">
        <v>23</v>
      </c>
      <c r="B26" s="14"/>
      <c r="D26" s="38" t="s">
        <v>48</v>
      </c>
      <c r="E26" s="14"/>
      <c r="F26" s="8"/>
      <c r="H26" s="8"/>
      <c r="I26" s="8"/>
      <c r="J26" s="8"/>
      <c r="K26" s="8"/>
      <c r="L26" s="8"/>
      <c r="M26" s="8"/>
      <c r="N26" s="8"/>
    </row>
    <row r="27" spans="1:14" x14ac:dyDescent="0.25">
      <c r="A27" s="17" t="s">
        <v>24</v>
      </c>
      <c r="B27" s="14"/>
      <c r="D27" s="33" t="s">
        <v>49</v>
      </c>
      <c r="E27" s="33"/>
      <c r="F27" s="8"/>
      <c r="H27" s="8"/>
      <c r="I27" s="8"/>
      <c r="J27" s="8"/>
      <c r="K27" s="8"/>
      <c r="L27" s="8"/>
      <c r="M27" s="8"/>
      <c r="N27" s="8"/>
    </row>
    <row r="28" spans="1:14" ht="15.75" thickBot="1" x14ac:dyDescent="0.3">
      <c r="A28" s="23" t="s">
        <v>25</v>
      </c>
      <c r="B28" s="24"/>
      <c r="D28" s="50" t="s">
        <v>50</v>
      </c>
      <c r="E28" s="24"/>
      <c r="F28" s="8"/>
      <c r="H28" s="8"/>
      <c r="I28" s="8"/>
      <c r="J28" s="8"/>
      <c r="K28" s="8"/>
      <c r="L28" s="8"/>
      <c r="M28" s="8"/>
    </row>
    <row r="29" spans="1:14" ht="67.5" customHeight="1" thickTop="1" thickBot="1" x14ac:dyDescent="0.3">
      <c r="A29" s="31"/>
      <c r="B29" s="44" t="s">
        <v>94</v>
      </c>
      <c r="C29" s="46"/>
    </row>
    <row r="30" spans="1:14" x14ac:dyDescent="0.25">
      <c r="A30" s="40" t="s">
        <v>51</v>
      </c>
      <c r="B30" s="43"/>
      <c r="C30" s="47"/>
    </row>
    <row r="31" spans="1:14" x14ac:dyDescent="0.25">
      <c r="A31" s="17" t="s">
        <v>53</v>
      </c>
      <c r="B31" s="42"/>
      <c r="C31" s="47"/>
    </row>
    <row r="32" spans="1:14" x14ac:dyDescent="0.25">
      <c r="A32" s="21" t="s">
        <v>52</v>
      </c>
      <c r="B32" s="42"/>
      <c r="C32" s="47"/>
    </row>
    <row r="33" spans="1:3" x14ac:dyDescent="0.25">
      <c r="A33" s="22" t="s">
        <v>54</v>
      </c>
      <c r="B33" s="42"/>
      <c r="C33" s="47"/>
    </row>
    <row r="34" spans="1:3" x14ac:dyDescent="0.25">
      <c r="A34" s="17" t="s">
        <v>84</v>
      </c>
      <c r="B34" s="42"/>
      <c r="C34" s="47"/>
    </row>
    <row r="35" spans="1:3" x14ac:dyDescent="0.25">
      <c r="A35" s="21" t="s">
        <v>55</v>
      </c>
      <c r="B35" s="42"/>
      <c r="C35" s="47"/>
    </row>
    <row r="36" spans="1:3" x14ac:dyDescent="0.25">
      <c r="A36" s="18" t="s">
        <v>56</v>
      </c>
      <c r="B36" s="52"/>
      <c r="C36" s="47"/>
    </row>
    <row r="37" spans="1:3" x14ac:dyDescent="0.25">
      <c r="A37" s="18" t="s">
        <v>90</v>
      </c>
      <c r="B37" s="42"/>
      <c r="C37" s="47"/>
    </row>
    <row r="38" spans="1:3" x14ac:dyDescent="0.25">
      <c r="A38" s="18" t="s">
        <v>93</v>
      </c>
      <c r="B38" s="42"/>
      <c r="C38" s="47"/>
    </row>
    <row r="39" spans="1:3" x14ac:dyDescent="0.25">
      <c r="A39" s="37" t="s">
        <v>81</v>
      </c>
      <c r="B39" s="42"/>
      <c r="C39" s="47"/>
    </row>
    <row r="40" spans="1:3" x14ac:dyDescent="0.25">
      <c r="A40" s="37" t="s">
        <v>91</v>
      </c>
      <c r="B40" s="42"/>
      <c r="C40" s="47"/>
    </row>
    <row r="41" spans="1:3" x14ac:dyDescent="0.25">
      <c r="A41" s="37" t="s">
        <v>87</v>
      </c>
      <c r="B41" s="42"/>
      <c r="C41" s="47"/>
    </row>
    <row r="42" spans="1:3" x14ac:dyDescent="0.25">
      <c r="A42" s="37" t="s">
        <v>86</v>
      </c>
      <c r="B42" s="42"/>
      <c r="C42" s="47"/>
    </row>
    <row r="43" spans="1:3" x14ac:dyDescent="0.25">
      <c r="A43" s="37" t="s">
        <v>92</v>
      </c>
      <c r="B43" s="42"/>
      <c r="C43" s="47"/>
    </row>
    <row r="44" spans="1:3" ht="15.75" thickBot="1" x14ac:dyDescent="0.3">
      <c r="A44" s="34" t="s">
        <v>89</v>
      </c>
      <c r="B44" s="45"/>
      <c r="C44" s="47"/>
    </row>
    <row r="45" spans="1:3" ht="15.75" thickBot="1" x14ac:dyDescent="0.3">
      <c r="A45" s="36" t="s">
        <v>102</v>
      </c>
      <c r="B45" s="55">
        <f>B36+E27+E22+E19+E15+E13+E11+E5+B21+B20</f>
        <v>0</v>
      </c>
      <c r="C45" s="47"/>
    </row>
    <row r="46" spans="1:3" ht="15.75" thickBot="1" x14ac:dyDescent="0.3"/>
    <row r="47" spans="1:3" ht="58.5" customHeight="1" thickTop="1" thickBot="1" x14ac:dyDescent="0.3">
      <c r="A47" s="31"/>
      <c r="B47" s="44" t="s">
        <v>94</v>
      </c>
    </row>
    <row r="48" spans="1:3" ht="15.75" thickBot="1" x14ac:dyDescent="0.3">
      <c r="A48" s="58" t="s">
        <v>97</v>
      </c>
      <c r="B48" s="59"/>
    </row>
    <row r="49" spans="1:2" ht="15.75" thickBot="1" x14ac:dyDescent="0.3">
      <c r="A49" s="60" t="s">
        <v>101</v>
      </c>
      <c r="B49" s="61"/>
    </row>
    <row r="58" spans="1:2" ht="67.5" customHeight="1" x14ac:dyDescent="0.25"/>
  </sheetData>
  <pageMargins left="0.7" right="0.7" top="0.75" bottom="0.75" header="0.3" footer="0.3"/>
  <pageSetup paperSize="9" orientation="landscape" r:id="rId1"/>
  <headerFooter>
    <oddHeader>&amp;C&amp;14KIADÁSOK/BEVÉTELEK-Idősek Klubja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view="pageLayout" workbookViewId="0">
      <selection activeCell="D52" sqref="D52"/>
    </sheetView>
  </sheetViews>
  <sheetFormatPr defaultRowHeight="15" x14ac:dyDescent="0.25"/>
  <cols>
    <col min="1" max="1" width="43.42578125" bestFit="1" customWidth="1"/>
    <col min="2" max="2" width="13.5703125" customWidth="1"/>
    <col min="3" max="3" width="8.42578125" customWidth="1"/>
    <col min="4" max="4" width="45.7109375" bestFit="1" customWidth="1"/>
    <col min="5" max="5" width="14.28515625" customWidth="1"/>
  </cols>
  <sheetData>
    <row r="1" spans="1:5" ht="65.25" customHeight="1" thickTop="1" thickBot="1" x14ac:dyDescent="0.3">
      <c r="A1" s="32"/>
      <c r="B1" s="41" t="s">
        <v>95</v>
      </c>
      <c r="C1" s="48"/>
      <c r="D1" s="49"/>
      <c r="E1" s="41" t="s">
        <v>95</v>
      </c>
    </row>
    <row r="2" spans="1:5" x14ac:dyDescent="0.25">
      <c r="A2" s="16" t="s">
        <v>12</v>
      </c>
      <c r="B2" s="15"/>
      <c r="C2" s="8"/>
      <c r="D2" s="15" t="s">
        <v>26</v>
      </c>
      <c r="E2" s="15"/>
    </row>
    <row r="3" spans="1:5" x14ac:dyDescent="0.25">
      <c r="A3" s="17" t="s">
        <v>0</v>
      </c>
      <c r="B3" s="14"/>
      <c r="C3" s="8"/>
      <c r="D3" s="14" t="s">
        <v>27</v>
      </c>
      <c r="E3" s="14"/>
    </row>
    <row r="4" spans="1:5" x14ac:dyDescent="0.25">
      <c r="A4" s="17" t="s">
        <v>2</v>
      </c>
      <c r="B4" s="14"/>
      <c r="C4" s="8"/>
      <c r="D4" s="14" t="s">
        <v>28</v>
      </c>
      <c r="E4" s="14"/>
    </row>
    <row r="5" spans="1:5" x14ac:dyDescent="0.25">
      <c r="A5" s="17" t="s">
        <v>1</v>
      </c>
      <c r="B5" s="14"/>
      <c r="C5" s="8"/>
      <c r="D5" s="33" t="s">
        <v>29</v>
      </c>
      <c r="E5" s="33"/>
    </row>
    <row r="6" spans="1:5" x14ac:dyDescent="0.25">
      <c r="A6" s="17" t="s">
        <v>3</v>
      </c>
      <c r="B6" s="14"/>
      <c r="C6" s="8"/>
      <c r="D6" s="14" t="s">
        <v>30</v>
      </c>
      <c r="E6" s="14"/>
    </row>
    <row r="7" spans="1:5" x14ac:dyDescent="0.25">
      <c r="A7" s="17" t="s">
        <v>4</v>
      </c>
      <c r="B7" s="14"/>
      <c r="C7" s="8"/>
      <c r="D7" s="14" t="s">
        <v>31</v>
      </c>
      <c r="E7" s="14"/>
    </row>
    <row r="8" spans="1:5" x14ac:dyDescent="0.25">
      <c r="A8" s="17" t="s">
        <v>5</v>
      </c>
      <c r="B8" s="14"/>
      <c r="C8" s="8"/>
      <c r="D8" s="14" t="s">
        <v>32</v>
      </c>
      <c r="E8" s="14"/>
    </row>
    <row r="9" spans="1:5" x14ac:dyDescent="0.25">
      <c r="A9" s="17" t="s">
        <v>6</v>
      </c>
      <c r="B9" s="14"/>
      <c r="C9" s="8"/>
      <c r="D9" s="14" t="s">
        <v>34</v>
      </c>
      <c r="E9" s="14"/>
    </row>
    <row r="10" spans="1:5" x14ac:dyDescent="0.25">
      <c r="A10" s="17" t="s">
        <v>7</v>
      </c>
      <c r="B10" s="14"/>
      <c r="C10" s="8"/>
      <c r="D10" s="33" t="s">
        <v>35</v>
      </c>
      <c r="E10" s="33"/>
    </row>
    <row r="11" spans="1:5" x14ac:dyDescent="0.25">
      <c r="A11" s="17" t="s">
        <v>8</v>
      </c>
      <c r="B11" s="14"/>
      <c r="C11" s="8"/>
      <c r="D11" s="14" t="s">
        <v>36</v>
      </c>
      <c r="E11" s="14"/>
    </row>
    <row r="12" spans="1:5" x14ac:dyDescent="0.25">
      <c r="A12" s="17" t="s">
        <v>9</v>
      </c>
      <c r="B12" s="14"/>
      <c r="C12" s="8"/>
      <c r="D12" s="33" t="s">
        <v>37</v>
      </c>
      <c r="E12" s="33"/>
    </row>
    <row r="13" spans="1:5" x14ac:dyDescent="0.25">
      <c r="A13" s="17" t="s">
        <v>10</v>
      </c>
      <c r="B13" s="14"/>
      <c r="C13" s="8"/>
      <c r="D13" s="14" t="s">
        <v>38</v>
      </c>
      <c r="E13" s="14"/>
    </row>
    <row r="14" spans="1:5" x14ac:dyDescent="0.25">
      <c r="A14" s="17" t="s">
        <v>11</v>
      </c>
      <c r="B14" s="14"/>
      <c r="C14" s="8"/>
      <c r="D14" s="33" t="s">
        <v>39</v>
      </c>
      <c r="E14" s="33"/>
    </row>
    <row r="15" spans="1:5" x14ac:dyDescent="0.25">
      <c r="A15" s="18" t="s">
        <v>17</v>
      </c>
      <c r="B15" s="14"/>
      <c r="C15" s="8"/>
      <c r="D15" s="14" t="s">
        <v>40</v>
      </c>
      <c r="E15" s="14"/>
    </row>
    <row r="16" spans="1:5" x14ac:dyDescent="0.25">
      <c r="A16" s="17" t="s">
        <v>13</v>
      </c>
      <c r="B16" s="14"/>
      <c r="C16" s="8"/>
      <c r="D16" s="51" t="s">
        <v>41</v>
      </c>
      <c r="E16" s="51"/>
    </row>
    <row r="17" spans="1:5" ht="33.75" customHeight="1" x14ac:dyDescent="0.25">
      <c r="A17" s="53" t="s">
        <v>14</v>
      </c>
      <c r="B17" s="14"/>
      <c r="C17" s="8"/>
      <c r="D17" s="51" t="s">
        <v>42</v>
      </c>
      <c r="E17" s="51"/>
    </row>
    <row r="18" spans="1:5" x14ac:dyDescent="0.25">
      <c r="A18" s="17" t="s">
        <v>15</v>
      </c>
      <c r="B18" s="14"/>
      <c r="C18" s="8"/>
      <c r="D18" s="33" t="s">
        <v>43</v>
      </c>
      <c r="E18" s="33"/>
    </row>
    <row r="19" spans="1:5" x14ac:dyDescent="0.25">
      <c r="A19" s="17" t="s">
        <v>16</v>
      </c>
      <c r="B19" s="14"/>
      <c r="C19" s="8"/>
      <c r="D19" s="33" t="s">
        <v>44</v>
      </c>
      <c r="E19" s="14"/>
    </row>
    <row r="20" spans="1:5" x14ac:dyDescent="0.25">
      <c r="A20" s="18" t="s">
        <v>18</v>
      </c>
      <c r="B20" s="33"/>
      <c r="C20" s="8"/>
      <c r="D20" s="33" t="s">
        <v>45</v>
      </c>
      <c r="E20" s="33"/>
    </row>
    <row r="21" spans="1:5" x14ac:dyDescent="0.25">
      <c r="A21" s="17" t="s">
        <v>19</v>
      </c>
      <c r="B21" s="14"/>
      <c r="C21" s="8"/>
      <c r="D21" s="33" t="s">
        <v>46</v>
      </c>
      <c r="E21" s="33"/>
    </row>
    <row r="22" spans="1:5" x14ac:dyDescent="0.25">
      <c r="A22" s="17" t="s">
        <v>20</v>
      </c>
      <c r="B22" s="14"/>
      <c r="C22" s="8"/>
      <c r="D22" s="54" t="s">
        <v>96</v>
      </c>
      <c r="E22" s="33"/>
    </row>
    <row r="23" spans="1:5" x14ac:dyDescent="0.25">
      <c r="A23" s="17" t="s">
        <v>21</v>
      </c>
      <c r="B23" s="14"/>
      <c r="C23" s="8"/>
      <c r="D23" s="14" t="s">
        <v>82</v>
      </c>
      <c r="E23" s="14"/>
    </row>
    <row r="24" spans="1:5" x14ac:dyDescent="0.25">
      <c r="A24" s="17" t="s">
        <v>22</v>
      </c>
      <c r="B24" s="14"/>
      <c r="C24" s="8"/>
      <c r="D24" s="14" t="s">
        <v>83</v>
      </c>
      <c r="E24" s="14"/>
    </row>
    <row r="25" spans="1:5" x14ac:dyDescent="0.25">
      <c r="A25" s="18" t="s">
        <v>78</v>
      </c>
      <c r="B25" s="14"/>
      <c r="C25" s="8"/>
      <c r="D25" s="38" t="s">
        <v>47</v>
      </c>
      <c r="E25" s="14"/>
    </row>
    <row r="26" spans="1:5" x14ac:dyDescent="0.25">
      <c r="A26" s="17" t="s">
        <v>23</v>
      </c>
      <c r="B26" s="14"/>
      <c r="C26" s="8"/>
      <c r="D26" s="38" t="s">
        <v>48</v>
      </c>
      <c r="E26" s="14"/>
    </row>
    <row r="27" spans="1:5" x14ac:dyDescent="0.25">
      <c r="A27" s="17" t="s">
        <v>24</v>
      </c>
      <c r="B27" s="14"/>
      <c r="C27" s="8"/>
      <c r="D27" s="33" t="s">
        <v>49</v>
      </c>
      <c r="E27" s="33"/>
    </row>
    <row r="28" spans="1:5" ht="15.75" thickBot="1" x14ac:dyDescent="0.3">
      <c r="A28" s="23" t="s">
        <v>25</v>
      </c>
      <c r="B28" s="24"/>
      <c r="C28" s="8"/>
      <c r="D28" s="50" t="s">
        <v>50</v>
      </c>
      <c r="E28" s="35"/>
    </row>
    <row r="29" spans="1:5" ht="57" customHeight="1" thickTop="1" thickBot="1" x14ac:dyDescent="0.3">
      <c r="A29" s="31"/>
      <c r="B29" s="41" t="s">
        <v>95</v>
      </c>
    </row>
    <row r="30" spans="1:5" x14ac:dyDescent="0.25">
      <c r="A30" s="40" t="s">
        <v>51</v>
      </c>
      <c r="B30" s="43"/>
    </row>
    <row r="31" spans="1:5" x14ac:dyDescent="0.25">
      <c r="A31" s="17" t="s">
        <v>53</v>
      </c>
      <c r="B31" s="42"/>
    </row>
    <row r="32" spans="1:5" x14ac:dyDescent="0.25">
      <c r="A32" s="21" t="s">
        <v>52</v>
      </c>
      <c r="B32" s="42"/>
    </row>
    <row r="33" spans="1:2" x14ac:dyDescent="0.25">
      <c r="A33" s="22" t="s">
        <v>54</v>
      </c>
      <c r="B33" s="42"/>
    </row>
    <row r="34" spans="1:2" x14ac:dyDescent="0.25">
      <c r="A34" s="17" t="s">
        <v>84</v>
      </c>
      <c r="B34" s="42"/>
    </row>
    <row r="35" spans="1:2" x14ac:dyDescent="0.25">
      <c r="A35" s="21" t="s">
        <v>55</v>
      </c>
      <c r="B35" s="42"/>
    </row>
    <row r="36" spans="1:2" x14ac:dyDescent="0.25">
      <c r="A36" s="18" t="s">
        <v>56</v>
      </c>
      <c r="B36" s="52"/>
    </row>
    <row r="37" spans="1:2" x14ac:dyDescent="0.25">
      <c r="A37" s="18" t="s">
        <v>90</v>
      </c>
      <c r="B37" s="42"/>
    </row>
    <row r="38" spans="1:2" x14ac:dyDescent="0.25">
      <c r="A38" s="18" t="s">
        <v>93</v>
      </c>
      <c r="B38" s="42"/>
    </row>
    <row r="39" spans="1:2" x14ac:dyDescent="0.25">
      <c r="A39" s="37" t="s">
        <v>81</v>
      </c>
      <c r="B39" s="42"/>
    </row>
    <row r="40" spans="1:2" x14ac:dyDescent="0.25">
      <c r="A40" s="37" t="s">
        <v>91</v>
      </c>
      <c r="B40" s="42"/>
    </row>
    <row r="41" spans="1:2" x14ac:dyDescent="0.25">
      <c r="A41" s="37" t="s">
        <v>87</v>
      </c>
      <c r="B41" s="42"/>
    </row>
    <row r="42" spans="1:2" x14ac:dyDescent="0.25">
      <c r="A42" s="37" t="s">
        <v>86</v>
      </c>
      <c r="B42" s="42"/>
    </row>
    <row r="43" spans="1:2" x14ac:dyDescent="0.25">
      <c r="A43" s="37" t="s">
        <v>92</v>
      </c>
      <c r="B43" s="42"/>
    </row>
    <row r="44" spans="1:2" ht="15.75" thickBot="1" x14ac:dyDescent="0.3">
      <c r="A44" s="34" t="s">
        <v>89</v>
      </c>
      <c r="B44" s="45"/>
    </row>
    <row r="45" spans="1:2" ht="15.75" thickBot="1" x14ac:dyDescent="0.3">
      <c r="A45" s="36" t="s">
        <v>102</v>
      </c>
      <c r="B45" s="55">
        <f>B36+E28+E27+E22+E21+E20+E14+E12+E10+E5+B20+B21+E18</f>
        <v>0</v>
      </c>
    </row>
    <row r="46" spans="1:2" ht="15.75" thickBot="1" x14ac:dyDescent="0.3"/>
    <row r="47" spans="1:2" ht="58.5" customHeight="1" thickTop="1" thickBot="1" x14ac:dyDescent="0.3">
      <c r="A47" s="31"/>
      <c r="B47" s="41" t="s">
        <v>95</v>
      </c>
    </row>
    <row r="48" spans="1:2" x14ac:dyDescent="0.25">
      <c r="A48" s="20" t="s">
        <v>99</v>
      </c>
      <c r="B48" s="39"/>
    </row>
    <row r="49" spans="1:2" x14ac:dyDescent="0.25">
      <c r="A49" s="17" t="s">
        <v>100</v>
      </c>
      <c r="B49" s="29"/>
    </row>
    <row r="50" spans="1:2" ht="15.75" thickBot="1" x14ac:dyDescent="0.3">
      <c r="A50" s="57" t="s">
        <v>98</v>
      </c>
      <c r="B50" s="56"/>
    </row>
    <row r="51" spans="1:2" ht="15.75" thickBot="1" x14ac:dyDescent="0.3">
      <c r="A51" s="36" t="s">
        <v>101</v>
      </c>
      <c r="B51" s="55"/>
    </row>
  </sheetData>
  <pageMargins left="0.7" right="0.7" top="0.75" bottom="0.75" header="0.3" footer="0.3"/>
  <pageSetup paperSize="9" orientation="landscape" r:id="rId1"/>
  <headerFooter>
    <oddHeader>&amp;C&amp;14KIADÁS/BEVÉTEL-Hivatal&amp;11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opLeftCell="A16" zoomScale="80" zoomScaleNormal="80" workbookViewId="0">
      <selection activeCell="Q52" sqref="Q52"/>
    </sheetView>
  </sheetViews>
  <sheetFormatPr defaultRowHeight="15" x14ac:dyDescent="0.25"/>
  <cols>
    <col min="1" max="1" width="45" customWidth="1"/>
  </cols>
  <sheetData>
    <row r="1" spans="1:23" s="1" customFormat="1" ht="75" customHeight="1" x14ac:dyDescent="0.25">
      <c r="A1" s="2"/>
      <c r="B1" s="3" t="s">
        <v>57</v>
      </c>
      <c r="C1" s="3" t="s">
        <v>58</v>
      </c>
      <c r="D1" s="3" t="s">
        <v>59</v>
      </c>
      <c r="E1" s="3" t="s">
        <v>60</v>
      </c>
      <c r="F1" s="3" t="s">
        <v>61</v>
      </c>
      <c r="G1" s="3" t="s">
        <v>62</v>
      </c>
      <c r="H1" s="3" t="s">
        <v>63</v>
      </c>
      <c r="I1" s="3" t="s">
        <v>64</v>
      </c>
      <c r="J1" s="3" t="s">
        <v>65</v>
      </c>
      <c r="K1" s="3" t="s">
        <v>66</v>
      </c>
      <c r="L1" s="3" t="s">
        <v>67</v>
      </c>
      <c r="M1" s="3" t="s">
        <v>68</v>
      </c>
      <c r="N1" s="3" t="s">
        <v>69</v>
      </c>
      <c r="O1" s="3" t="s">
        <v>70</v>
      </c>
      <c r="P1" s="3" t="s">
        <v>71</v>
      </c>
      <c r="Q1" s="3" t="s">
        <v>72</v>
      </c>
      <c r="R1" s="3" t="s">
        <v>73</v>
      </c>
      <c r="S1" s="3" t="s">
        <v>74</v>
      </c>
      <c r="T1" s="3" t="s">
        <v>75</v>
      </c>
      <c r="U1" s="3" t="s">
        <v>76</v>
      </c>
      <c r="V1" s="3" t="s">
        <v>77</v>
      </c>
      <c r="W1" s="2" t="s">
        <v>79</v>
      </c>
    </row>
    <row r="2" spans="1:23" x14ac:dyDescent="0.25">
      <c r="A2" s="4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25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5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5" t="s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5" t="s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5" t="s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5" t="s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" t="s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 t="s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0" x14ac:dyDescent="0.25">
      <c r="A17" s="6" t="s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5" t="s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5" t="s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4" t="s">
        <v>18</v>
      </c>
      <c r="B20" s="5"/>
      <c r="C20" s="5"/>
      <c r="D20" s="5"/>
      <c r="E20" s="5"/>
      <c r="F20" s="5"/>
      <c r="G20" s="4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5" t="s">
        <v>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5" t="s">
        <v>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5" t="s">
        <v>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5" t="s">
        <v>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4" t="s">
        <v>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5" t="s">
        <v>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5" t="s">
        <v>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5" t="s">
        <v>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5" t="s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5" t="s">
        <v>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5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4" t="s">
        <v>29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5" t="s">
        <v>30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5" t="s">
        <v>31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5" t="s">
        <v>32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5" t="s">
        <v>33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5">
      <c r="A37" s="5" t="s">
        <v>34</v>
      </c>
      <c r="B37" s="5"/>
      <c r="C37" s="2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5">
      <c r="A38" s="4" t="s">
        <v>35</v>
      </c>
      <c r="B38" s="5"/>
      <c r="C38" s="27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 t="s">
        <v>36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4" t="s">
        <v>37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25">
      <c r="A41" s="5" t="s">
        <v>38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25">
      <c r="A42" s="4" t="s">
        <v>39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25">
      <c r="A43" s="5" t="s">
        <v>40</v>
      </c>
      <c r="B43" s="28"/>
      <c r="C43" s="2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25">
      <c r="A44" s="5" t="s">
        <v>41</v>
      </c>
      <c r="B44" s="28"/>
      <c r="C44" s="2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25">
      <c r="A45" s="5" t="s">
        <v>42</v>
      </c>
      <c r="B45" s="28"/>
      <c r="C45" s="2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25">
      <c r="A46" s="4" t="s">
        <v>43</v>
      </c>
      <c r="B46" s="25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x14ac:dyDescent="0.25">
      <c r="A47" s="4" t="s">
        <v>44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5">
      <c r="A48" s="4" t="s">
        <v>45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25">
      <c r="A49" s="4" t="s">
        <v>46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25">
      <c r="A50" s="7" t="s">
        <v>47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25">
      <c r="A51" s="7" t="s">
        <v>48</v>
      </c>
      <c r="B51" s="2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25">
      <c r="A52" s="4" t="s">
        <v>49</v>
      </c>
      <c r="B52" s="30"/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5">
      <c r="A53" s="4" t="s">
        <v>50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25">
      <c r="A54" s="4" t="s">
        <v>51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25">
      <c r="A55" s="5" t="s">
        <v>53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25">
      <c r="A56" s="7" t="s">
        <v>52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25">
      <c r="A57" s="7" t="s">
        <v>54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25">
      <c r="A58" s="7" t="s">
        <v>55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x14ac:dyDescent="0.25">
      <c r="A59" s="10" t="s">
        <v>56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5"/>
    </row>
    <row r="60" spans="1:23" x14ac:dyDescent="0.25">
      <c r="A60" s="11" t="s">
        <v>80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Kiadás ÖNK</vt:lpstr>
      <vt:lpstr>Kiadás IK</vt:lpstr>
      <vt:lpstr>Kiadás HIV</vt:lpstr>
      <vt:lpstr>Táblázat egyben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user</cp:lastModifiedBy>
  <cp:lastPrinted>2017-12-01T12:43:53Z</cp:lastPrinted>
  <dcterms:created xsi:type="dcterms:W3CDTF">2015-01-14T12:56:56Z</dcterms:created>
  <dcterms:modified xsi:type="dcterms:W3CDTF">2017-12-07T14:03:46Z</dcterms:modified>
</cp:coreProperties>
</file>