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0.sz.m.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6" i="1" l="1"/>
  <c r="H16" i="1"/>
  <c r="J15" i="1"/>
  <c r="J16" i="1" s="1"/>
  <c r="G15" i="1"/>
  <c r="G16" i="1" s="1"/>
  <c r="F15" i="1"/>
  <c r="F16" i="1" s="1"/>
  <c r="E15" i="1"/>
  <c r="E16" i="1" s="1"/>
  <c r="B15" i="1"/>
  <c r="K14" i="1"/>
  <c r="D14" i="1"/>
  <c r="C14" i="1"/>
  <c r="K13" i="1"/>
  <c r="C13" i="1"/>
  <c r="B13" i="1"/>
  <c r="D13" i="1" s="1"/>
  <c r="K12" i="1"/>
  <c r="C12" i="1" s="1"/>
  <c r="J12" i="1"/>
  <c r="B12" i="1"/>
  <c r="B16" i="1" s="1"/>
  <c r="K11" i="1"/>
  <c r="D11" i="1"/>
  <c r="C11" i="1"/>
  <c r="K10" i="1"/>
  <c r="C10" i="1"/>
  <c r="B10" i="1"/>
  <c r="D10" i="1" s="1"/>
  <c r="A1" i="1"/>
  <c r="D12" i="1" l="1"/>
  <c r="K15" i="1"/>
  <c r="C15" i="1" s="1"/>
  <c r="C16" i="1" s="1"/>
  <c r="D16" i="1" l="1"/>
  <c r="D15" i="1"/>
  <c r="K16" i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<sst xmlns="http://schemas.openxmlformats.org/spreadsheetml/2006/main" count="32" uniqueCount="30">
  <si>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</si>
  <si>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2020.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</si>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</sst>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color theme="1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6" fillId="0" borderId="0"/>
    <xf numFmtId="164" fontId="17" fillId="0" borderId="0" applyFont="0" applyFill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2" fillId="0" borderId="5" xfId="1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4" fillId="0" borderId="5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2" fillId="0" borderId="5" xfId="4" quotePrefix="1" applyNumberFormat="1" applyFont="1" applyBorder="1" applyAlignment="1">
      <alignment horizontal="right"/>
    </xf>
    <xf numFmtId="0" fontId="2" fillId="0" borderId="0" xfId="1" applyFont="1"/>
    <xf numFmtId="3" fontId="13" fillId="0" borderId="5" xfId="4" quotePrefix="1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3" fontId="13" fillId="0" borderId="5" xfId="4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0" fontId="18" fillId="0" borderId="11" xfId="3" applyFont="1" applyBorder="1"/>
    <xf numFmtId="3" fontId="9" fillId="0" borderId="12" xfId="4" applyNumberFormat="1" applyFont="1" applyBorder="1" applyAlignment="1">
      <alignment horizontal="right"/>
    </xf>
    <xf numFmtId="3" fontId="15" fillId="0" borderId="12" xfId="4" applyNumberFormat="1" applyFont="1" applyBorder="1" applyAlignment="1">
      <alignment horizontal="right"/>
    </xf>
    <xf numFmtId="3" fontId="15" fillId="0" borderId="13" xfId="4" applyNumberFormat="1" applyFont="1" applyBorder="1" applyAlignment="1">
      <alignment horizontal="right"/>
    </xf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3" fillId="0" borderId="0" xfId="1" applyFont="1"/>
  </cellXfs>
  <cellStyles count="48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5 2" xfId="21"/>
    <cellStyle name="Ezres 5 3" xfId="22"/>
    <cellStyle name="Ezres 6" xfId="23"/>
    <cellStyle name="Ezres 6 2" xfId="24"/>
    <cellStyle name="Ezres 6 3" xfId="25"/>
    <cellStyle name="Ezres 7" xfId="26"/>
    <cellStyle name="Ezres 7 2" xfId="27"/>
    <cellStyle name="Ezres 7 3" xfId="28"/>
    <cellStyle name="hetmál kút" xfId="29"/>
    <cellStyle name="Hiperhivatkozás" xfId="30"/>
    <cellStyle name="Már látott hiperhivatkozás" xfId="31"/>
    <cellStyle name="Normál" xfId="0" builtinId="0"/>
    <cellStyle name="Normál 2" xfId="32"/>
    <cellStyle name="Normál 2 2" xfId="33"/>
    <cellStyle name="Normál 2 3" xfId="34"/>
    <cellStyle name="Normál 3" xfId="35"/>
    <cellStyle name="Normál 3 2" xfId="36"/>
    <cellStyle name="Normál 3 2 2" xfId="37"/>
    <cellStyle name="Normál 4" xfId="38"/>
    <cellStyle name="Normál 4 2" xfId="39"/>
    <cellStyle name="Normál 4 3" xfId="40"/>
    <cellStyle name="Normál 5" xfId="41"/>
    <cellStyle name="Normál 5 2" xfId="42"/>
    <cellStyle name="Normál 5 3" xfId="43"/>
    <cellStyle name="Normál 6" xfId="44"/>
    <cellStyle name="Normál 6 2" xfId="45"/>
    <cellStyle name="Normál 6 3" xfId="46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">
          <cell r="C9">
            <v>10182614</v>
          </cell>
        </row>
        <row r="32">
          <cell r="C32">
            <v>300000</v>
          </cell>
        </row>
        <row r="40">
          <cell r="C40">
            <v>258454</v>
          </cell>
        </row>
        <row r="48">
          <cell r="C48">
            <v>165618530</v>
          </cell>
        </row>
        <row r="49">
          <cell r="C49">
            <v>32185066</v>
          </cell>
        </row>
        <row r="50">
          <cell r="C50">
            <v>42657708</v>
          </cell>
        </row>
        <row r="54">
          <cell r="C54">
            <v>5047400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pageSetUpPr fitToPage="1"/>
  </sheetPr>
  <dimension ref="A1:K20"/>
  <sheetViews>
    <sheetView tabSelected="1" zoomScaleSheetLayoutView="115" zoomScalePageLayoutView="85" workbookViewId="0">
      <selection activeCell="I17" sqref="I17"/>
    </sheetView>
  </sheetViews>
  <sheetFormatPr defaultColWidth="10.7109375" defaultRowHeight="12.75" x14ac:dyDescent="0.2"/>
  <cols>
    <col min="1" max="1" width="30.7109375" style="43" customWidth="1"/>
    <col min="2" max="2" width="10.28515625" style="43" customWidth="1"/>
    <col min="3" max="3" width="13.7109375" style="43" customWidth="1"/>
    <col min="4" max="4" width="12.85546875" style="45" customWidth="1"/>
    <col min="5" max="5" width="12" style="43" customWidth="1"/>
    <col min="6" max="6" width="11.7109375" style="43" customWidth="1"/>
    <col min="7" max="7" width="11.42578125" style="43" customWidth="1"/>
    <col min="8" max="8" width="12.140625" style="43" customWidth="1"/>
    <col min="9" max="10" width="10.28515625" style="43" customWidth="1"/>
    <col min="11" max="11" width="12.7109375" style="45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CONCATENATE("22. melléklet"," ",[1]ALAPADATOK!A7," ",[1]ALAPADATOK!B7," ",[1]ALAPADATOK!C7," ",[1]ALAPADATOK!D7," ",[1]ALAPADATOK!E7," ",[1]ALAPADATOK!F7," ",[1]ALAPADATOK!G7," ",[1]ALAPADATOK!H7)</f>
        <v>22. melléklet a 24 / 2020. ( X.30.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f>68310022</f>
        <v>68310022</v>
      </c>
      <c r="C10" s="24">
        <f t="shared" ref="C10:C15" si="0">K10-B10</f>
        <v>146818597</v>
      </c>
      <c r="D10" s="25">
        <f t="shared" ref="D10:D15" si="1">SUM(B10:C10)</f>
        <v>215128619</v>
      </c>
      <c r="E10" s="23">
        <v>69090783</v>
      </c>
      <c r="F10" s="24">
        <v>12885750</v>
      </c>
      <c r="G10" s="23">
        <v>131052086</v>
      </c>
      <c r="H10" s="26"/>
      <c r="I10" s="26"/>
      <c r="J10" s="26">
        <v>2100000</v>
      </c>
      <c r="K10" s="27">
        <f t="shared" ref="K10:K15" si="2">SUM(E10:J10)</f>
        <v>215128619</v>
      </c>
    </row>
    <row r="11" spans="1:11" ht="15.95" customHeight="1" x14ac:dyDescent="0.2">
      <c r="A11" s="22" t="s">
        <v>24</v>
      </c>
      <c r="B11" s="24">
        <v>9264236</v>
      </c>
      <c r="C11" s="24">
        <f t="shared" si="0"/>
        <v>327407275</v>
      </c>
      <c r="D11" s="25">
        <f t="shared" si="1"/>
        <v>336671511</v>
      </c>
      <c r="E11" s="24">
        <v>209679278</v>
      </c>
      <c r="F11" s="24">
        <v>41711492</v>
      </c>
      <c r="G11" s="24">
        <v>83858191</v>
      </c>
      <c r="H11" s="26"/>
      <c r="I11" s="26"/>
      <c r="J11" s="26">
        <v>1422550</v>
      </c>
      <c r="K11" s="27">
        <f t="shared" si="2"/>
        <v>336671511</v>
      </c>
    </row>
    <row r="12" spans="1:11" ht="15.95" customHeight="1" x14ac:dyDescent="0.2">
      <c r="A12" s="22" t="s">
        <v>25</v>
      </c>
      <c r="B12" s="23">
        <f>25278253+127598+249830</f>
        <v>25655681</v>
      </c>
      <c r="C12" s="23">
        <f t="shared" si="0"/>
        <v>94516271</v>
      </c>
      <c r="D12" s="25">
        <f t="shared" si="1"/>
        <v>120171952</v>
      </c>
      <c r="E12" s="23">
        <v>55350452</v>
      </c>
      <c r="F12" s="24">
        <v>9898597</v>
      </c>
      <c r="G12" s="24">
        <v>50953820</v>
      </c>
      <c r="H12" s="26">
        <v>2500</v>
      </c>
      <c r="I12" s="26"/>
      <c r="J12" s="23">
        <f>3254155+249830+335000+127598</f>
        <v>3966583</v>
      </c>
      <c r="K12" s="27">
        <f t="shared" si="2"/>
        <v>120171952</v>
      </c>
    </row>
    <row r="13" spans="1:11" s="30" customFormat="1" ht="18" customHeight="1" x14ac:dyDescent="0.2">
      <c r="A13" s="28" t="s">
        <v>26</v>
      </c>
      <c r="B13" s="29">
        <f>319887298+1570651+5168705</f>
        <v>326626654</v>
      </c>
      <c r="C13" s="24">
        <f t="shared" si="0"/>
        <v>609455766</v>
      </c>
      <c r="D13" s="25">
        <f t="shared" si="1"/>
        <v>936082420</v>
      </c>
      <c r="E13" s="23">
        <v>591027286</v>
      </c>
      <c r="F13" s="26">
        <v>109854346</v>
      </c>
      <c r="G13" s="23">
        <v>217075737</v>
      </c>
      <c r="H13" s="23"/>
      <c r="I13" s="23"/>
      <c r="J13" s="26">
        <v>18125051</v>
      </c>
      <c r="K13" s="27">
        <f t="shared" si="2"/>
        <v>936082420</v>
      </c>
    </row>
    <row r="14" spans="1:11" s="30" customFormat="1" ht="18" customHeight="1" x14ac:dyDescent="0.2">
      <c r="A14" s="28" t="s">
        <v>27</v>
      </c>
      <c r="B14" s="31">
        <v>2190306</v>
      </c>
      <c r="C14" s="24">
        <f t="shared" si="0"/>
        <v>100056944</v>
      </c>
      <c r="D14" s="25">
        <f t="shared" si="1"/>
        <v>102247250</v>
      </c>
      <c r="E14" s="32">
        <v>73585777</v>
      </c>
      <c r="F14" s="33">
        <v>13122999</v>
      </c>
      <c r="G14" s="33">
        <v>14927624</v>
      </c>
      <c r="H14" s="34"/>
      <c r="I14" s="34"/>
      <c r="J14" s="34">
        <v>610850</v>
      </c>
      <c r="K14" s="27">
        <f t="shared" si="2"/>
        <v>102247250</v>
      </c>
    </row>
    <row r="15" spans="1:11" s="30" customFormat="1" ht="18" customHeight="1" x14ac:dyDescent="0.2">
      <c r="A15" s="28" t="s">
        <v>28</v>
      </c>
      <c r="B15" s="31">
        <f>'[1]9.2. sz. mell. '!C9+'[1]9.2. sz. mell. '!C32+'[1]9.2. sz. mell. '!C40</f>
        <v>10741068</v>
      </c>
      <c r="C15" s="24">
        <f t="shared" si="0"/>
        <v>234767636</v>
      </c>
      <c r="D15" s="25">
        <f t="shared" si="1"/>
        <v>245508704</v>
      </c>
      <c r="E15" s="33">
        <f>'[1]9.2. sz. mell. '!C48</f>
        <v>165618530</v>
      </c>
      <c r="F15" s="33">
        <f>'[1]9.2. sz. mell. '!C49</f>
        <v>32185066</v>
      </c>
      <c r="G15" s="33">
        <f>'[1]9.2. sz. mell. '!C50</f>
        <v>42657708</v>
      </c>
      <c r="H15" s="34"/>
      <c r="I15" s="34"/>
      <c r="J15" s="34">
        <f>'[1]9.2. sz. mell. '!C54</f>
        <v>5047400</v>
      </c>
      <c r="K15" s="27">
        <f t="shared" si="2"/>
        <v>245508704</v>
      </c>
    </row>
    <row r="16" spans="1:11" s="39" customFormat="1" ht="18" customHeight="1" thickBot="1" x14ac:dyDescent="0.25">
      <c r="A16" s="35" t="s">
        <v>29</v>
      </c>
      <c r="B16" s="36">
        <f t="shared" ref="B16:J16" si="3">SUM(B10:B15)</f>
        <v>442787967</v>
      </c>
      <c r="C16" s="37">
        <f t="shared" si="3"/>
        <v>1513022489</v>
      </c>
      <c r="D16" s="37">
        <f t="shared" si="3"/>
        <v>1955810456</v>
      </c>
      <c r="E16" s="37">
        <f t="shared" si="3"/>
        <v>1164352106</v>
      </c>
      <c r="F16" s="37">
        <f t="shared" si="3"/>
        <v>219658250</v>
      </c>
      <c r="G16" s="37">
        <f t="shared" si="3"/>
        <v>540525166</v>
      </c>
      <c r="H16" s="36">
        <f t="shared" si="3"/>
        <v>2500</v>
      </c>
      <c r="I16" s="36">
        <f t="shared" si="3"/>
        <v>0</v>
      </c>
      <c r="J16" s="36">
        <f t="shared" si="3"/>
        <v>31272434</v>
      </c>
      <c r="K16" s="38">
        <f>SUM(K10:K15)</f>
        <v>1955810456</v>
      </c>
    </row>
    <row r="17" spans="1:11" s="42" customFormat="1" ht="11.25" x14ac:dyDescent="0.2">
      <c r="A17" s="40"/>
      <c r="B17" s="40"/>
      <c r="C17" s="40"/>
      <c r="D17" s="41"/>
      <c r="E17" s="40"/>
      <c r="F17" s="40"/>
      <c r="G17" s="40"/>
      <c r="H17" s="40"/>
      <c r="I17" s="40"/>
      <c r="J17" s="40"/>
      <c r="K17" s="41"/>
    </row>
    <row r="18" spans="1:11" s="42" customFormat="1" ht="11.25" x14ac:dyDescent="0.2">
      <c r="A18" s="40"/>
      <c r="B18" s="40"/>
      <c r="C18" s="40"/>
      <c r="D18" s="41"/>
      <c r="E18" s="40"/>
      <c r="F18" s="40"/>
      <c r="G18" s="40"/>
      <c r="H18" s="40"/>
      <c r="I18" s="40"/>
      <c r="J18" s="40"/>
      <c r="K18" s="41"/>
    </row>
    <row r="19" spans="1:11" x14ac:dyDescent="0.2">
      <c r="B19" s="44"/>
      <c r="C19" s="44"/>
      <c r="D19" s="44"/>
    </row>
    <row r="20" spans="1:11" x14ac:dyDescent="0.2">
      <c r="C20" s="44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10.sz.m.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2020-11-03T08:18:30Z</dcterms:created>
  <dcterms:modified xsi:type="dcterms:W3CDTF">2020-11-03T08:18:30Z</dcterms:modified>
</cp:coreProperties>
</file>