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55" firstSheet="4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J96" i="39" l="1"/>
  <c r="J95" i="39"/>
  <c r="G95" i="39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J70" i="39"/>
  <c r="J69" i="39"/>
  <c r="J67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J50" i="39"/>
  <c r="I49" i="39"/>
  <c r="H49" i="39"/>
  <c r="G49" i="39"/>
  <c r="J49" i="39" s="1"/>
  <c r="J48" i="39"/>
  <c r="J47" i="39"/>
  <c r="J46" i="39"/>
  <c r="I45" i="39"/>
  <c r="H45" i="39"/>
  <c r="J45" i="39" s="1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H32" i="39"/>
  <c r="G32" i="39"/>
  <c r="J32" i="39" s="1"/>
  <c r="J31" i="39"/>
  <c r="J30" i="39"/>
  <c r="J29" i="39"/>
  <c r="J28" i="39"/>
  <c r="J27" i="39"/>
  <c r="J26" i="39"/>
  <c r="J25" i="39"/>
  <c r="J24" i="39"/>
  <c r="I23" i="39"/>
  <c r="I34" i="39" s="1"/>
  <c r="H23" i="39"/>
  <c r="G23" i="39"/>
  <c r="G34" i="39" s="1"/>
  <c r="J34" i="39" s="1"/>
  <c r="J22" i="39"/>
  <c r="J21" i="39"/>
  <c r="I20" i="39"/>
  <c r="J19" i="39"/>
  <c r="J18" i="39"/>
  <c r="J17" i="39"/>
  <c r="J16" i="39"/>
  <c r="J15" i="39"/>
  <c r="I14" i="39"/>
  <c r="H14" i="39"/>
  <c r="H20" i="39" s="1"/>
  <c r="H68" i="39" s="1"/>
  <c r="G14" i="39"/>
  <c r="G20" i="39" s="1"/>
  <c r="G68" i="39" s="1"/>
  <c r="J13" i="39"/>
  <c r="J12" i="39"/>
  <c r="J11" i="39"/>
  <c r="J10" i="39"/>
  <c r="J9" i="39"/>
  <c r="J8" i="39"/>
  <c r="J123" i="38"/>
  <c r="I122" i="38"/>
  <c r="H122" i="38"/>
  <c r="J122" i="38" s="1"/>
  <c r="G122" i="38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I110" i="38"/>
  <c r="H110" i="38"/>
  <c r="J110" i="38" s="1"/>
  <c r="G110" i="38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J84" i="38" s="1"/>
  <c r="G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1" i="38" s="1"/>
  <c r="J30" i="38"/>
  <c r="J29" i="38"/>
  <c r="J28" i="38"/>
  <c r="J27" i="38"/>
  <c r="I25" i="38"/>
  <c r="I26" i="38" s="1"/>
  <c r="I101" i="38" s="1"/>
  <c r="I125" i="38" s="1"/>
  <c r="H25" i="38"/>
  <c r="G25" i="38"/>
  <c r="J25" i="38" s="1"/>
  <c r="J24" i="38"/>
  <c r="J23" i="38"/>
  <c r="J22" i="38"/>
  <c r="I21" i="38"/>
  <c r="H21" i="38"/>
  <c r="H26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G97" i="39" l="1"/>
  <c r="J97" i="39" s="1"/>
  <c r="J90" i="39"/>
  <c r="H98" i="39"/>
  <c r="I68" i="39"/>
  <c r="I98" i="39" s="1"/>
  <c r="J74" i="39"/>
  <c r="J14" i="39"/>
  <c r="J20" i="39"/>
  <c r="J23" i="39"/>
  <c r="J84" i="39"/>
  <c r="J75" i="38"/>
  <c r="H101" i="38"/>
  <c r="H125" i="38" s="1"/>
  <c r="G124" i="38"/>
  <c r="J124" i="38" s="1"/>
  <c r="J117" i="38"/>
  <c r="J21" i="38"/>
  <c r="G26" i="38"/>
  <c r="G52" i="38"/>
  <c r="J52" i="38" s="1"/>
  <c r="J105" i="38"/>
  <c r="C40" i="31"/>
  <c r="G98" i="39" l="1"/>
  <c r="J98" i="39" s="1"/>
  <c r="J68" i="39"/>
  <c r="G101" i="38"/>
  <c r="J26" i="38"/>
  <c r="C62" i="30"/>
  <c r="J101" i="38" l="1"/>
  <c r="G125" i="38"/>
  <c r="J125" i="38" s="1"/>
  <c r="C40" i="30"/>
  <c r="E9" i="12" l="1"/>
  <c r="D38" i="37"/>
  <c r="E38" i="37"/>
  <c r="F38" i="37"/>
  <c r="C38" i="37"/>
  <c r="D87" i="35" l="1"/>
  <c r="C87" i="35"/>
  <c r="E86" i="35"/>
  <c r="E81" i="35"/>
  <c r="E76" i="35"/>
  <c r="D71" i="35"/>
  <c r="C71" i="35"/>
  <c r="E71" i="35" s="1"/>
  <c r="E70" i="35"/>
  <c r="E67" i="35"/>
  <c r="E62" i="35"/>
  <c r="E57" i="35"/>
  <c r="C49" i="35"/>
  <c r="D49" i="35" s="1"/>
  <c r="D48" i="35"/>
  <c r="D47" i="35"/>
  <c r="D42" i="35"/>
  <c r="D37" i="35"/>
  <c r="D32" i="35"/>
  <c r="D31" i="35"/>
  <c r="D30" i="35"/>
  <c r="D27" i="35"/>
  <c r="D24" i="35"/>
  <c r="D21" i="35"/>
  <c r="D16" i="35"/>
  <c r="D11" i="35"/>
  <c r="C97" i="39"/>
  <c r="C95" i="39"/>
  <c r="C90" i="39"/>
  <c r="C84" i="39"/>
  <c r="C66" i="39"/>
  <c r="C62" i="39"/>
  <c r="C56" i="39"/>
  <c r="C49" i="39"/>
  <c r="C45" i="39"/>
  <c r="C34" i="39"/>
  <c r="C32" i="39"/>
  <c r="C23" i="39"/>
  <c r="C20" i="39"/>
  <c r="C14" i="39"/>
  <c r="C68" i="39" l="1"/>
  <c r="C98" i="39" s="1"/>
  <c r="E87" i="35"/>
  <c r="F9" i="38" l="1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99" i="38"/>
  <c r="F100" i="38"/>
  <c r="F102" i="38"/>
  <c r="F103" i="38"/>
  <c r="F104" i="38"/>
  <c r="F105" i="38"/>
  <c r="F106" i="38"/>
  <c r="F107" i="38"/>
  <c r="F108" i="38"/>
  <c r="F109" i="38"/>
  <c r="F110" i="38"/>
  <c r="F111" i="38"/>
  <c r="F112" i="38"/>
  <c r="F113" i="38"/>
  <c r="F114" i="38"/>
  <c r="F115" i="38"/>
  <c r="F116" i="38"/>
  <c r="F117" i="38"/>
  <c r="F118" i="38"/>
  <c r="F119" i="38"/>
  <c r="F120" i="38"/>
  <c r="F121" i="38"/>
  <c r="F122" i="38"/>
  <c r="F123" i="38"/>
  <c r="F124" i="38"/>
  <c r="F8" i="38"/>
  <c r="D51" i="38"/>
  <c r="E51" i="38"/>
  <c r="D45" i="38"/>
  <c r="E45" i="38"/>
  <c r="D42" i="38"/>
  <c r="E42" i="38"/>
  <c r="D34" i="38"/>
  <c r="D52" i="38" s="1"/>
  <c r="E34" i="38"/>
  <c r="D31" i="38"/>
  <c r="E31" i="38"/>
  <c r="D26" i="38"/>
  <c r="E26" i="38"/>
  <c r="D25" i="38"/>
  <c r="E25" i="38"/>
  <c r="D21" i="38"/>
  <c r="E21" i="38"/>
  <c r="C124" i="38"/>
  <c r="C110" i="38"/>
  <c r="C105" i="38"/>
  <c r="C122" i="38"/>
  <c r="C99" i="38"/>
  <c r="C89" i="38"/>
  <c r="C84" i="38"/>
  <c r="C75" i="38"/>
  <c r="C61" i="38"/>
  <c r="F61" i="38" s="1"/>
  <c r="C51" i="38"/>
  <c r="C45" i="38"/>
  <c r="C42" i="38"/>
  <c r="C34" i="38"/>
  <c r="C31" i="38"/>
  <c r="C52" i="38" s="1"/>
  <c r="C26" i="38"/>
  <c r="C25" i="38"/>
  <c r="C21" i="38"/>
  <c r="D61" i="38"/>
  <c r="E61" i="38"/>
  <c r="D75" i="38"/>
  <c r="E75" i="38"/>
  <c r="D84" i="38"/>
  <c r="F84" i="38" s="1"/>
  <c r="E84" i="38"/>
  <c r="D89" i="38"/>
  <c r="E89" i="38"/>
  <c r="D99" i="38"/>
  <c r="E99" i="38"/>
  <c r="D105" i="38"/>
  <c r="E105" i="38"/>
  <c r="D110" i="38"/>
  <c r="E110" i="38"/>
  <c r="D113" i="38"/>
  <c r="D117" i="38" s="1"/>
  <c r="D124" i="38" s="1"/>
  <c r="E113" i="38"/>
  <c r="E117" i="38"/>
  <c r="E124" i="38" s="1"/>
  <c r="D122" i="38"/>
  <c r="E122" i="38"/>
  <c r="F31" i="38" l="1"/>
  <c r="F75" i="38"/>
  <c r="C101" i="38"/>
  <c r="C125" i="38" s="1"/>
  <c r="F125" i="38" s="1"/>
  <c r="D101" i="38"/>
  <c r="D125" i="38" s="1"/>
  <c r="F51" i="38"/>
  <c r="E52" i="38"/>
  <c r="E101" i="38" s="1"/>
  <c r="C117" i="38"/>
  <c r="C32" i="35"/>
  <c r="F52" i="38" l="1"/>
  <c r="F101" i="38"/>
  <c r="E125" i="38"/>
  <c r="E90" i="39"/>
  <c r="E97" i="39" s="1"/>
  <c r="D84" i="39"/>
  <c r="E84" i="39"/>
  <c r="D79" i="39"/>
  <c r="E79" i="39"/>
  <c r="F79" i="39"/>
  <c r="D74" i="39"/>
  <c r="D90" i="39" s="1"/>
  <c r="D97" i="39" s="1"/>
  <c r="E74" i="39"/>
  <c r="D66" i="39"/>
  <c r="E66" i="39"/>
  <c r="D62" i="39"/>
  <c r="E62" i="39"/>
  <c r="F62" i="39"/>
  <c r="D56" i="39"/>
  <c r="E56" i="39"/>
  <c r="D49" i="39"/>
  <c r="E49" i="39"/>
  <c r="D45" i="39"/>
  <c r="F45" i="39" s="1"/>
  <c r="E45" i="39"/>
  <c r="D34" i="39"/>
  <c r="F9" i="39"/>
  <c r="F10" i="39"/>
  <c r="F11" i="39"/>
  <c r="F12" i="39"/>
  <c r="F13" i="39"/>
  <c r="F14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3" i="39"/>
  <c r="F64" i="39"/>
  <c r="F65" i="39"/>
  <c r="F67" i="39"/>
  <c r="F69" i="39"/>
  <c r="F70" i="39"/>
  <c r="F71" i="39"/>
  <c r="F72" i="39"/>
  <c r="F73" i="39"/>
  <c r="F75" i="39"/>
  <c r="F76" i="39"/>
  <c r="F77" i="39"/>
  <c r="F78" i="39"/>
  <c r="F80" i="39"/>
  <c r="F81" i="39"/>
  <c r="F82" i="39"/>
  <c r="F83" i="39"/>
  <c r="F84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32" i="39"/>
  <c r="E32" i="39"/>
  <c r="F32" i="39"/>
  <c r="D23" i="39"/>
  <c r="E23" i="39"/>
  <c r="E34" i="39" s="1"/>
  <c r="F23" i="39"/>
  <c r="D20" i="39"/>
  <c r="D14" i="39"/>
  <c r="E14" i="39"/>
  <c r="E20" i="39" s="1"/>
  <c r="E68" i="39" l="1"/>
  <c r="E98" i="39" s="1"/>
  <c r="F90" i="39"/>
  <c r="F97" i="39"/>
  <c r="F20" i="39"/>
  <c r="D68" i="39"/>
  <c r="D98" i="39" s="1"/>
  <c r="F49" i="39"/>
  <c r="F66" i="39"/>
  <c r="F74" i="39"/>
  <c r="F34" i="39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F98" i="39" l="1"/>
  <c r="F68" i="39"/>
  <c r="D31" i="22"/>
  <c r="E31" i="22"/>
  <c r="C31" i="22"/>
  <c r="D26" i="22"/>
  <c r="E26" i="22"/>
  <c r="C26" i="22"/>
  <c r="D13" i="22"/>
  <c r="E13" i="22"/>
  <c r="C13" i="22"/>
  <c r="B44" i="18"/>
  <c r="B36" i="18"/>
  <c r="B34" i="8"/>
  <c r="B28" i="8"/>
  <c r="C28" i="8" s="1"/>
  <c r="B24" i="8"/>
  <c r="B20" i="8"/>
  <c r="B12" i="8"/>
  <c r="C9" i="8"/>
  <c r="C10" i="8"/>
  <c r="C11" i="8"/>
  <c r="C13" i="8"/>
  <c r="C14" i="8"/>
  <c r="C15" i="8"/>
  <c r="C16" i="8"/>
  <c r="C17" i="8"/>
  <c r="C18" i="8"/>
  <c r="C19" i="8"/>
  <c r="C21" i="8"/>
  <c r="C22" i="8"/>
  <c r="C23" i="8"/>
  <c r="C25" i="8"/>
  <c r="C26" i="8"/>
  <c r="C27" i="8"/>
  <c r="C30" i="8"/>
  <c r="C31" i="8"/>
  <c r="C32" i="8"/>
  <c r="C33" i="8"/>
  <c r="C8" i="8"/>
  <c r="C12" i="8" l="1"/>
  <c r="C24" i="8"/>
  <c r="C20" i="8"/>
  <c r="C34" i="8"/>
  <c r="B29" i="8"/>
  <c r="C29" i="8" l="1"/>
</calcChain>
</file>

<file path=xl/sharedStrings.xml><?xml version="1.0" encoding="utf-8"?>
<sst xmlns="http://schemas.openxmlformats.org/spreadsheetml/2006/main" count="1487" uniqueCount="702">
  <si>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</si>
  <si>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</si>
  <si>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</si>
  <si>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</si>
  <si>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</si>
  <si>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</si>
  <si>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</si>
  <si>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</si>
  <si>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</si>
  <si>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</si>
  <si>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</si>
  <si>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</si>
  <si>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</si>
  <si>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</si>
  <si>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</si>
  <si>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</si>
  <si>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</si>
  <si>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</si>
  <si>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</si>
  <si>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</si>
  <si>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</si>
  <si>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</si>
  <si>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</si>
  <si>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</si>
  <si>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</si>
  <si>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</si>
  <si>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</si>
  <si>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</si>
  <si>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</si>
  <si>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</si>
  <si>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</si>
  <si>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</si>
  <si>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</si>
  <si>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</si>
  <si>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</si>
  <si>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</si>
  <si>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</si>
  <si>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</si>
  <si>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</si>
  <si>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</si>
  <si>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</si>
  <si>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</si>
  <si>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</si>
  <si>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</si>
  <si>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</si>
  <si>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</si>
  <si>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</si>
  <si>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</si>
  <si>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</si>
  <si>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</si>
  <si>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</si>
  <si>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</si>
  <si>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</si>
  <si>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</si>
  <si>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</si>
  <si>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</si>
  <si>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</si>
  <si>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</si>
  <si>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</si>
  <si>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</si>
  <si>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</si>
  <si>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</si>
  <si>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</si>
  <si>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</si>
  <si>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</si>
  <si>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</si>
  <si>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</si>
  <si>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</si>
  <si>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</si>
  <si>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</si>
  <si>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</si>
  <si>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</si>
  <si>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</si>
  <si>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</si>
  <si>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</si>
  <si>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</si>
  <si>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</si>
  <si>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</si>
  <si>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</si>
  <si>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</si>
  <si>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</si>
  <si>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</si>
  <si>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</si>
  <si>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</si>
  <si>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</si>
  <si>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</si>
  <si>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</si>
  <si>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</si>
  <si>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</si>
  <si>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</si>
  <si>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</si>
  <si>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</si>
  <si>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</si>
  <si>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</si>
  <si>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</si>
  <si>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</si>
  <si>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</si>
  <si>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</si>
  <si>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</si>
  <si>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</si>
  <si>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</si>
  <si>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</si>
  <si>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</si>
  <si>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</si>
  <si>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</si>
  <si>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</si>
  <si>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</si>
  <si>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</si>
  <si>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</si>
  <si>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</si>
  <si>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</si>
  <si>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</si>
  <si>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</si>
  <si>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</si>
  <si>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</si>
  <si>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</si>
  <si>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</si>
  <si>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</si>
  <si>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</si>
  <si>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</si>
  <si>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</si>
  <si>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</si>
  <si>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</si>
  <si>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</si>
  <si>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</si>
  <si>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</si>
  <si>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</si>
  <si>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</si>
  <si>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</si>
  <si>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</si>
  <si>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</si>
  <si>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</si>
  <si>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</si>
  <si>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</si>
  <si>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</si>
  <si>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</si>
  <si>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</si>
  <si>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</si>
  <si>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</si>
  <si>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</si>
  <si>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</si>
  <si>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</si>
  <si>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</si>
  <si>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</si>
  <si>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</si>
  <si>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</si>
  <si>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</si>
  <si>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</si>
  <si>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</si>
  <si>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</si>
  <si>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</si>
  <si>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</si>
  <si>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</si>
  <si>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</si>
  <si>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</si>
  <si>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</si>
  <si>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</si>
  <si>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</si>
  <si>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</si>
  <si>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</si>
  <si>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</si>
  <si>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</si>
  <si>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</si>
  <si>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</si>
  <si>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</si>
  <si>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</si>
  <si>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</si>
  <si>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</si>
  <si>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</si>
  <si>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</si>
  <si>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</si>
  <si>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</si>
  <si>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</si>
  <si>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</si>
  <si>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</si>
  <si>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</si>
  <si>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</si>
  <si>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</si>
  <si>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</si>
  <si>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</si>
  <si>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</si>
  <si>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</si>
  <si>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</si>
  <si>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</si>
  <si>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</si>
  <si>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</si>
  <si>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</si>
  <si>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</si>
  <si>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</si>
  <si>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</si>
  <si>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</si>
  <si>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</si>
  <si>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</si>
  <si>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</si>
  <si>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</si>
  <si>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</si>
  <si>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</si>
  <si>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</si>
  <si>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</si>
  <si>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</si>
  <si>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</si>
  <si>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</si>
  <si>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</si>
  <si>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</si>
  <si>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</si>
  <si>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</si>
  <si>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</si>
  <si>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</si>
  <si>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</si>
  <si>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</si>
  <si>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</si>
  <si>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</si>
  <si>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</si>
  <si>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</si>
  <si>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</si>
  <si>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</si>
  <si>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</si>
  <si>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</si>
  <si>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</si>
  <si>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</si>
  <si>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</si>
  <si>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</si>
  <si>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</si>
  <si>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</si>
  <si>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</si>
  <si>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</si>
  <si>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</si>
  <si>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</si>
  <si>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</si>
  <si>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</si>
  <si>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</si>
  <si>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</si>
  <si>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</si>
  <si>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</si>
  <si>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</si>
  <si>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</si>
  <si>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</si>
  <si>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</si>
  <si>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</si>
  <si>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</si>
  <si>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</si>
  <si>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</si>
  <si>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</si>
  <si>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</si>
  <si>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</si>
  <si>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</si>
  <si>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</si>
  <si>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</si>
  <si>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</si>
  <si>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</si>
  <si>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</si>
  <si>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</si>
  <si>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</si>
  <si>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</si>
  <si>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</si>
  <si>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</si>
  <si>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</si>
  <si>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</si>
  <si>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</si>
  <si>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</si>
  <si>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</si>
  <si>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</si>
  <si>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</si>
  <si>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</si>
  <si>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</si>
  <si>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</si>
  <si>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</si>
  <si>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</si>
  <si>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</si>
  <si>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</si>
  <si>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</si>
  <si>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</si>
  <si>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</si>
  <si>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</si>
  <si>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</si>
  <si>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</si>
  <si>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</si>
  <si>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</si>
  <si>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</si>
  <si>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</si>
  <si>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</si>
  <si>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</si>
  <si>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</si>
  <si>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</si>
  <si>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</si>
  <si>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</si>
  <si>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</si>
  <si>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</si>
  <si>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</si>
  <si>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</si>
  <si>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</si>
  <si>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</si>
  <si>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</si>
  <si>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</si>
  <si>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</si>
  <si>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</si>
  <si>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</si>
  <si>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</si>
  <si>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</si>
  <si>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</si>
  <si>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</si>
  <si>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</si>
  <si>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</si>
  <si>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</si>
  <si>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</si>
  <si>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</si>
  <si>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</si>
  <si>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</si>
  <si>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</si>
  <si>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</si>
  <si>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</si>
  <si>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</si>
  <si>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</si>
  <si>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</si>
  <si>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</si>
  <si>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</si>
  <si>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</si>
  <si>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</si>
  <si>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</si>
  <si>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</si>
  <si>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</si>
  <si>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</si>
  <si>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</si>
  <si>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</si>
  <si>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</si>
  <si>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</si>
  <si>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</si>
  <si>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</si>
  <si>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</si>
  <si>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</si>
  <si>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</si>
  <si>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</si>
  <si>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</si>
  <si>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</si>
  <si>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</si>
  <si>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</si>
  <si>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</si>
  <si>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</si>
  <si>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</si>
  <si>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</si>
  <si>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</si>
  <si>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</si>
  <si>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</si>
  <si>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</si>
  <si>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</si>
  <si>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</si>
  <si>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</si>
  <si>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</si>
  <si>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</si>
  <si>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</si>
  <si>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</si>
  <si>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</si>
  <si>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</si>
  <si>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</si>
  <si>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</si>
  <si>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</si>
  <si>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</si>
  <si>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</si>
  <si>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</si>
  <si>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</si>
  <si>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</si>
  <si>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</si>
  <si>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</si>
  <si>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</si>
  <si>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</si>
  <si>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</si>
  <si>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</si>
  <si>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</si>
  <si>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</si>
  <si>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</si>
  <si>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</si>
  <si>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</si>
  <si>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</si>
  <si>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</si>
  <si>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</si>
  <si>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</si>
  <si>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</si>
  <si>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</si>
  <si>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</si>
  <si>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</si>
  <si>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</si>
  <si>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</si>
  <si>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</si>
  <si>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</si>
  <si>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</si>
  <si>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</si>
  <si>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</si>
  <si>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</si>
  <si>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</si>
  <si>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</si>
  <si>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</si>
  <si>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</si>
  <si>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</si>
  <si>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</si>
  <si>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</si>
  <si>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</si>
  <si>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</si>
  <si>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</si>
  <si>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</si>
  <si>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</si>
  <si>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</si>
  <si>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</si>
  <si>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</si>
  <si>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</si>
  <si>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</si>
  <si>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</si>
  <si>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</si>
  <si>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</si>
  <si>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</si>
  <si>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</si>
  <si>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</si>
  <si>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</si>
  <si>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</si>
  <si>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</si>
  <si>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</si>
  <si>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</si>
  <si>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</si>
  <si>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</si>
  <si>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</si>
  <si>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</si>
  <si>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</si>
  <si>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</si>
  <si>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</si>
  <si>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</si>
  <si>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</si>
  <si>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</si>
  <si>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</si>
  <si>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</si>
  <si>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</si>
  <si>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</si>
  <si>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</si>
  <si>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</si>
  <si>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</si>
  <si>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</si>
  <si>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</si>
  <si>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</si>
  <si>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</si>
  <si>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</si>
  <si>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</si>
  <si>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</si>
  <si>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</si>
  <si>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</si>
  <si>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</si>
  <si>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</si>
  <si>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</si>
  <si>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</si>
  <si>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</si>
  <si>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</si>
  <si>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</si>
  <si>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</si>
  <si>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</si>
  <si>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</si>
  <si>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</si>
  <si>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</si>
  <si>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</si>
  <si>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</si>
  <si>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</si>
  <si>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</si>
  <si>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</si>
  <si>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</si>
  <si>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</si>
  <si>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</si>
  <si>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</si>
  <si>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</si>
  <si>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</si>
  <si>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</si>
  <si>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</si>
  <si>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</si>
  <si>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</si>
  <si>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</si>
  <si>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</si>
  <si>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</si>
  <si>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</si>
  <si>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</si>
  <si>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</si>
  <si>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</si>
  <si>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</si>
  <si>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</si>
  <si>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</si>
  <si>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</si>
  <si>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</si>
  <si>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</si>
  <si>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</si>
  <si>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</si>
  <si>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</si>
  <si>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</si>
  <si>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</si>
  <si>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</si>
  <si>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</si>
  <si>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</si>
  <si>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</si>
  <si>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</si>
  <si>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</si>
  <si>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</si>
  <si>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</si>
  <si>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</si>
  <si>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</si>
  <si>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</si>
  <si>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</si>
  <si>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</si>
  <si>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</si>
  <si>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</si>
  <si>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</si>
  <si>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</si>
  <si>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</si>
  <si>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</si>
  <si>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</si>
  <si>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</si>
  <si>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</si>
  <si>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</si>
  <si>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</si>
  <si>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</si>
  <si>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</si>
  <si>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</si>
  <si>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</si>
  <si>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</si>
  <si>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</si>
  <si>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</si>
  <si>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</si>
  <si>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</si>
  <si>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</si>
  <si>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</si>
  <si>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</si>
  <si>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</si>
  <si>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</si>
  <si>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</si>
  <si>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</si>
  <si>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</si>
  <si>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</si>
  <si>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</si>
  <si>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</si>
  <si>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</si>
  <si>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</si>
  <si>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</si>
  <si>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</si>
  <si>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</si>
  <si>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</si>
  <si>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</si>
  <si>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</si>
  <si>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</si>
  <si>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</si>
  <si>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</si>
  <si>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</si>
  <si>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</si>
  <si>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</si>
  <si>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</si>
  <si>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</si>
  <si>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</si>
  <si>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</si>
  <si>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</si>
  <si>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</si>
  <si>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</si>
  <si>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</si>
  <si>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</si>
  <si>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</si>
  <si>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</si>
  <si>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</si>
  <si>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</si>
  <si>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</si>
  <si>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</si>
  <si>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</si>
  <si>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</si>
  <si>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</si>
  <si>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</si>
  <si>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</si>
  <si>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</si>
  <si>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</si>
  <si>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</si>
  <si>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</si>
  <si>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</si>
  <si>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</si>
  <si>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</si>
  <si>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</si>
  <si>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</si>
  <si>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</si>
  <si>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</si>
  <si>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</si>
  <si>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</si>
  <si>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</si>
  <si>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</si>
  <si>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</si>
  <si>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</si>
  <si>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</si>
  <si>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</si>
  <si>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</si>
  <si>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</si>
  <si>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</si>
  <si>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</si>
  <si>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</si>
  <si>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</si>
  <si>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</si>
  <si>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</si>
  <si>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</si>
  <si>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</si>
  <si>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</si>
  <si>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</si>
  <si>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</si>
  <si>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</si>
  <si>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</si>
  <si>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</si>
  <si>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</si>
  <si>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</si>
  <si>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</si>
  <si>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</si>
  <si>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</si>
  <si>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</si>
  <si>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</si>
  <si>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</si>
  <si>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</si>
  <si>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</si>
  <si>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</si>
  <si>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</si>
  <si>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</si>
  <si>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</si>
  <si>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</si>
  <si>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</si>
  <si>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</si>
  <si>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</si>
  <si>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</si>
  <si>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</si>
  <si>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</si>
  <si>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</si>
  <si>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</si>
  <si>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</si>
  <si>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</si>
  <si>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</si>
  <si>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</si>
  <si>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</si>
  <si>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</si>
  <si>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</si>
  <si>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</si>
  <si>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</si>
  <si>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</si>
  <si>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</si>
  <si>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</si>
  <si>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</si>
  <si>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</si>
  <si>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</si>
  <si>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</si>
  <si>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</si>
  <si>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</si>
  <si>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</si>
  <si>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</si>
  <si>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</si>
  <si>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</si>
  <si>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</si>
  <si>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</si>
  <si>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</si>
  <si>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</si>
  <si>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</si>
  <si>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</si>
  <si>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</si>
  <si>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</si>
  <si>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</si>
  <si>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</si>
  <si>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</si>
  <si>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</si>
  <si>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</si>
  <si>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</si>
  <si>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</si>
  <si>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</si>
  <si>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</si>
  <si>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</si>
  <si>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</si>
  <si>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</si>
  <si>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</si>
  <si>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</si>
  <si>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</si>
  <si>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</si>
  <si>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saját bevételek 2019.</t>
  </si>
  <si>
    <t>GYANÓGEREGYE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</si>
  <si>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</si>
  <si>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</si>
  <si>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</si>
  <si>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</si>
  <si>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</si>
  <si>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</si>
  <si>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</si>
  <si>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</si>
  <si>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</si>
  <si>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</si>
  <si>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</si>
  <si>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</si>
  <si>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(Közművelődés eszközbeszerzés)</t>
  </si>
  <si>
    <t>Útjavítás, felújítás</t>
  </si>
  <si>
    <t>saját bevételek 2020.</t>
  </si>
  <si>
    <t>1. melléklet 1/2018. (I.24.) önkormányzati rendelethez</t>
  </si>
  <si>
    <t>2. melléklet 1/2018. (I.24.) önkormányzati rendelethez</t>
  </si>
  <si>
    <t>3. melléklet 1/2018. (I.24.) önkormányzati rendelethez</t>
  </si>
  <si>
    <t>4. melléklet 1/2018. (I.24.) önkormányzati rendelethez</t>
  </si>
  <si>
    <t>5. melléklet 1/2018. (I.24.) önkormányzati rendelethez</t>
  </si>
  <si>
    <t>6. melléklet 1/2018. (I.24.) önkormányzati rendelethez</t>
  </si>
  <si>
    <t>7. melléklet 1/2018. (I.24.) önkormányzati rendelethez</t>
  </si>
  <si>
    <t>8. melléklet 1/2018. (I.24.)önkormányzati rendelethez</t>
  </si>
  <si>
    <t>9. melléklet 1/2018. (I.24.) önkormányzati rendelethez</t>
  </si>
  <si>
    <t>10. melléklet 1/2018. (I.24.) önkormányzati rendelethez</t>
  </si>
  <si>
    <t>11. melléklet 1/2018. (I.24.) önkormányzati rendelethez</t>
  </si>
  <si>
    <t>12. melléklet 1/2018. (I.24.) önkormányzati rendelethez</t>
  </si>
  <si>
    <t>13. melléklet 1/2018. (I.24.) önkormányzati rendelethez</t>
  </si>
  <si>
    <t>14. melléklet 1/2018. (I.24.) önkormányzati rendelethez</t>
  </si>
  <si>
    <t>15. melléklet 1/2018. (I.24.) önkormányzati rendelethez</t>
  </si>
  <si>
    <t>MÓDOSÍTOTT ELŐIRÁNYZAT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</si>
</sst>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8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33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4" fillId="4" borderId="1" xfId="0" applyFont="1" applyFill="1" applyBorder="1"/>
    <xf numFmtId="0" fontId="25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4" fillId="5" borderId="1" xfId="0" applyFont="1" applyFill="1" applyBorder="1"/>
    <xf numFmtId="0" fontId="4" fillId="6" borderId="1" xfId="0" applyFont="1" applyFill="1" applyBorder="1"/>
    <xf numFmtId="0" fontId="9" fillId="0" borderId="1" xfId="0" applyFont="1" applyBorder="1"/>
    <xf numFmtId="0" fontId="43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6" fillId="0" borderId="1" xfId="0" applyNumberFormat="1" applyFont="1" applyBorder="1"/>
    <xf numFmtId="3" fontId="48" fillId="0" borderId="1" xfId="0" applyNumberFormat="1" applyFont="1" applyBorder="1"/>
    <xf numFmtId="0" fontId="12" fillId="0" borderId="1" xfId="0" applyFont="1" applyBorder="1"/>
    <xf numFmtId="0" fontId="8" fillId="5" borderId="1" xfId="0" applyFont="1" applyFill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0" fontId="0" fillId="0" borderId="0" xfId="0" applyFont="1"/>
    <xf numFmtId="0" fontId="56" fillId="0" borderId="0" xfId="0" applyFont="1"/>
    <xf numFmtId="0" fontId="52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7" borderId="1" xfId="0" applyFont="1" applyFill="1" applyBorder="1" applyAlignment="1">
      <alignment horizontal="left" vertical="center"/>
    </xf>
    <xf numFmtId="165" fontId="4" fillId="7" borderId="1" xfId="0" applyNumberFormat="1" applyFont="1" applyFill="1" applyBorder="1" applyAlignment="1">
      <alignment vertical="center"/>
    </xf>
    <xf numFmtId="3" fontId="54" fillId="7" borderId="1" xfId="0" applyNumberFormat="1" applyFont="1" applyFill="1" applyBorder="1"/>
    <xf numFmtId="3" fontId="58" fillId="7" borderId="1" xfId="0" applyNumberFormat="1" applyFont="1" applyFill="1" applyBorder="1"/>
    <xf numFmtId="3" fontId="59" fillId="7" borderId="1" xfId="0" applyNumberFormat="1" applyFont="1" applyFill="1" applyBorder="1"/>
    <xf numFmtId="3" fontId="60" fillId="0" borderId="1" xfId="0" applyNumberFormat="1" applyFont="1" applyBorder="1"/>
    <xf numFmtId="3" fontId="61" fillId="0" borderId="1" xfId="0" applyNumberFormat="1" applyFont="1" applyBorder="1"/>
    <xf numFmtId="3" fontId="62" fillId="0" borderId="1" xfId="0" applyNumberFormat="1" applyFont="1" applyBorder="1"/>
    <xf numFmtId="3" fontId="63" fillId="0" borderId="1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6" fillId="0" borderId="1" xfId="0" applyNumberFormat="1" applyFont="1" applyBorder="1"/>
    <xf numFmtId="3" fontId="67" fillId="0" borderId="1" xfId="0" applyNumberFormat="1" applyFont="1" applyBorder="1"/>
    <xf numFmtId="3" fontId="68" fillId="0" borderId="1" xfId="0" applyNumberFormat="1" applyFont="1" applyBorder="1"/>
    <xf numFmtId="3" fontId="69" fillId="0" borderId="1" xfId="0" applyNumberFormat="1" applyFont="1" applyBorder="1"/>
    <xf numFmtId="3" fontId="70" fillId="0" borderId="1" xfId="0" applyNumberFormat="1" applyFont="1" applyBorder="1"/>
    <xf numFmtId="0" fontId="7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4" fillId="8" borderId="1" xfId="0" applyFont="1" applyFill="1" applyBorder="1"/>
    <xf numFmtId="3" fontId="71" fillId="7" borderId="1" xfId="0" applyNumberFormat="1" applyFont="1" applyFill="1" applyBorder="1"/>
    <xf numFmtId="3" fontId="58" fillId="8" borderId="1" xfId="0" applyNumberFormat="1" applyFont="1" applyFill="1" applyBorder="1"/>
    <xf numFmtId="3" fontId="59" fillId="8" borderId="1" xfId="0" applyNumberFormat="1" applyFont="1" applyFill="1" applyBorder="1"/>
    <xf numFmtId="0" fontId="7" fillId="7" borderId="1" xfId="0" applyFont="1" applyFill="1" applyBorder="1" applyAlignment="1">
      <alignment horizontal="left" vertical="center" wrapText="1"/>
    </xf>
    <xf numFmtId="3" fontId="55" fillId="8" borderId="1" xfId="0" applyNumberFormat="1" applyFont="1" applyFill="1" applyBorder="1"/>
    <xf numFmtId="3" fontId="57" fillId="8" borderId="1" xfId="0" applyNumberFormat="1" applyFont="1" applyFill="1" applyBorder="1"/>
    <xf numFmtId="0" fontId="72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Border="1"/>
    <xf numFmtId="0" fontId="73" fillId="0" borderId="1" xfId="0" applyFont="1" applyFill="1" applyBorder="1" applyAlignment="1">
      <alignment horizontal="left" vertical="center"/>
    </xf>
    <xf numFmtId="3" fontId="74" fillId="0" borderId="1" xfId="0" applyNumberFormat="1" applyFont="1" applyBorder="1"/>
    <xf numFmtId="3" fontId="75" fillId="0" borderId="1" xfId="0" applyNumberFormat="1" applyFont="1" applyBorder="1"/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3" fontId="43" fillId="0" borderId="6" xfId="0" applyNumberFormat="1" applyFont="1" applyBorder="1"/>
    <xf numFmtId="3" fontId="43" fillId="0" borderId="0" xfId="0" applyNumberFormat="1" applyFont="1" applyBorder="1"/>
    <xf numFmtId="3" fontId="0" fillId="0" borderId="6" xfId="0" applyNumberFormat="1" applyBorder="1"/>
    <xf numFmtId="3" fontId="0" fillId="0" borderId="0" xfId="0" applyNumberFormat="1" applyBorder="1"/>
    <xf numFmtId="0" fontId="2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horizontal="left" vertical="center" wrapText="1"/>
    </xf>
    <xf numFmtId="3" fontId="43" fillId="9" borderId="1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3" fontId="43" fillId="0" borderId="1" xfId="0" applyNumberFormat="1" applyFont="1" applyBorder="1" applyAlignment="1">
      <alignment horizontal="right" vertical="center"/>
    </xf>
    <xf numFmtId="3" fontId="47" fillId="0" borderId="1" xfId="0" applyNumberFormat="1" applyFont="1" applyBorder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ill="1" applyAlignment="1"/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3" fontId="68" fillId="0" borderId="3" xfId="0" applyNumberFormat="1" applyFont="1" applyBorder="1"/>
    <xf numFmtId="3" fontId="64" fillId="0" borderId="3" xfId="0" applyNumberFormat="1" applyFont="1" applyBorder="1"/>
    <xf numFmtId="3" fontId="58" fillId="7" borderId="3" xfId="0" applyNumberFormat="1" applyFont="1" applyFill="1" applyBorder="1"/>
    <xf numFmtId="3" fontId="58" fillId="8" borderId="3" xfId="0" applyNumberFormat="1" applyFont="1" applyFill="1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3" fontId="68" fillId="0" borderId="7" xfId="0" applyNumberFormat="1" applyFont="1" applyBorder="1"/>
    <xf numFmtId="3" fontId="64" fillId="0" borderId="7" xfId="0" applyNumberFormat="1" applyFont="1" applyBorder="1"/>
    <xf numFmtId="3" fontId="58" fillId="7" borderId="7" xfId="0" applyNumberFormat="1" applyFont="1" applyFill="1" applyBorder="1"/>
    <xf numFmtId="3" fontId="60" fillId="0" borderId="7" xfId="0" applyNumberFormat="1" applyFont="1" applyBorder="1"/>
    <xf numFmtId="3" fontId="62" fillId="0" borderId="7" xfId="0" applyNumberFormat="1" applyFont="1" applyBorder="1"/>
    <xf numFmtId="3" fontId="67" fillId="0" borderId="7" xfId="0" applyNumberFormat="1" applyFont="1" applyBorder="1"/>
    <xf numFmtId="3" fontId="71" fillId="7" borderId="7" xfId="0" applyNumberFormat="1" applyFont="1" applyFill="1" applyBorder="1"/>
    <xf numFmtId="3" fontId="58" fillId="8" borderId="7" xfId="0" applyNumberFormat="1" applyFont="1" applyFill="1" applyBorder="1"/>
    <xf numFmtId="3" fontId="78" fillId="0" borderId="7" xfId="0" applyNumberFormat="1" applyFont="1" applyBorder="1"/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4" fillId="7" borderId="3" xfId="0" applyNumberFormat="1" applyFont="1" applyFill="1" applyBorder="1"/>
    <xf numFmtId="3" fontId="57" fillId="8" borderId="3" xfId="0" applyNumberFormat="1" applyFont="1" applyFill="1" applyBorder="1"/>
    <xf numFmtId="3" fontId="0" fillId="0" borderId="7" xfId="0" applyNumberFormat="1" applyBorder="1"/>
    <xf numFmtId="3" fontId="43" fillId="0" borderId="7" xfId="0" applyNumberFormat="1" applyFont="1" applyBorder="1"/>
    <xf numFmtId="3" fontId="54" fillId="0" borderId="7" xfId="0" applyNumberFormat="1" applyFont="1" applyBorder="1"/>
    <xf numFmtId="3" fontId="54" fillId="7" borderId="7" xfId="0" applyNumberFormat="1" applyFont="1" applyFill="1" applyBorder="1"/>
    <xf numFmtId="3" fontId="55" fillId="8" borderId="7" xfId="0" applyNumberFormat="1" applyFont="1" applyFill="1" applyBorder="1"/>
    <xf numFmtId="3" fontId="44" fillId="0" borderId="7" xfId="0" applyNumberFormat="1" applyFont="1" applyBorder="1"/>
    <xf numFmtId="3" fontId="79" fillId="0" borderId="1" xfId="0" applyNumberFormat="1" applyFont="1" applyBorder="1"/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29" t="s">
        <v>686</v>
      </c>
    </row>
    <row r="3" spans="1:9" ht="18" x14ac:dyDescent="0.25">
      <c r="A3" s="77" t="s">
        <v>670</v>
      </c>
    </row>
    <row r="4" spans="1:9" ht="50.25" customHeight="1" x14ac:dyDescent="0.25">
      <c r="A4" s="58" t="s">
        <v>515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70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80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F8" sqref="F8"/>
    </sheetView>
  </sheetViews>
  <sheetFormatPr defaultRowHeight="15" x14ac:dyDescent="0.25"/>
  <cols>
    <col min="1" max="1" width="101.28515625" customWidth="1"/>
    <col min="2" max="2" width="8.7109375" bestFit="1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100"/>
      <c r="B1" s="80"/>
      <c r="C1" s="185"/>
      <c r="D1" s="185"/>
      <c r="E1" s="80"/>
    </row>
    <row r="2" spans="1:5" x14ac:dyDescent="0.25">
      <c r="A2" s="100"/>
      <c r="B2" s="80"/>
      <c r="C2" s="204" t="s">
        <v>695</v>
      </c>
      <c r="D2" s="204"/>
      <c r="E2" s="204"/>
    </row>
    <row r="3" spans="1:5" x14ac:dyDescent="0.25">
      <c r="A3" s="100"/>
      <c r="B3" s="80"/>
      <c r="C3" s="80"/>
      <c r="D3" s="80"/>
      <c r="E3" s="80"/>
    </row>
    <row r="4" spans="1:5" ht="27" customHeight="1" x14ac:dyDescent="0.25">
      <c r="A4" s="188" t="s">
        <v>670</v>
      </c>
      <c r="B4" s="194"/>
      <c r="C4" s="194"/>
      <c r="D4" s="194"/>
      <c r="E4" s="194"/>
    </row>
    <row r="5" spans="1:5" ht="22.5" customHeight="1" x14ac:dyDescent="0.25">
      <c r="A5" s="191" t="s">
        <v>677</v>
      </c>
      <c r="B5" s="189"/>
      <c r="C5" s="189"/>
      <c r="D5" s="189"/>
      <c r="E5" s="189"/>
    </row>
    <row r="6" spans="1:5" ht="18" x14ac:dyDescent="0.25">
      <c r="A6" s="67"/>
    </row>
    <row r="7" spans="1:5" x14ac:dyDescent="0.25">
      <c r="A7" s="4" t="s">
        <v>1</v>
      </c>
    </row>
    <row r="8" spans="1:5" ht="31.5" customHeight="1" x14ac:dyDescent="0.25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 x14ac:dyDescent="0.25">
      <c r="A9" s="70"/>
      <c r="B9" s="37"/>
      <c r="C9" s="37"/>
      <c r="D9" s="37"/>
      <c r="E9" s="37"/>
    </row>
    <row r="10" spans="1:5" ht="15" customHeight="1" x14ac:dyDescent="0.25">
      <c r="A10" s="70"/>
      <c r="B10" s="37"/>
      <c r="C10" s="37"/>
      <c r="D10" s="37"/>
      <c r="E10" s="37"/>
    </row>
    <row r="11" spans="1:5" ht="15" customHeight="1" x14ac:dyDescent="0.25">
      <c r="A11" s="70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92" customFormat="1" ht="29.25" customHeight="1" x14ac:dyDescent="0.25">
      <c r="A13" s="88" t="s">
        <v>14</v>
      </c>
      <c r="B13" s="44" t="s">
        <v>320</v>
      </c>
      <c r="C13" s="96">
        <f>SUM(C9:C12)</f>
        <v>0</v>
      </c>
      <c r="D13" s="96">
        <f>SUM(D9:D12)</f>
        <v>0</v>
      </c>
      <c r="E13" s="96">
        <f>SUM(E9:E12)</f>
        <v>0</v>
      </c>
    </row>
    <row r="14" spans="1:5" ht="29.25" customHeight="1" x14ac:dyDescent="0.25">
      <c r="A14" s="71"/>
      <c r="B14" s="37"/>
      <c r="C14" s="37"/>
      <c r="D14" s="37"/>
      <c r="E14" s="37"/>
    </row>
    <row r="15" spans="1:5" ht="15" customHeight="1" x14ac:dyDescent="0.25">
      <c r="A15" s="71"/>
      <c r="B15" s="37"/>
      <c r="C15" s="37"/>
      <c r="D15" s="37"/>
      <c r="E15" s="37"/>
    </row>
    <row r="16" spans="1:5" ht="15" customHeight="1" x14ac:dyDescent="0.25">
      <c r="A16" s="72"/>
      <c r="B16" s="37"/>
      <c r="C16" s="37"/>
      <c r="D16" s="37"/>
      <c r="E16" s="37"/>
    </row>
    <row r="17" spans="1:5" ht="15" customHeight="1" x14ac:dyDescent="0.25">
      <c r="A17" s="72"/>
      <c r="B17" s="37"/>
      <c r="C17" s="37"/>
      <c r="D17" s="37"/>
      <c r="E17" s="37"/>
    </row>
    <row r="18" spans="1:5" s="92" customFormat="1" ht="30.75" customHeight="1" x14ac:dyDescent="0.25">
      <c r="A18" s="88" t="s">
        <v>15</v>
      </c>
      <c r="B18" s="36" t="s">
        <v>343</v>
      </c>
      <c r="C18" s="96"/>
      <c r="D18" s="96"/>
      <c r="E18" s="96"/>
    </row>
    <row r="19" spans="1:5" ht="15" customHeight="1" x14ac:dyDescent="0.25">
      <c r="A19" s="65" t="s">
        <v>537</v>
      </c>
      <c r="B19" s="65" t="s">
        <v>296</v>
      </c>
      <c r="C19" s="37"/>
      <c r="D19" s="37"/>
      <c r="E19" s="37"/>
    </row>
    <row r="20" spans="1:5" ht="15" customHeight="1" x14ac:dyDescent="0.25">
      <c r="A20" s="65" t="s">
        <v>538</v>
      </c>
      <c r="B20" s="65" t="s">
        <v>296</v>
      </c>
      <c r="C20" s="37"/>
      <c r="D20" s="37"/>
      <c r="E20" s="37"/>
    </row>
    <row r="21" spans="1:5" ht="15" customHeight="1" x14ac:dyDescent="0.25">
      <c r="A21" s="65" t="s">
        <v>539</v>
      </c>
      <c r="B21" s="65" t="s">
        <v>296</v>
      </c>
      <c r="C21" s="37"/>
      <c r="D21" s="37"/>
      <c r="E21" s="37"/>
    </row>
    <row r="22" spans="1:5" ht="15" customHeight="1" x14ac:dyDescent="0.25">
      <c r="A22" s="65" t="s">
        <v>540</v>
      </c>
      <c r="B22" s="65" t="s">
        <v>296</v>
      </c>
      <c r="C22" s="37"/>
      <c r="D22" s="37"/>
      <c r="E22" s="37"/>
    </row>
    <row r="23" spans="1:5" ht="15" customHeight="1" x14ac:dyDescent="0.25">
      <c r="A23" s="65" t="s">
        <v>491</v>
      </c>
      <c r="B23" s="73" t="s">
        <v>303</v>
      </c>
      <c r="C23" s="37"/>
      <c r="D23" s="37"/>
      <c r="E23" s="37"/>
    </row>
    <row r="24" spans="1:5" ht="15" customHeight="1" x14ac:dyDescent="0.25">
      <c r="A24" s="65" t="s">
        <v>489</v>
      </c>
      <c r="B24" s="73" t="s">
        <v>297</v>
      </c>
      <c r="C24" s="37"/>
      <c r="D24" s="37"/>
      <c r="E24" s="37"/>
    </row>
    <row r="25" spans="1:5" ht="15" customHeight="1" x14ac:dyDescent="0.25">
      <c r="A25" s="72"/>
      <c r="B25" s="37"/>
      <c r="C25" s="37"/>
      <c r="D25" s="37"/>
      <c r="E25" s="37"/>
    </row>
    <row r="26" spans="1:5" s="92" customFormat="1" ht="27.75" customHeight="1" x14ac:dyDescent="0.25">
      <c r="A26" s="88" t="s">
        <v>16</v>
      </c>
      <c r="B26" s="96" t="s">
        <v>19</v>
      </c>
      <c r="C26" s="96">
        <f>SUM(C18:C24)</f>
        <v>0</v>
      </c>
      <c r="D26" s="96">
        <f>SUM(D18:D24)</f>
        <v>0</v>
      </c>
      <c r="E26" s="96">
        <f>SUM(E18:E24)</f>
        <v>0</v>
      </c>
    </row>
    <row r="27" spans="1:5" ht="15" customHeight="1" x14ac:dyDescent="0.25">
      <c r="A27" s="71"/>
      <c r="B27" s="37" t="s">
        <v>316</v>
      </c>
      <c r="C27" s="37"/>
      <c r="D27" s="37"/>
      <c r="E27" s="37"/>
    </row>
    <row r="28" spans="1:5" ht="15" customHeight="1" x14ac:dyDescent="0.25">
      <c r="A28" s="71"/>
      <c r="B28" s="37" t="s">
        <v>336</v>
      </c>
      <c r="C28" s="37"/>
      <c r="D28" s="37"/>
      <c r="E28" s="37"/>
    </row>
    <row r="29" spans="1:5" ht="15" customHeight="1" x14ac:dyDescent="0.25">
      <c r="A29" s="72"/>
      <c r="B29" s="37"/>
      <c r="C29" s="37"/>
      <c r="D29" s="37"/>
      <c r="E29" s="37"/>
    </row>
    <row r="30" spans="1:5" ht="15" customHeight="1" x14ac:dyDescent="0.25">
      <c r="A30" s="72"/>
      <c r="B30" s="37"/>
      <c r="C30" s="37"/>
      <c r="D30" s="37"/>
      <c r="E30" s="37"/>
    </row>
    <row r="31" spans="1:5" s="92" customFormat="1" ht="31.5" customHeight="1" x14ac:dyDescent="0.25">
      <c r="A31" s="88" t="s">
        <v>17</v>
      </c>
      <c r="B31" s="96" t="s">
        <v>20</v>
      </c>
      <c r="C31" s="96">
        <f>SUM(C27:C28)</f>
        <v>0</v>
      </c>
      <c r="D31" s="96">
        <f>SUM(D27:D28)</f>
        <v>0</v>
      </c>
      <c r="E31" s="96">
        <f>SUM(E27:E28)</f>
        <v>0</v>
      </c>
    </row>
    <row r="32" spans="1:5" ht="15" customHeight="1" x14ac:dyDescent="0.25">
      <c r="A32" s="71"/>
      <c r="B32" s="37"/>
      <c r="C32" s="37"/>
      <c r="D32" s="37"/>
      <c r="E32" s="37"/>
    </row>
    <row r="33" spans="1:5" ht="15" customHeight="1" x14ac:dyDescent="0.25">
      <c r="A33" s="71"/>
      <c r="B33" s="37"/>
      <c r="C33" s="37"/>
      <c r="D33" s="37"/>
      <c r="E33" s="37"/>
    </row>
    <row r="34" spans="1:5" ht="15" customHeight="1" x14ac:dyDescent="0.25">
      <c r="A34" s="72"/>
      <c r="B34" s="37"/>
      <c r="C34" s="37"/>
      <c r="D34" s="37"/>
      <c r="E34" s="37"/>
    </row>
    <row r="35" spans="1:5" ht="15" customHeight="1" x14ac:dyDescent="0.25">
      <c r="A35" s="72"/>
      <c r="B35" s="37"/>
      <c r="C35" s="37"/>
      <c r="D35" s="37"/>
      <c r="E35" s="37"/>
    </row>
    <row r="36" spans="1:5" s="92" customFormat="1" ht="15" customHeight="1" x14ac:dyDescent="0.25">
      <c r="A36" s="88" t="s">
        <v>18</v>
      </c>
      <c r="B36" s="96"/>
      <c r="C36" s="96"/>
      <c r="D36" s="96"/>
      <c r="E36" s="96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workbookViewId="0">
      <selection activeCell="F9" sqref="F9"/>
    </sheetView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167" t="s">
        <v>696</v>
      </c>
      <c r="B1" s="167"/>
      <c r="C1" s="1"/>
      <c r="D1" s="1"/>
    </row>
    <row r="3" spans="1:4" ht="27" customHeight="1" x14ac:dyDescent="0.25">
      <c r="A3" s="188" t="s">
        <v>670</v>
      </c>
      <c r="B3" s="189"/>
      <c r="C3" s="189"/>
    </row>
    <row r="4" spans="1:4" ht="27" customHeight="1" x14ac:dyDescent="0.25">
      <c r="A4" s="191" t="s">
        <v>678</v>
      </c>
      <c r="B4" s="189"/>
      <c r="C4" s="189"/>
    </row>
    <row r="5" spans="1:4" ht="19.5" customHeight="1" x14ac:dyDescent="0.25">
      <c r="A5" s="58"/>
      <c r="B5" s="59"/>
      <c r="C5" s="59"/>
    </row>
    <row r="6" spans="1:4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4" t="s">
        <v>26</v>
      </c>
    </row>
    <row r="8" spans="1:4" x14ac:dyDescent="0.25">
      <c r="A8" s="13" t="s">
        <v>589</v>
      </c>
      <c r="B8" s="6" t="s">
        <v>174</v>
      </c>
      <c r="C8" s="89"/>
    </row>
    <row r="9" spans="1:4" x14ac:dyDescent="0.25">
      <c r="A9" s="13" t="s">
        <v>590</v>
      </c>
      <c r="B9" s="6" t="s">
        <v>174</v>
      </c>
      <c r="C9" s="89"/>
    </row>
    <row r="10" spans="1:4" x14ac:dyDescent="0.25">
      <c r="A10" s="13" t="s">
        <v>591</v>
      </c>
      <c r="B10" s="6" t="s">
        <v>174</v>
      </c>
      <c r="C10" s="89"/>
    </row>
    <row r="11" spans="1:4" x14ac:dyDescent="0.25">
      <c r="A11" s="13" t="s">
        <v>592</v>
      </c>
      <c r="B11" s="6" t="s">
        <v>174</v>
      </c>
      <c r="C11" s="89"/>
    </row>
    <row r="12" spans="1:4" x14ac:dyDescent="0.25">
      <c r="A12" s="13" t="s">
        <v>593</v>
      </c>
      <c r="B12" s="6" t="s">
        <v>174</v>
      </c>
      <c r="C12" s="89"/>
    </row>
    <row r="13" spans="1:4" x14ac:dyDescent="0.25">
      <c r="A13" s="13" t="s">
        <v>594</v>
      </c>
      <c r="B13" s="6" t="s">
        <v>174</v>
      </c>
      <c r="C13" s="89"/>
    </row>
    <row r="14" spans="1:4" x14ac:dyDescent="0.25">
      <c r="A14" s="13" t="s">
        <v>595</v>
      </c>
      <c r="B14" s="6" t="s">
        <v>174</v>
      </c>
      <c r="C14" s="89"/>
    </row>
    <row r="15" spans="1:4" x14ac:dyDescent="0.25">
      <c r="A15" s="13" t="s">
        <v>596</v>
      </c>
      <c r="B15" s="6" t="s">
        <v>174</v>
      </c>
      <c r="C15" s="89"/>
    </row>
    <row r="16" spans="1:4" x14ac:dyDescent="0.25">
      <c r="A16" s="13" t="s">
        <v>597</v>
      </c>
      <c r="B16" s="6" t="s">
        <v>174</v>
      </c>
      <c r="C16" s="89"/>
    </row>
    <row r="17" spans="1:3" x14ac:dyDescent="0.25">
      <c r="A17" s="13" t="s">
        <v>598</v>
      </c>
      <c r="B17" s="6" t="s">
        <v>174</v>
      </c>
      <c r="C17" s="89"/>
    </row>
    <row r="18" spans="1:3" s="92" customFormat="1" ht="25.5" x14ac:dyDescent="0.25">
      <c r="A18" s="11" t="s">
        <v>420</v>
      </c>
      <c r="B18" s="8" t="s">
        <v>174</v>
      </c>
      <c r="C18" s="93"/>
    </row>
    <row r="19" spans="1:3" x14ac:dyDescent="0.25">
      <c r="A19" s="13" t="s">
        <v>589</v>
      </c>
      <c r="B19" s="6" t="s">
        <v>175</v>
      </c>
      <c r="C19" s="89"/>
    </row>
    <row r="20" spans="1:3" x14ac:dyDescent="0.25">
      <c r="A20" s="13" t="s">
        <v>590</v>
      </c>
      <c r="B20" s="6" t="s">
        <v>175</v>
      </c>
      <c r="C20" s="89"/>
    </row>
    <row r="21" spans="1:3" x14ac:dyDescent="0.25">
      <c r="A21" s="13" t="s">
        <v>591</v>
      </c>
      <c r="B21" s="6" t="s">
        <v>175</v>
      </c>
      <c r="C21" s="89"/>
    </row>
    <row r="22" spans="1:3" x14ac:dyDescent="0.25">
      <c r="A22" s="13" t="s">
        <v>592</v>
      </c>
      <c r="B22" s="6" t="s">
        <v>175</v>
      </c>
      <c r="C22" s="89"/>
    </row>
    <row r="23" spans="1:3" x14ac:dyDescent="0.25">
      <c r="A23" s="13" t="s">
        <v>593</v>
      </c>
      <c r="B23" s="6" t="s">
        <v>175</v>
      </c>
      <c r="C23" s="89"/>
    </row>
    <row r="24" spans="1:3" x14ac:dyDescent="0.25">
      <c r="A24" s="13" t="s">
        <v>594</v>
      </c>
      <c r="B24" s="6" t="s">
        <v>175</v>
      </c>
      <c r="C24" s="89"/>
    </row>
    <row r="25" spans="1:3" x14ac:dyDescent="0.25">
      <c r="A25" s="13" t="s">
        <v>595</v>
      </c>
      <c r="B25" s="6" t="s">
        <v>175</v>
      </c>
      <c r="C25" s="89"/>
    </row>
    <row r="26" spans="1:3" x14ac:dyDescent="0.25">
      <c r="A26" s="13" t="s">
        <v>596</v>
      </c>
      <c r="B26" s="6" t="s">
        <v>175</v>
      </c>
      <c r="C26" s="89"/>
    </row>
    <row r="27" spans="1:3" x14ac:dyDescent="0.25">
      <c r="A27" s="13" t="s">
        <v>597</v>
      </c>
      <c r="B27" s="6" t="s">
        <v>175</v>
      </c>
      <c r="C27" s="89"/>
    </row>
    <row r="28" spans="1:3" x14ac:dyDescent="0.25">
      <c r="A28" s="13" t="s">
        <v>598</v>
      </c>
      <c r="B28" s="6" t="s">
        <v>175</v>
      </c>
      <c r="C28" s="89"/>
    </row>
    <row r="29" spans="1:3" s="92" customFormat="1" ht="25.5" x14ac:dyDescent="0.25">
      <c r="A29" s="11" t="s">
        <v>421</v>
      </c>
      <c r="B29" s="8" t="s">
        <v>175</v>
      </c>
      <c r="C29" s="93"/>
    </row>
    <row r="30" spans="1:3" x14ac:dyDescent="0.25">
      <c r="A30" s="13" t="s">
        <v>589</v>
      </c>
      <c r="B30" s="6" t="s">
        <v>176</v>
      </c>
      <c r="C30" s="89">
        <v>766000</v>
      </c>
    </row>
    <row r="31" spans="1:3" x14ac:dyDescent="0.25">
      <c r="A31" s="13" t="s">
        <v>590</v>
      </c>
      <c r="B31" s="6" t="s">
        <v>176</v>
      </c>
      <c r="C31" s="89"/>
    </row>
    <row r="32" spans="1:3" x14ac:dyDescent="0.25">
      <c r="A32" s="13" t="s">
        <v>591</v>
      </c>
      <c r="B32" s="6" t="s">
        <v>176</v>
      </c>
      <c r="C32" s="89"/>
    </row>
    <row r="33" spans="1:3" x14ac:dyDescent="0.25">
      <c r="A33" s="13" t="s">
        <v>592</v>
      </c>
      <c r="B33" s="6" t="s">
        <v>176</v>
      </c>
      <c r="C33" s="89"/>
    </row>
    <row r="34" spans="1:3" x14ac:dyDescent="0.25">
      <c r="A34" s="13" t="s">
        <v>593</v>
      </c>
      <c r="B34" s="6" t="s">
        <v>176</v>
      </c>
      <c r="C34" s="89"/>
    </row>
    <row r="35" spans="1:3" x14ac:dyDescent="0.25">
      <c r="A35" s="13" t="s">
        <v>594</v>
      </c>
      <c r="B35" s="6" t="s">
        <v>176</v>
      </c>
      <c r="C35" s="89"/>
    </row>
    <row r="36" spans="1:3" x14ac:dyDescent="0.25">
      <c r="A36" s="13" t="s">
        <v>595</v>
      </c>
      <c r="B36" s="6" t="s">
        <v>176</v>
      </c>
      <c r="C36" s="89">
        <v>750000</v>
      </c>
    </row>
    <row r="37" spans="1:3" x14ac:dyDescent="0.25">
      <c r="A37" s="13" t="s">
        <v>596</v>
      </c>
      <c r="B37" s="6" t="s">
        <v>176</v>
      </c>
      <c r="C37" s="89">
        <v>477000</v>
      </c>
    </row>
    <row r="38" spans="1:3" x14ac:dyDescent="0.25">
      <c r="A38" s="13" t="s">
        <v>597</v>
      </c>
      <c r="B38" s="6" t="s">
        <v>176</v>
      </c>
      <c r="C38" s="89"/>
    </row>
    <row r="39" spans="1:3" x14ac:dyDescent="0.25">
      <c r="A39" s="13" t="s">
        <v>598</v>
      </c>
      <c r="B39" s="6" t="s">
        <v>176</v>
      </c>
      <c r="C39" s="89"/>
    </row>
    <row r="40" spans="1:3" s="92" customFormat="1" x14ac:dyDescent="0.25">
      <c r="A40" s="11" t="s">
        <v>422</v>
      </c>
      <c r="B40" s="8" t="s">
        <v>176</v>
      </c>
      <c r="C40" s="93">
        <f>SUM(C30:C39)</f>
        <v>1993000</v>
      </c>
    </row>
    <row r="41" spans="1:3" x14ac:dyDescent="0.25">
      <c r="A41" s="13" t="s">
        <v>599</v>
      </c>
      <c r="B41" s="5" t="s">
        <v>178</v>
      </c>
      <c r="C41" s="89"/>
    </row>
    <row r="42" spans="1:3" x14ac:dyDescent="0.25">
      <c r="A42" s="13" t="s">
        <v>600</v>
      </c>
      <c r="B42" s="5" t="s">
        <v>178</v>
      </c>
      <c r="C42" s="89"/>
    </row>
    <row r="43" spans="1:3" x14ac:dyDescent="0.25">
      <c r="A43" s="13" t="s">
        <v>601</v>
      </c>
      <c r="B43" s="5" t="s">
        <v>178</v>
      </c>
      <c r="C43" s="89"/>
    </row>
    <row r="44" spans="1:3" x14ac:dyDescent="0.25">
      <c r="A44" s="5" t="s">
        <v>602</v>
      </c>
      <c r="B44" s="5" t="s">
        <v>178</v>
      </c>
      <c r="C44" s="89"/>
    </row>
    <row r="45" spans="1:3" x14ac:dyDescent="0.25">
      <c r="A45" s="5" t="s">
        <v>603</v>
      </c>
      <c r="B45" s="5" t="s">
        <v>178</v>
      </c>
      <c r="C45" s="89"/>
    </row>
    <row r="46" spans="1:3" x14ac:dyDescent="0.25">
      <c r="A46" s="5" t="s">
        <v>604</v>
      </c>
      <c r="B46" s="5" t="s">
        <v>178</v>
      </c>
      <c r="C46" s="89"/>
    </row>
    <row r="47" spans="1:3" x14ac:dyDescent="0.25">
      <c r="A47" s="13" t="s">
        <v>605</v>
      </c>
      <c r="B47" s="5" t="s">
        <v>178</v>
      </c>
      <c r="C47" s="89"/>
    </row>
    <row r="48" spans="1:3" x14ac:dyDescent="0.25">
      <c r="A48" s="13" t="s">
        <v>606</v>
      </c>
      <c r="B48" s="5" t="s">
        <v>178</v>
      </c>
      <c r="C48" s="89"/>
    </row>
    <row r="49" spans="1:3" x14ac:dyDescent="0.25">
      <c r="A49" s="13" t="s">
        <v>607</v>
      </c>
      <c r="B49" s="5" t="s">
        <v>178</v>
      </c>
      <c r="C49" s="89"/>
    </row>
    <row r="50" spans="1:3" x14ac:dyDescent="0.25">
      <c r="A50" s="13" t="s">
        <v>608</v>
      </c>
      <c r="B50" s="5" t="s">
        <v>178</v>
      </c>
      <c r="C50" s="89"/>
    </row>
    <row r="51" spans="1:3" s="92" customFormat="1" ht="25.5" x14ac:dyDescent="0.25">
      <c r="A51" s="11" t="s">
        <v>423</v>
      </c>
      <c r="B51" s="8" t="s">
        <v>178</v>
      </c>
      <c r="C51" s="93"/>
    </row>
    <row r="52" spans="1:3" x14ac:dyDescent="0.25">
      <c r="A52" s="13" t="s">
        <v>599</v>
      </c>
      <c r="B52" s="5" t="s">
        <v>184</v>
      </c>
      <c r="C52" s="89"/>
    </row>
    <row r="53" spans="1:3" x14ac:dyDescent="0.25">
      <c r="A53" s="13" t="s">
        <v>600</v>
      </c>
      <c r="B53" s="5" t="s">
        <v>184</v>
      </c>
      <c r="C53" s="89">
        <v>270000</v>
      </c>
    </row>
    <row r="54" spans="1:3" x14ac:dyDescent="0.25">
      <c r="A54" s="13" t="s">
        <v>601</v>
      </c>
      <c r="B54" s="5" t="s">
        <v>184</v>
      </c>
      <c r="C54" s="89"/>
    </row>
    <row r="55" spans="1:3" x14ac:dyDescent="0.25">
      <c r="A55" s="5" t="s">
        <v>602</v>
      </c>
      <c r="B55" s="5" t="s">
        <v>184</v>
      </c>
      <c r="C55" s="89"/>
    </row>
    <row r="56" spans="1:3" x14ac:dyDescent="0.25">
      <c r="A56" s="5" t="s">
        <v>603</v>
      </c>
      <c r="B56" s="5" t="s">
        <v>184</v>
      </c>
      <c r="C56" s="89"/>
    </row>
    <row r="57" spans="1:3" x14ac:dyDescent="0.25">
      <c r="A57" s="5" t="s">
        <v>604</v>
      </c>
      <c r="B57" s="5" t="s">
        <v>184</v>
      </c>
      <c r="C57" s="89"/>
    </row>
    <row r="58" spans="1:3" x14ac:dyDescent="0.25">
      <c r="A58" s="13" t="s">
        <v>605</v>
      </c>
      <c r="B58" s="5" t="s">
        <v>184</v>
      </c>
      <c r="C58" s="89"/>
    </row>
    <row r="59" spans="1:3" x14ac:dyDescent="0.25">
      <c r="A59" s="13" t="s">
        <v>609</v>
      </c>
      <c r="B59" s="5" t="s">
        <v>184</v>
      </c>
      <c r="C59" s="89"/>
    </row>
    <row r="60" spans="1:3" x14ac:dyDescent="0.25">
      <c r="A60" s="13" t="s">
        <v>607</v>
      </c>
      <c r="B60" s="5" t="s">
        <v>184</v>
      </c>
      <c r="C60" s="89"/>
    </row>
    <row r="61" spans="1:3" x14ac:dyDescent="0.25">
      <c r="A61" s="13" t="s">
        <v>608</v>
      </c>
      <c r="B61" s="5" t="s">
        <v>184</v>
      </c>
      <c r="C61" s="89"/>
    </row>
    <row r="62" spans="1:3" s="92" customFormat="1" x14ac:dyDescent="0.25">
      <c r="A62" s="15" t="s">
        <v>424</v>
      </c>
      <c r="B62" s="8" t="s">
        <v>184</v>
      </c>
      <c r="C62" s="93">
        <f>SUM(C52:C61)</f>
        <v>270000</v>
      </c>
    </row>
    <row r="63" spans="1:3" x14ac:dyDescent="0.25">
      <c r="A63" s="13" t="s">
        <v>589</v>
      </c>
      <c r="B63" s="6" t="s">
        <v>211</v>
      </c>
      <c r="C63" s="89"/>
    </row>
    <row r="64" spans="1:3" x14ac:dyDescent="0.25">
      <c r="A64" s="13" t="s">
        <v>590</v>
      </c>
      <c r="B64" s="6" t="s">
        <v>211</v>
      </c>
      <c r="C64" s="89"/>
    </row>
    <row r="65" spans="1:3" x14ac:dyDescent="0.25">
      <c r="A65" s="13" t="s">
        <v>591</v>
      </c>
      <c r="B65" s="6" t="s">
        <v>211</v>
      </c>
      <c r="C65" s="89"/>
    </row>
    <row r="66" spans="1:3" x14ac:dyDescent="0.25">
      <c r="A66" s="13" t="s">
        <v>592</v>
      </c>
      <c r="B66" s="6" t="s">
        <v>211</v>
      </c>
      <c r="C66" s="89"/>
    </row>
    <row r="67" spans="1:3" x14ac:dyDescent="0.25">
      <c r="A67" s="13" t="s">
        <v>593</v>
      </c>
      <c r="B67" s="6" t="s">
        <v>211</v>
      </c>
      <c r="C67" s="89"/>
    </row>
    <row r="68" spans="1:3" x14ac:dyDescent="0.25">
      <c r="A68" s="13" t="s">
        <v>594</v>
      </c>
      <c r="B68" s="6" t="s">
        <v>211</v>
      </c>
      <c r="C68" s="89"/>
    </row>
    <row r="69" spans="1:3" x14ac:dyDescent="0.25">
      <c r="A69" s="13" t="s">
        <v>595</v>
      </c>
      <c r="B69" s="6" t="s">
        <v>211</v>
      </c>
      <c r="C69" s="89"/>
    </row>
    <row r="70" spans="1:3" x14ac:dyDescent="0.25">
      <c r="A70" s="13" t="s">
        <v>596</v>
      </c>
      <c r="B70" s="6" t="s">
        <v>211</v>
      </c>
      <c r="C70" s="89"/>
    </row>
    <row r="71" spans="1:3" x14ac:dyDescent="0.25">
      <c r="A71" s="13" t="s">
        <v>597</v>
      </c>
      <c r="B71" s="6" t="s">
        <v>211</v>
      </c>
      <c r="C71" s="89"/>
    </row>
    <row r="72" spans="1:3" x14ac:dyDescent="0.25">
      <c r="A72" s="13" t="s">
        <v>598</v>
      </c>
      <c r="B72" s="6" t="s">
        <v>211</v>
      </c>
      <c r="C72" s="89"/>
    </row>
    <row r="73" spans="1:3" s="92" customFormat="1" ht="25.5" x14ac:dyDescent="0.25">
      <c r="A73" s="11" t="s">
        <v>433</v>
      </c>
      <c r="B73" s="8" t="s">
        <v>211</v>
      </c>
      <c r="C73" s="93"/>
    </row>
    <row r="74" spans="1:3" x14ac:dyDescent="0.25">
      <c r="A74" s="13" t="s">
        <v>589</v>
      </c>
      <c r="B74" s="6" t="s">
        <v>212</v>
      </c>
      <c r="C74" s="89"/>
    </row>
    <row r="75" spans="1:3" x14ac:dyDescent="0.25">
      <c r="A75" s="13" t="s">
        <v>590</v>
      </c>
      <c r="B75" s="6" t="s">
        <v>212</v>
      </c>
      <c r="C75" s="89"/>
    </row>
    <row r="76" spans="1:3" x14ac:dyDescent="0.25">
      <c r="A76" s="13" t="s">
        <v>591</v>
      </c>
      <c r="B76" s="6" t="s">
        <v>212</v>
      </c>
      <c r="C76" s="89"/>
    </row>
    <row r="77" spans="1:3" x14ac:dyDescent="0.25">
      <c r="A77" s="13" t="s">
        <v>592</v>
      </c>
      <c r="B77" s="6" t="s">
        <v>212</v>
      </c>
      <c r="C77" s="89"/>
    </row>
    <row r="78" spans="1:3" x14ac:dyDescent="0.25">
      <c r="A78" s="13" t="s">
        <v>593</v>
      </c>
      <c r="B78" s="6" t="s">
        <v>212</v>
      </c>
      <c r="C78" s="89"/>
    </row>
    <row r="79" spans="1:3" x14ac:dyDescent="0.25">
      <c r="A79" s="13" t="s">
        <v>594</v>
      </c>
      <c r="B79" s="6" t="s">
        <v>212</v>
      </c>
      <c r="C79" s="89"/>
    </row>
    <row r="80" spans="1:3" x14ac:dyDescent="0.25">
      <c r="A80" s="13" t="s">
        <v>595</v>
      </c>
      <c r="B80" s="6" t="s">
        <v>212</v>
      </c>
      <c r="C80" s="89"/>
    </row>
    <row r="81" spans="1:3" x14ac:dyDescent="0.25">
      <c r="A81" s="13" t="s">
        <v>596</v>
      </c>
      <c r="B81" s="6" t="s">
        <v>212</v>
      </c>
      <c r="C81" s="89"/>
    </row>
    <row r="82" spans="1:3" x14ac:dyDescent="0.25">
      <c r="A82" s="13" t="s">
        <v>597</v>
      </c>
      <c r="B82" s="6" t="s">
        <v>212</v>
      </c>
      <c r="C82" s="89"/>
    </row>
    <row r="83" spans="1:3" x14ac:dyDescent="0.25">
      <c r="A83" s="13" t="s">
        <v>598</v>
      </c>
      <c r="B83" s="6" t="s">
        <v>212</v>
      </c>
      <c r="C83" s="89"/>
    </row>
    <row r="84" spans="1:3" s="92" customFormat="1" ht="25.5" x14ac:dyDescent="0.25">
      <c r="A84" s="11" t="s">
        <v>432</v>
      </c>
      <c r="B84" s="8" t="s">
        <v>212</v>
      </c>
      <c r="C84" s="93"/>
    </row>
    <row r="85" spans="1:3" x14ac:dyDescent="0.25">
      <c r="A85" s="13" t="s">
        <v>589</v>
      </c>
      <c r="B85" s="6" t="s">
        <v>213</v>
      </c>
      <c r="C85" s="89"/>
    </row>
    <row r="86" spans="1:3" x14ac:dyDescent="0.25">
      <c r="A86" s="13" t="s">
        <v>590</v>
      </c>
      <c r="B86" s="6" t="s">
        <v>213</v>
      </c>
      <c r="C86" s="89"/>
    </row>
    <row r="87" spans="1:3" x14ac:dyDescent="0.25">
      <c r="A87" s="13" t="s">
        <v>591</v>
      </c>
      <c r="B87" s="6" t="s">
        <v>213</v>
      </c>
      <c r="C87" s="89"/>
    </row>
    <row r="88" spans="1:3" x14ac:dyDescent="0.25">
      <c r="A88" s="13" t="s">
        <v>592</v>
      </c>
      <c r="B88" s="6" t="s">
        <v>213</v>
      </c>
      <c r="C88" s="89"/>
    </row>
    <row r="89" spans="1:3" x14ac:dyDescent="0.25">
      <c r="A89" s="13" t="s">
        <v>593</v>
      </c>
      <c r="B89" s="6" t="s">
        <v>213</v>
      </c>
      <c r="C89" s="89"/>
    </row>
    <row r="90" spans="1:3" x14ac:dyDescent="0.25">
      <c r="A90" s="13" t="s">
        <v>594</v>
      </c>
      <c r="B90" s="6" t="s">
        <v>213</v>
      </c>
      <c r="C90" s="89"/>
    </row>
    <row r="91" spans="1:3" x14ac:dyDescent="0.25">
      <c r="A91" s="13" t="s">
        <v>595</v>
      </c>
      <c r="B91" s="6" t="s">
        <v>213</v>
      </c>
      <c r="C91" s="89"/>
    </row>
    <row r="92" spans="1:3" x14ac:dyDescent="0.25">
      <c r="A92" s="13" t="s">
        <v>596</v>
      </c>
      <c r="B92" s="6" t="s">
        <v>213</v>
      </c>
      <c r="C92" s="89"/>
    </row>
    <row r="93" spans="1:3" x14ac:dyDescent="0.25">
      <c r="A93" s="13" t="s">
        <v>597</v>
      </c>
      <c r="B93" s="6" t="s">
        <v>213</v>
      </c>
      <c r="C93" s="89"/>
    </row>
    <row r="94" spans="1:3" x14ac:dyDescent="0.25">
      <c r="A94" s="13" t="s">
        <v>598</v>
      </c>
      <c r="B94" s="6" t="s">
        <v>213</v>
      </c>
      <c r="C94" s="89"/>
    </row>
    <row r="95" spans="1:3" s="92" customFormat="1" x14ac:dyDescent="0.25">
      <c r="A95" s="11" t="s">
        <v>431</v>
      </c>
      <c r="B95" s="8" t="s">
        <v>213</v>
      </c>
      <c r="C95" s="93"/>
    </row>
    <row r="96" spans="1:3" x14ac:dyDescent="0.25">
      <c r="A96" s="13" t="s">
        <v>599</v>
      </c>
      <c r="B96" s="5" t="s">
        <v>215</v>
      </c>
      <c r="C96" s="89"/>
    </row>
    <row r="97" spans="1:3" x14ac:dyDescent="0.25">
      <c r="A97" s="13" t="s">
        <v>600</v>
      </c>
      <c r="B97" s="6" t="s">
        <v>215</v>
      </c>
      <c r="C97" s="89"/>
    </row>
    <row r="98" spans="1:3" x14ac:dyDescent="0.25">
      <c r="A98" s="13" t="s">
        <v>601</v>
      </c>
      <c r="B98" s="5" t="s">
        <v>215</v>
      </c>
      <c r="C98" s="89"/>
    </row>
    <row r="99" spans="1:3" x14ac:dyDescent="0.25">
      <c r="A99" s="5" t="s">
        <v>602</v>
      </c>
      <c r="B99" s="6" t="s">
        <v>215</v>
      </c>
      <c r="C99" s="89"/>
    </row>
    <row r="100" spans="1:3" x14ac:dyDescent="0.25">
      <c r="A100" s="5" t="s">
        <v>603</v>
      </c>
      <c r="B100" s="5" t="s">
        <v>215</v>
      </c>
      <c r="C100" s="89"/>
    </row>
    <row r="101" spans="1:3" x14ac:dyDescent="0.25">
      <c r="A101" s="5" t="s">
        <v>604</v>
      </c>
      <c r="B101" s="6" t="s">
        <v>215</v>
      </c>
      <c r="C101" s="89"/>
    </row>
    <row r="102" spans="1:3" x14ac:dyDescent="0.25">
      <c r="A102" s="13" t="s">
        <v>605</v>
      </c>
      <c r="B102" s="5" t="s">
        <v>215</v>
      </c>
      <c r="C102" s="89"/>
    </row>
    <row r="103" spans="1:3" x14ac:dyDescent="0.25">
      <c r="A103" s="13" t="s">
        <v>609</v>
      </c>
      <c r="B103" s="6" t="s">
        <v>215</v>
      </c>
      <c r="C103" s="89"/>
    </row>
    <row r="104" spans="1:3" x14ac:dyDescent="0.25">
      <c r="A104" s="13" t="s">
        <v>607</v>
      </c>
      <c r="B104" s="5" t="s">
        <v>215</v>
      </c>
      <c r="C104" s="89"/>
    </row>
    <row r="105" spans="1:3" x14ac:dyDescent="0.25">
      <c r="A105" s="13" t="s">
        <v>608</v>
      </c>
      <c r="B105" s="6" t="s">
        <v>215</v>
      </c>
      <c r="C105" s="89"/>
    </row>
    <row r="106" spans="1:3" s="92" customFormat="1" ht="25.5" x14ac:dyDescent="0.25">
      <c r="A106" s="11" t="s">
        <v>430</v>
      </c>
      <c r="B106" s="8" t="s">
        <v>215</v>
      </c>
      <c r="C106" s="93"/>
    </row>
    <row r="107" spans="1:3" x14ac:dyDescent="0.25">
      <c r="A107" s="13" t="s">
        <v>599</v>
      </c>
      <c r="B107" s="5" t="s">
        <v>665</v>
      </c>
      <c r="C107" s="89"/>
    </row>
    <row r="108" spans="1:3" x14ac:dyDescent="0.25">
      <c r="A108" s="13" t="s">
        <v>600</v>
      </c>
      <c r="B108" s="5" t="s">
        <v>665</v>
      </c>
      <c r="C108" s="89"/>
    </row>
    <row r="109" spans="1:3" x14ac:dyDescent="0.25">
      <c r="A109" s="13" t="s">
        <v>601</v>
      </c>
      <c r="B109" s="5" t="s">
        <v>665</v>
      </c>
      <c r="C109" s="89"/>
    </row>
    <row r="110" spans="1:3" x14ac:dyDescent="0.25">
      <c r="A110" s="5" t="s">
        <v>602</v>
      </c>
      <c r="B110" s="5" t="s">
        <v>665</v>
      </c>
      <c r="C110" s="89"/>
    </row>
    <row r="111" spans="1:3" x14ac:dyDescent="0.25">
      <c r="A111" s="5" t="s">
        <v>603</v>
      </c>
      <c r="B111" s="5" t="s">
        <v>665</v>
      </c>
      <c r="C111" s="89"/>
    </row>
    <row r="112" spans="1:3" x14ac:dyDescent="0.25">
      <c r="A112" s="5" t="s">
        <v>604</v>
      </c>
      <c r="B112" s="5" t="s">
        <v>665</v>
      </c>
      <c r="C112" s="89"/>
    </row>
    <row r="113" spans="1:3" x14ac:dyDescent="0.25">
      <c r="A113" s="13" t="s">
        <v>605</v>
      </c>
      <c r="B113" s="5" t="s">
        <v>665</v>
      </c>
      <c r="C113" s="89"/>
    </row>
    <row r="114" spans="1:3" x14ac:dyDescent="0.25">
      <c r="A114" s="13" t="s">
        <v>609</v>
      </c>
      <c r="B114" s="5" t="s">
        <v>665</v>
      </c>
      <c r="C114" s="89"/>
    </row>
    <row r="115" spans="1:3" x14ac:dyDescent="0.25">
      <c r="A115" s="13" t="s">
        <v>607</v>
      </c>
      <c r="B115" s="5" t="s">
        <v>665</v>
      </c>
      <c r="C115" s="89"/>
    </row>
    <row r="116" spans="1:3" x14ac:dyDescent="0.25">
      <c r="A116" s="13" t="s">
        <v>608</v>
      </c>
      <c r="B116" s="5" t="s">
        <v>665</v>
      </c>
      <c r="C116" s="89"/>
    </row>
    <row r="117" spans="1:3" s="92" customFormat="1" x14ac:dyDescent="0.25">
      <c r="A117" s="15" t="s">
        <v>469</v>
      </c>
      <c r="B117" s="7" t="s">
        <v>665</v>
      </c>
      <c r="C117" s="93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7"/>
  <sheetViews>
    <sheetView topLeftCell="A25" workbookViewId="0">
      <selection activeCell="F32" sqref="F32"/>
    </sheetView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167" t="s">
        <v>697</v>
      </c>
      <c r="B1" s="167"/>
      <c r="C1" s="1"/>
      <c r="D1" s="1"/>
    </row>
    <row r="3" spans="1:4" ht="27" customHeight="1" x14ac:dyDescent="0.25">
      <c r="A3" s="188" t="s">
        <v>670</v>
      </c>
      <c r="B3" s="189"/>
      <c r="C3" s="189"/>
    </row>
    <row r="4" spans="1:4" ht="25.5" customHeight="1" x14ac:dyDescent="0.25">
      <c r="A4" s="191" t="s">
        <v>679</v>
      </c>
      <c r="B4" s="189"/>
      <c r="C4" s="189"/>
    </row>
    <row r="5" spans="1:4" ht="15.75" customHeight="1" x14ac:dyDescent="0.25">
      <c r="A5" s="58"/>
      <c r="B5" s="59"/>
      <c r="C5" s="59"/>
    </row>
    <row r="6" spans="1:4" ht="21" customHeight="1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4" t="s">
        <v>26</v>
      </c>
    </row>
    <row r="8" spans="1:4" x14ac:dyDescent="0.25">
      <c r="A8" s="13" t="s">
        <v>610</v>
      </c>
      <c r="B8" s="6" t="s">
        <v>279</v>
      </c>
      <c r="C8" s="89"/>
    </row>
    <row r="9" spans="1:4" x14ac:dyDescent="0.25">
      <c r="A9" s="13" t="s">
        <v>619</v>
      </c>
      <c r="B9" s="6" t="s">
        <v>279</v>
      </c>
      <c r="C9" s="89"/>
    </row>
    <row r="10" spans="1:4" ht="30" x14ac:dyDescent="0.25">
      <c r="A10" s="13" t="s">
        <v>620</v>
      </c>
      <c r="B10" s="6" t="s">
        <v>279</v>
      </c>
      <c r="C10" s="89"/>
    </row>
    <row r="11" spans="1:4" x14ac:dyDescent="0.25">
      <c r="A11" s="13" t="s">
        <v>618</v>
      </c>
      <c r="B11" s="6" t="s">
        <v>279</v>
      </c>
      <c r="C11" s="89"/>
    </row>
    <row r="12" spans="1:4" x14ac:dyDescent="0.25">
      <c r="A12" s="13" t="s">
        <v>617</v>
      </c>
      <c r="B12" s="6" t="s">
        <v>279</v>
      </c>
      <c r="C12" s="89"/>
    </row>
    <row r="13" spans="1:4" x14ac:dyDescent="0.25">
      <c r="A13" s="13" t="s">
        <v>616</v>
      </c>
      <c r="B13" s="6" t="s">
        <v>279</v>
      </c>
      <c r="C13" s="89"/>
    </row>
    <row r="14" spans="1:4" x14ac:dyDescent="0.25">
      <c r="A14" s="13" t="s">
        <v>611</v>
      </c>
      <c r="B14" s="6" t="s">
        <v>279</v>
      </c>
      <c r="C14" s="89"/>
    </row>
    <row r="15" spans="1:4" x14ac:dyDescent="0.25">
      <c r="A15" s="13" t="s">
        <v>612</v>
      </c>
      <c r="B15" s="6" t="s">
        <v>279</v>
      </c>
      <c r="C15" s="89"/>
    </row>
    <row r="16" spans="1:4" x14ac:dyDescent="0.25">
      <c r="A16" s="13" t="s">
        <v>613</v>
      </c>
      <c r="B16" s="6" t="s">
        <v>279</v>
      </c>
      <c r="C16" s="89"/>
    </row>
    <row r="17" spans="1:3" x14ac:dyDescent="0.25">
      <c r="A17" s="13" t="s">
        <v>614</v>
      </c>
      <c r="B17" s="6" t="s">
        <v>279</v>
      </c>
      <c r="C17" s="89"/>
    </row>
    <row r="18" spans="1:3" s="92" customFormat="1" ht="25.5" x14ac:dyDescent="0.25">
      <c r="A18" s="7" t="s">
        <v>478</v>
      </c>
      <c r="B18" s="8" t="s">
        <v>279</v>
      </c>
      <c r="C18" s="93"/>
    </row>
    <row r="19" spans="1:3" x14ac:dyDescent="0.25">
      <c r="A19" s="13" t="s">
        <v>610</v>
      </c>
      <c r="B19" s="6" t="s">
        <v>280</v>
      </c>
      <c r="C19" s="89"/>
    </row>
    <row r="20" spans="1:3" x14ac:dyDescent="0.25">
      <c r="A20" s="13" t="s">
        <v>619</v>
      </c>
      <c r="B20" s="6" t="s">
        <v>280</v>
      </c>
      <c r="C20" s="89"/>
    </row>
    <row r="21" spans="1:3" ht="30" x14ac:dyDescent="0.25">
      <c r="A21" s="13" t="s">
        <v>620</v>
      </c>
      <c r="B21" s="6" t="s">
        <v>280</v>
      </c>
      <c r="C21" s="89"/>
    </row>
    <row r="22" spans="1:3" x14ac:dyDescent="0.25">
      <c r="A22" s="13" t="s">
        <v>618</v>
      </c>
      <c r="B22" s="6" t="s">
        <v>280</v>
      </c>
      <c r="C22" s="89"/>
    </row>
    <row r="23" spans="1:3" x14ac:dyDescent="0.25">
      <c r="A23" s="13" t="s">
        <v>617</v>
      </c>
      <c r="B23" s="6" t="s">
        <v>280</v>
      </c>
      <c r="C23" s="89"/>
    </row>
    <row r="24" spans="1:3" x14ac:dyDescent="0.25">
      <c r="A24" s="13" t="s">
        <v>616</v>
      </c>
      <c r="B24" s="6" t="s">
        <v>280</v>
      </c>
      <c r="C24" s="89"/>
    </row>
    <row r="25" spans="1:3" x14ac:dyDescent="0.25">
      <c r="A25" s="13" t="s">
        <v>611</v>
      </c>
      <c r="B25" s="6" t="s">
        <v>280</v>
      </c>
      <c r="C25" s="89"/>
    </row>
    <row r="26" spans="1:3" x14ac:dyDescent="0.25">
      <c r="A26" s="13" t="s">
        <v>612</v>
      </c>
      <c r="B26" s="6" t="s">
        <v>280</v>
      </c>
      <c r="C26" s="89"/>
    </row>
    <row r="27" spans="1:3" x14ac:dyDescent="0.25">
      <c r="A27" s="13" t="s">
        <v>613</v>
      </c>
      <c r="B27" s="6" t="s">
        <v>280</v>
      </c>
      <c r="C27" s="89"/>
    </row>
    <row r="28" spans="1:3" x14ac:dyDescent="0.25">
      <c r="A28" s="13" t="s">
        <v>614</v>
      </c>
      <c r="B28" s="6" t="s">
        <v>280</v>
      </c>
      <c r="C28" s="89"/>
    </row>
    <row r="29" spans="1:3" s="92" customFormat="1" ht="25.5" x14ac:dyDescent="0.25">
      <c r="A29" s="7" t="s">
        <v>535</v>
      </c>
      <c r="B29" s="8" t="s">
        <v>280</v>
      </c>
      <c r="C29" s="93"/>
    </row>
    <row r="30" spans="1:3" x14ac:dyDescent="0.25">
      <c r="A30" s="13" t="s">
        <v>610</v>
      </c>
      <c r="B30" s="6" t="s">
        <v>281</v>
      </c>
      <c r="C30" s="89"/>
    </row>
    <row r="31" spans="1:3" x14ac:dyDescent="0.25">
      <c r="A31" s="13" t="s">
        <v>619</v>
      </c>
      <c r="B31" s="6" t="s">
        <v>281</v>
      </c>
      <c r="C31" s="159">
        <v>1300000</v>
      </c>
    </row>
    <row r="32" spans="1:3" ht="30" x14ac:dyDescent="0.25">
      <c r="A32" s="13" t="s">
        <v>620</v>
      </c>
      <c r="B32" s="6" t="s">
        <v>281</v>
      </c>
      <c r="C32" s="89"/>
    </row>
    <row r="33" spans="1:3" x14ac:dyDescent="0.25">
      <c r="A33" s="13" t="s">
        <v>618</v>
      </c>
      <c r="B33" s="6" t="s">
        <v>281</v>
      </c>
      <c r="C33" s="89"/>
    </row>
    <row r="34" spans="1:3" x14ac:dyDescent="0.25">
      <c r="A34" s="13" t="s">
        <v>617</v>
      </c>
      <c r="B34" s="6" t="s">
        <v>281</v>
      </c>
      <c r="C34" s="89"/>
    </row>
    <row r="35" spans="1:3" x14ac:dyDescent="0.25">
      <c r="A35" s="13" t="s">
        <v>616</v>
      </c>
      <c r="B35" s="6" t="s">
        <v>281</v>
      </c>
      <c r="C35" s="89">
        <v>195000</v>
      </c>
    </row>
    <row r="36" spans="1:3" x14ac:dyDescent="0.25">
      <c r="A36" s="13" t="s">
        <v>611</v>
      </c>
      <c r="B36" s="6" t="s">
        <v>281</v>
      </c>
      <c r="C36" s="113"/>
    </row>
    <row r="37" spans="1:3" x14ac:dyDescent="0.25">
      <c r="A37" s="13" t="s">
        <v>612</v>
      </c>
      <c r="B37" s="6" t="s">
        <v>281</v>
      </c>
      <c r="C37" s="112"/>
    </row>
    <row r="38" spans="1:3" x14ac:dyDescent="0.25">
      <c r="A38" s="13" t="s">
        <v>613</v>
      </c>
      <c r="B38" s="6" t="s">
        <v>281</v>
      </c>
      <c r="C38" s="112"/>
    </row>
    <row r="39" spans="1:3" x14ac:dyDescent="0.25">
      <c r="A39" s="13" t="s">
        <v>614</v>
      </c>
      <c r="B39" s="6" t="s">
        <v>281</v>
      </c>
      <c r="C39" s="112"/>
    </row>
    <row r="40" spans="1:3" s="92" customFormat="1" x14ac:dyDescent="0.25">
      <c r="A40" s="7" t="s">
        <v>534</v>
      </c>
      <c r="B40" s="8" t="s">
        <v>281</v>
      </c>
      <c r="C40" s="130">
        <f>SUM(C30:C39)</f>
        <v>1495000</v>
      </c>
    </row>
    <row r="41" spans="1:3" x14ac:dyDescent="0.25">
      <c r="A41" s="13" t="s">
        <v>610</v>
      </c>
      <c r="B41" s="6" t="s">
        <v>287</v>
      </c>
      <c r="C41" s="89"/>
    </row>
    <row r="42" spans="1:3" x14ac:dyDescent="0.25">
      <c r="A42" s="13" t="s">
        <v>619</v>
      </c>
      <c r="B42" s="6" t="s">
        <v>287</v>
      </c>
      <c r="C42" s="89"/>
    </row>
    <row r="43" spans="1:3" ht="30" x14ac:dyDescent="0.25">
      <c r="A43" s="13" t="s">
        <v>620</v>
      </c>
      <c r="B43" s="6" t="s">
        <v>287</v>
      </c>
      <c r="C43" s="89"/>
    </row>
    <row r="44" spans="1:3" x14ac:dyDescent="0.25">
      <c r="A44" s="13" t="s">
        <v>618</v>
      </c>
      <c r="B44" s="6" t="s">
        <v>287</v>
      </c>
      <c r="C44" s="89"/>
    </row>
    <row r="45" spans="1:3" x14ac:dyDescent="0.25">
      <c r="A45" s="13" t="s">
        <v>617</v>
      </c>
      <c r="B45" s="6" t="s">
        <v>287</v>
      </c>
      <c r="C45" s="89"/>
    </row>
    <row r="46" spans="1:3" x14ac:dyDescent="0.25">
      <c r="A46" s="13" t="s">
        <v>616</v>
      </c>
      <c r="B46" s="6" t="s">
        <v>287</v>
      </c>
      <c r="C46" s="89"/>
    </row>
    <row r="47" spans="1:3" x14ac:dyDescent="0.25">
      <c r="A47" s="13" t="s">
        <v>611</v>
      </c>
      <c r="B47" s="6" t="s">
        <v>287</v>
      </c>
      <c r="C47" s="89"/>
    </row>
    <row r="48" spans="1:3" x14ac:dyDescent="0.25">
      <c r="A48" s="13" t="s">
        <v>612</v>
      </c>
      <c r="B48" s="6" t="s">
        <v>287</v>
      </c>
      <c r="C48" s="89"/>
    </row>
    <row r="49" spans="1:3" x14ac:dyDescent="0.25">
      <c r="A49" s="13" t="s">
        <v>613</v>
      </c>
      <c r="B49" s="6" t="s">
        <v>287</v>
      </c>
      <c r="C49" s="89"/>
    </row>
    <row r="50" spans="1:3" x14ac:dyDescent="0.25">
      <c r="A50" s="13" t="s">
        <v>614</v>
      </c>
      <c r="B50" s="6" t="s">
        <v>287</v>
      </c>
      <c r="C50" s="89"/>
    </row>
    <row r="51" spans="1:3" s="92" customFormat="1" ht="25.5" x14ac:dyDescent="0.25">
      <c r="A51" s="7" t="s">
        <v>533</v>
      </c>
      <c r="B51" s="8" t="s">
        <v>287</v>
      </c>
      <c r="C51" s="93"/>
    </row>
    <row r="52" spans="1:3" x14ac:dyDescent="0.25">
      <c r="A52" s="13" t="s">
        <v>615</v>
      </c>
      <c r="B52" s="6" t="s">
        <v>288</v>
      </c>
      <c r="C52" s="89"/>
    </row>
    <row r="53" spans="1:3" x14ac:dyDescent="0.25">
      <c r="A53" s="13" t="s">
        <v>619</v>
      </c>
      <c r="B53" s="6" t="s">
        <v>288</v>
      </c>
      <c r="C53" s="89"/>
    </row>
    <row r="54" spans="1:3" ht="30" x14ac:dyDescent="0.25">
      <c r="A54" s="13" t="s">
        <v>620</v>
      </c>
      <c r="B54" s="6" t="s">
        <v>288</v>
      </c>
      <c r="C54" s="89"/>
    </row>
    <row r="55" spans="1:3" x14ac:dyDescent="0.25">
      <c r="A55" s="13" t="s">
        <v>618</v>
      </c>
      <c r="B55" s="6" t="s">
        <v>288</v>
      </c>
      <c r="C55" s="89"/>
    </row>
    <row r="56" spans="1:3" x14ac:dyDescent="0.25">
      <c r="A56" s="13" t="s">
        <v>617</v>
      </c>
      <c r="B56" s="6" t="s">
        <v>288</v>
      </c>
      <c r="C56" s="89"/>
    </row>
    <row r="57" spans="1:3" x14ac:dyDescent="0.25">
      <c r="A57" s="13" t="s">
        <v>616</v>
      </c>
      <c r="B57" s="6" t="s">
        <v>288</v>
      </c>
      <c r="C57" s="89"/>
    </row>
    <row r="58" spans="1:3" x14ac:dyDescent="0.25">
      <c r="A58" s="13" t="s">
        <v>611</v>
      </c>
      <c r="B58" s="6" t="s">
        <v>288</v>
      </c>
      <c r="C58" s="89"/>
    </row>
    <row r="59" spans="1:3" x14ac:dyDescent="0.25">
      <c r="A59" s="13" t="s">
        <v>612</v>
      </c>
      <c r="B59" s="6" t="s">
        <v>288</v>
      </c>
      <c r="C59" s="89"/>
    </row>
    <row r="60" spans="1:3" x14ac:dyDescent="0.25">
      <c r="A60" s="13" t="s">
        <v>613</v>
      </c>
      <c r="B60" s="6" t="s">
        <v>288</v>
      </c>
      <c r="C60" s="89"/>
    </row>
    <row r="61" spans="1:3" x14ac:dyDescent="0.25">
      <c r="A61" s="13" t="s">
        <v>614</v>
      </c>
      <c r="B61" s="6" t="s">
        <v>288</v>
      </c>
      <c r="C61" s="89"/>
    </row>
    <row r="62" spans="1:3" s="92" customFormat="1" ht="25.5" x14ac:dyDescent="0.25">
      <c r="A62" s="7" t="s">
        <v>536</v>
      </c>
      <c r="B62" s="8" t="s">
        <v>288</v>
      </c>
      <c r="C62" s="93"/>
    </row>
    <row r="63" spans="1:3" x14ac:dyDescent="0.25">
      <c r="A63" s="13" t="s">
        <v>610</v>
      </c>
      <c r="B63" s="6" t="s">
        <v>289</v>
      </c>
      <c r="C63" s="89"/>
    </row>
    <row r="64" spans="1:3" x14ac:dyDescent="0.25">
      <c r="A64" s="13" t="s">
        <v>619</v>
      </c>
      <c r="B64" s="6" t="s">
        <v>289</v>
      </c>
      <c r="C64" s="89"/>
    </row>
    <row r="65" spans="1:3" ht="30" x14ac:dyDescent="0.25">
      <c r="A65" s="13" t="s">
        <v>620</v>
      </c>
      <c r="B65" s="6" t="s">
        <v>289</v>
      </c>
      <c r="C65" s="113"/>
    </row>
    <row r="66" spans="1:3" x14ac:dyDescent="0.25">
      <c r="A66" s="13" t="s">
        <v>618</v>
      </c>
      <c r="B66" s="6" t="s">
        <v>289</v>
      </c>
      <c r="C66" s="113"/>
    </row>
    <row r="67" spans="1:3" x14ac:dyDescent="0.25">
      <c r="A67" s="13" t="s">
        <v>617</v>
      </c>
      <c r="B67" s="6" t="s">
        <v>289</v>
      </c>
      <c r="C67" s="113"/>
    </row>
    <row r="68" spans="1:3" x14ac:dyDescent="0.25">
      <c r="A68" s="13" t="s">
        <v>616</v>
      </c>
      <c r="B68" s="6" t="s">
        <v>289</v>
      </c>
      <c r="C68" s="113"/>
    </row>
    <row r="69" spans="1:3" x14ac:dyDescent="0.25">
      <c r="A69" s="13" t="s">
        <v>611</v>
      </c>
      <c r="B69" s="6" t="s">
        <v>289</v>
      </c>
      <c r="C69" s="113"/>
    </row>
    <row r="70" spans="1:3" x14ac:dyDescent="0.25">
      <c r="A70" s="13" t="s">
        <v>612</v>
      </c>
      <c r="B70" s="6" t="s">
        <v>289</v>
      </c>
      <c r="C70" s="113"/>
    </row>
    <row r="71" spans="1:3" x14ac:dyDescent="0.25">
      <c r="A71" s="13" t="s">
        <v>613</v>
      </c>
      <c r="B71" s="6" t="s">
        <v>289</v>
      </c>
      <c r="C71" s="113"/>
    </row>
    <row r="72" spans="1:3" x14ac:dyDescent="0.25">
      <c r="A72" s="13" t="s">
        <v>614</v>
      </c>
      <c r="B72" s="6" t="s">
        <v>289</v>
      </c>
      <c r="C72" s="113"/>
    </row>
    <row r="73" spans="1:3" s="92" customFormat="1" x14ac:dyDescent="0.25">
      <c r="A73" s="7" t="s">
        <v>483</v>
      </c>
      <c r="B73" s="8" t="s">
        <v>289</v>
      </c>
      <c r="C73" s="130"/>
    </row>
    <row r="74" spans="1:3" x14ac:dyDescent="0.25">
      <c r="A74" s="13" t="s">
        <v>621</v>
      </c>
      <c r="B74" s="5" t="s">
        <v>339</v>
      </c>
      <c r="C74" s="89"/>
    </row>
    <row r="75" spans="1:3" x14ac:dyDescent="0.25">
      <c r="A75" s="13" t="s">
        <v>622</v>
      </c>
      <c r="B75" s="5" t="s">
        <v>339</v>
      </c>
      <c r="C75" s="89"/>
    </row>
    <row r="76" spans="1:3" x14ac:dyDescent="0.25">
      <c r="A76" s="13" t="s">
        <v>630</v>
      </c>
      <c r="B76" s="5" t="s">
        <v>339</v>
      </c>
      <c r="C76" s="89"/>
    </row>
    <row r="77" spans="1:3" x14ac:dyDescent="0.25">
      <c r="A77" s="5" t="s">
        <v>629</v>
      </c>
      <c r="B77" s="5" t="s">
        <v>339</v>
      </c>
      <c r="C77" s="89"/>
    </row>
    <row r="78" spans="1:3" x14ac:dyDescent="0.25">
      <c r="A78" s="5" t="s">
        <v>628</v>
      </c>
      <c r="B78" s="5" t="s">
        <v>339</v>
      </c>
      <c r="C78" s="89"/>
    </row>
    <row r="79" spans="1:3" x14ac:dyDescent="0.25">
      <c r="A79" s="5" t="s">
        <v>627</v>
      </c>
      <c r="B79" s="5" t="s">
        <v>339</v>
      </c>
      <c r="C79" s="89"/>
    </row>
    <row r="80" spans="1:3" x14ac:dyDescent="0.25">
      <c r="A80" s="13" t="s">
        <v>626</v>
      </c>
      <c r="B80" s="5" t="s">
        <v>339</v>
      </c>
      <c r="C80" s="89"/>
    </row>
    <row r="81" spans="1:3" x14ac:dyDescent="0.25">
      <c r="A81" s="13" t="s">
        <v>631</v>
      </c>
      <c r="B81" s="5" t="s">
        <v>339</v>
      </c>
      <c r="C81" s="89"/>
    </row>
    <row r="82" spans="1:3" x14ac:dyDescent="0.25">
      <c r="A82" s="13" t="s">
        <v>623</v>
      </c>
      <c r="B82" s="5" t="s">
        <v>339</v>
      </c>
      <c r="C82" s="89"/>
    </row>
    <row r="83" spans="1:3" x14ac:dyDescent="0.25">
      <c r="A83" s="13" t="s">
        <v>624</v>
      </c>
      <c r="B83" s="5" t="s">
        <v>339</v>
      </c>
      <c r="C83" s="89"/>
    </row>
    <row r="84" spans="1:3" s="92" customFormat="1" ht="25.5" x14ac:dyDescent="0.25">
      <c r="A84" s="7" t="s">
        <v>551</v>
      </c>
      <c r="B84" s="8" t="s">
        <v>339</v>
      </c>
      <c r="C84" s="93"/>
    </row>
    <row r="85" spans="1:3" x14ac:dyDescent="0.25">
      <c r="A85" s="13" t="s">
        <v>621</v>
      </c>
      <c r="B85" s="5" t="s">
        <v>668</v>
      </c>
      <c r="C85" s="89"/>
    </row>
    <row r="86" spans="1:3" x14ac:dyDescent="0.25">
      <c r="A86" s="13" t="s">
        <v>622</v>
      </c>
      <c r="B86" s="5" t="s">
        <v>668</v>
      </c>
      <c r="C86" s="89"/>
    </row>
    <row r="87" spans="1:3" x14ac:dyDescent="0.25">
      <c r="A87" s="13" t="s">
        <v>630</v>
      </c>
      <c r="B87" s="5" t="s">
        <v>668</v>
      </c>
      <c r="C87" s="89"/>
    </row>
    <row r="88" spans="1:3" x14ac:dyDescent="0.25">
      <c r="A88" s="5" t="s">
        <v>629</v>
      </c>
      <c r="B88" s="5" t="s">
        <v>668</v>
      </c>
      <c r="C88" s="89"/>
    </row>
    <row r="89" spans="1:3" x14ac:dyDescent="0.25">
      <c r="A89" s="5" t="s">
        <v>628</v>
      </c>
      <c r="B89" s="5" t="s">
        <v>668</v>
      </c>
      <c r="C89" s="89"/>
    </row>
    <row r="90" spans="1:3" x14ac:dyDescent="0.25">
      <c r="A90" s="5" t="s">
        <v>657</v>
      </c>
      <c r="B90" s="5" t="s">
        <v>668</v>
      </c>
      <c r="C90" s="113"/>
    </row>
    <row r="91" spans="1:3" x14ac:dyDescent="0.25">
      <c r="A91" s="13" t="s">
        <v>626</v>
      </c>
      <c r="B91" s="5" t="s">
        <v>668</v>
      </c>
      <c r="C91" s="113"/>
    </row>
    <row r="92" spans="1:3" x14ac:dyDescent="0.25">
      <c r="A92" s="13" t="s">
        <v>625</v>
      </c>
      <c r="B92" s="5" t="s">
        <v>668</v>
      </c>
      <c r="C92" s="113"/>
    </row>
    <row r="93" spans="1:3" x14ac:dyDescent="0.25">
      <c r="A93" s="13" t="s">
        <v>623</v>
      </c>
      <c r="B93" s="5" t="s">
        <v>668</v>
      </c>
      <c r="C93" s="113"/>
    </row>
    <row r="94" spans="1:3" x14ac:dyDescent="0.25">
      <c r="A94" s="13" t="s">
        <v>624</v>
      </c>
      <c r="B94" s="5" t="s">
        <v>668</v>
      </c>
      <c r="C94" s="113"/>
    </row>
    <row r="95" spans="1:3" s="92" customFormat="1" x14ac:dyDescent="0.25">
      <c r="A95" s="15" t="s">
        <v>552</v>
      </c>
      <c r="B95" s="8" t="s">
        <v>668</v>
      </c>
      <c r="C95" s="130"/>
    </row>
    <row r="96" spans="1:3" x14ac:dyDescent="0.25">
      <c r="A96" s="13" t="s">
        <v>621</v>
      </c>
      <c r="B96" s="5" t="s">
        <v>343</v>
      </c>
      <c r="C96" s="113"/>
    </row>
    <row r="97" spans="1:3" x14ac:dyDescent="0.25">
      <c r="A97" s="13" t="s">
        <v>622</v>
      </c>
      <c r="B97" s="5" t="s">
        <v>343</v>
      </c>
      <c r="C97" s="113"/>
    </row>
    <row r="98" spans="1:3" x14ac:dyDescent="0.25">
      <c r="A98" s="13" t="s">
        <v>630</v>
      </c>
      <c r="B98" s="5" t="s">
        <v>343</v>
      </c>
      <c r="C98" s="89"/>
    </row>
    <row r="99" spans="1:3" x14ac:dyDescent="0.25">
      <c r="A99" s="5" t="s">
        <v>629</v>
      </c>
      <c r="B99" s="5" t="s">
        <v>343</v>
      </c>
      <c r="C99" s="89"/>
    </row>
    <row r="100" spans="1:3" x14ac:dyDescent="0.25">
      <c r="A100" s="5" t="s">
        <v>628</v>
      </c>
      <c r="B100" s="5" t="s">
        <v>343</v>
      </c>
      <c r="C100" s="89"/>
    </row>
    <row r="101" spans="1:3" x14ac:dyDescent="0.25">
      <c r="A101" s="5" t="s">
        <v>627</v>
      </c>
      <c r="B101" s="5" t="s">
        <v>343</v>
      </c>
      <c r="C101" s="89"/>
    </row>
    <row r="102" spans="1:3" x14ac:dyDescent="0.25">
      <c r="A102" s="13" t="s">
        <v>626</v>
      </c>
      <c r="B102" s="5" t="s">
        <v>343</v>
      </c>
      <c r="C102" s="89"/>
    </row>
    <row r="103" spans="1:3" x14ac:dyDescent="0.25">
      <c r="A103" s="13" t="s">
        <v>631</v>
      </c>
      <c r="B103" s="5" t="s">
        <v>343</v>
      </c>
      <c r="C103" s="89"/>
    </row>
    <row r="104" spans="1:3" x14ac:dyDescent="0.25">
      <c r="A104" s="13" t="s">
        <v>623</v>
      </c>
      <c r="B104" s="5" t="s">
        <v>343</v>
      </c>
      <c r="C104" s="89"/>
    </row>
    <row r="105" spans="1:3" x14ac:dyDescent="0.25">
      <c r="A105" s="13" t="s">
        <v>624</v>
      </c>
      <c r="B105" s="5" t="s">
        <v>343</v>
      </c>
      <c r="C105" s="89"/>
    </row>
    <row r="106" spans="1:3" s="92" customFormat="1" ht="25.5" x14ac:dyDescent="0.25">
      <c r="A106" s="7" t="s">
        <v>553</v>
      </c>
      <c r="B106" s="8" t="s">
        <v>343</v>
      </c>
      <c r="C106" s="93"/>
    </row>
    <row r="107" spans="1:3" x14ac:dyDescent="0.25">
      <c r="A107" s="13" t="s">
        <v>621</v>
      </c>
      <c r="B107" s="5" t="s">
        <v>344</v>
      </c>
      <c r="C107" s="89"/>
    </row>
    <row r="108" spans="1:3" x14ac:dyDescent="0.25">
      <c r="A108" s="13" t="s">
        <v>622</v>
      </c>
      <c r="B108" s="5" t="s">
        <v>344</v>
      </c>
      <c r="C108" s="89"/>
    </row>
    <row r="109" spans="1:3" x14ac:dyDescent="0.25">
      <c r="A109" s="13" t="s">
        <v>630</v>
      </c>
      <c r="B109" s="5" t="s">
        <v>344</v>
      </c>
      <c r="C109" s="89"/>
    </row>
    <row r="110" spans="1:3" x14ac:dyDescent="0.25">
      <c r="A110" s="5" t="s">
        <v>629</v>
      </c>
      <c r="B110" s="5" t="s">
        <v>344</v>
      </c>
      <c r="C110" s="89"/>
    </row>
    <row r="111" spans="1:3" x14ac:dyDescent="0.25">
      <c r="A111" s="5" t="s">
        <v>628</v>
      </c>
      <c r="B111" s="5" t="s">
        <v>344</v>
      </c>
      <c r="C111" s="89"/>
    </row>
    <row r="112" spans="1:3" x14ac:dyDescent="0.25">
      <c r="A112" s="5" t="s">
        <v>627</v>
      </c>
      <c r="B112" s="5" t="s">
        <v>344</v>
      </c>
      <c r="C112" s="89"/>
    </row>
    <row r="113" spans="1:3" x14ac:dyDescent="0.25">
      <c r="A113" s="13" t="s">
        <v>626</v>
      </c>
      <c r="B113" s="5" t="s">
        <v>344</v>
      </c>
      <c r="C113" s="89"/>
    </row>
    <row r="114" spans="1:3" x14ac:dyDescent="0.25">
      <c r="A114" s="13" t="s">
        <v>625</v>
      </c>
      <c r="B114" s="5" t="s">
        <v>344</v>
      </c>
      <c r="C114" s="89"/>
    </row>
    <row r="115" spans="1:3" x14ac:dyDescent="0.25">
      <c r="A115" s="13" t="s">
        <v>623</v>
      </c>
      <c r="B115" s="5" t="s">
        <v>344</v>
      </c>
      <c r="C115" s="89"/>
    </row>
    <row r="116" spans="1:3" x14ac:dyDescent="0.25">
      <c r="A116" s="13" t="s">
        <v>624</v>
      </c>
      <c r="B116" s="5" t="s">
        <v>344</v>
      </c>
      <c r="C116" s="89"/>
    </row>
    <row r="117" spans="1:3" s="92" customFormat="1" x14ac:dyDescent="0.25">
      <c r="A117" s="15" t="s">
        <v>554</v>
      </c>
      <c r="B117" s="8" t="s">
        <v>344</v>
      </c>
      <c r="C117" s="93"/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activeCell="F8" sqref="F8"/>
    </sheetView>
  </sheetViews>
  <sheetFormatPr defaultRowHeight="15" x14ac:dyDescent="0.25"/>
  <cols>
    <col min="1" max="1" width="100" customWidth="1"/>
    <col min="2" max="2" width="7.5703125" bestFit="1" customWidth="1"/>
    <col min="3" max="3" width="17" customWidth="1"/>
  </cols>
  <sheetData>
    <row r="1" spans="1:4" x14ac:dyDescent="0.25">
      <c r="A1" s="167" t="s">
        <v>698</v>
      </c>
      <c r="B1" s="167"/>
      <c r="C1" s="1"/>
      <c r="D1" s="1"/>
    </row>
    <row r="3" spans="1:4" ht="28.5" customHeight="1" x14ac:dyDescent="0.25">
      <c r="A3" s="188" t="s">
        <v>670</v>
      </c>
      <c r="B3" s="194"/>
      <c r="C3" s="194"/>
    </row>
    <row r="4" spans="1:4" ht="26.25" customHeight="1" x14ac:dyDescent="0.25">
      <c r="A4" s="191" t="s">
        <v>680</v>
      </c>
      <c r="B4" s="198"/>
      <c r="C4" s="198"/>
    </row>
    <row r="5" spans="1:4" ht="18.75" customHeight="1" x14ac:dyDescent="0.3">
      <c r="A5" s="75"/>
      <c r="B5" s="79"/>
      <c r="C5" s="79"/>
    </row>
    <row r="6" spans="1:4" ht="23.25" customHeight="1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4" t="s">
        <v>26</v>
      </c>
    </row>
    <row r="8" spans="1:4" x14ac:dyDescent="0.25">
      <c r="A8" s="12" t="s">
        <v>392</v>
      </c>
      <c r="B8" s="6" t="s">
        <v>163</v>
      </c>
      <c r="C8" s="89"/>
    </row>
    <row r="9" spans="1:4" x14ac:dyDescent="0.25">
      <c r="A9" s="12" t="s">
        <v>393</v>
      </c>
      <c r="B9" s="6" t="s">
        <v>163</v>
      </c>
      <c r="C9" s="89"/>
    </row>
    <row r="10" spans="1:4" x14ac:dyDescent="0.25">
      <c r="A10" s="12" t="s">
        <v>394</v>
      </c>
      <c r="B10" s="6" t="s">
        <v>163</v>
      </c>
      <c r="C10" s="89"/>
    </row>
    <row r="11" spans="1:4" x14ac:dyDescent="0.25">
      <c r="A11" s="12" t="s">
        <v>395</v>
      </c>
      <c r="B11" s="6" t="s">
        <v>163</v>
      </c>
      <c r="C11" s="89"/>
    </row>
    <row r="12" spans="1:4" x14ac:dyDescent="0.25">
      <c r="A12" s="13" t="s">
        <v>396</v>
      </c>
      <c r="B12" s="6" t="s">
        <v>163</v>
      </c>
      <c r="C12" s="89"/>
    </row>
    <row r="13" spans="1:4" x14ac:dyDescent="0.25">
      <c r="A13" s="13" t="s">
        <v>397</v>
      </c>
      <c r="B13" s="6" t="s">
        <v>163</v>
      </c>
      <c r="C13" s="89"/>
    </row>
    <row r="14" spans="1:4" s="92" customFormat="1" x14ac:dyDescent="0.25">
      <c r="A14" s="15" t="s">
        <v>32</v>
      </c>
      <c r="B14" s="14" t="s">
        <v>163</v>
      </c>
      <c r="C14" s="93"/>
    </row>
    <row r="15" spans="1:4" x14ac:dyDescent="0.25">
      <c r="A15" s="12" t="s">
        <v>398</v>
      </c>
      <c r="B15" s="6" t="s">
        <v>164</v>
      </c>
      <c r="C15" s="89"/>
    </row>
    <row r="16" spans="1:4" s="92" customFormat="1" x14ac:dyDescent="0.25">
      <c r="A16" s="16" t="s">
        <v>31</v>
      </c>
      <c r="B16" s="14" t="s">
        <v>164</v>
      </c>
      <c r="C16" s="93"/>
    </row>
    <row r="17" spans="1:3" x14ac:dyDescent="0.25">
      <c r="A17" s="12" t="s">
        <v>399</v>
      </c>
      <c r="B17" s="6" t="s">
        <v>165</v>
      </c>
      <c r="C17" s="89"/>
    </row>
    <row r="18" spans="1:3" x14ac:dyDescent="0.25">
      <c r="A18" s="12" t="s">
        <v>400</v>
      </c>
      <c r="B18" s="6" t="s">
        <v>165</v>
      </c>
      <c r="C18" s="89"/>
    </row>
    <row r="19" spans="1:3" x14ac:dyDescent="0.25">
      <c r="A19" s="13" t="s">
        <v>401</v>
      </c>
      <c r="B19" s="6" t="s">
        <v>165</v>
      </c>
      <c r="C19" s="89"/>
    </row>
    <row r="20" spans="1:3" x14ac:dyDescent="0.25">
      <c r="A20" s="13" t="s">
        <v>402</v>
      </c>
      <c r="B20" s="6" t="s">
        <v>165</v>
      </c>
      <c r="C20" s="89"/>
    </row>
    <row r="21" spans="1:3" x14ac:dyDescent="0.25">
      <c r="A21" s="13" t="s">
        <v>403</v>
      </c>
      <c r="B21" s="6" t="s">
        <v>165</v>
      </c>
      <c r="C21" s="89"/>
    </row>
    <row r="22" spans="1:3" ht="30" x14ac:dyDescent="0.25">
      <c r="A22" s="17" t="s">
        <v>404</v>
      </c>
      <c r="B22" s="6" t="s">
        <v>165</v>
      </c>
      <c r="C22" s="89"/>
    </row>
    <row r="23" spans="1:3" s="92" customFormat="1" x14ac:dyDescent="0.25">
      <c r="A23" s="11" t="s">
        <v>30</v>
      </c>
      <c r="B23" s="14" t="s">
        <v>165</v>
      </c>
      <c r="C23" s="93"/>
    </row>
    <row r="24" spans="1:3" x14ac:dyDescent="0.25">
      <c r="A24" s="12" t="s">
        <v>405</v>
      </c>
      <c r="B24" s="6" t="s">
        <v>166</v>
      </c>
      <c r="C24" s="89"/>
    </row>
    <row r="25" spans="1:3" x14ac:dyDescent="0.25">
      <c r="A25" s="12" t="s">
        <v>406</v>
      </c>
      <c r="B25" s="6" t="s">
        <v>166</v>
      </c>
      <c r="C25" s="89"/>
    </row>
    <row r="26" spans="1:3" s="92" customFormat="1" x14ac:dyDescent="0.25">
      <c r="A26" s="11" t="s">
        <v>29</v>
      </c>
      <c r="B26" s="8" t="s">
        <v>166</v>
      </c>
      <c r="C26" s="93"/>
    </row>
    <row r="27" spans="1:3" x14ac:dyDescent="0.25">
      <c r="A27" s="12" t="s">
        <v>407</v>
      </c>
      <c r="B27" s="6" t="s">
        <v>167</v>
      </c>
      <c r="C27" s="89"/>
    </row>
    <row r="28" spans="1:3" x14ac:dyDescent="0.25">
      <c r="A28" s="12" t="s">
        <v>408</v>
      </c>
      <c r="B28" s="6" t="s">
        <v>167</v>
      </c>
      <c r="C28" s="89"/>
    </row>
    <row r="29" spans="1:3" x14ac:dyDescent="0.25">
      <c r="A29" s="13" t="s">
        <v>409</v>
      </c>
      <c r="B29" s="6" t="s">
        <v>167</v>
      </c>
      <c r="C29" s="89"/>
    </row>
    <row r="30" spans="1:3" x14ac:dyDescent="0.25">
      <c r="A30" s="13" t="s">
        <v>410</v>
      </c>
      <c r="B30" s="6" t="s">
        <v>167</v>
      </c>
      <c r="C30" s="89"/>
    </row>
    <row r="31" spans="1:3" x14ac:dyDescent="0.25">
      <c r="A31" s="13" t="s">
        <v>411</v>
      </c>
      <c r="B31" s="6" t="s">
        <v>167</v>
      </c>
      <c r="C31" s="112"/>
    </row>
    <row r="32" spans="1:3" x14ac:dyDescent="0.25">
      <c r="A32" s="13" t="s">
        <v>412</v>
      </c>
      <c r="B32" s="6" t="s">
        <v>167</v>
      </c>
      <c r="C32" s="89"/>
    </row>
    <row r="33" spans="1:3" x14ac:dyDescent="0.25">
      <c r="A33" s="13" t="s">
        <v>658</v>
      </c>
      <c r="B33" s="6" t="s">
        <v>167</v>
      </c>
      <c r="C33" s="89">
        <v>1079000</v>
      </c>
    </row>
    <row r="34" spans="1:3" x14ac:dyDescent="0.25">
      <c r="A34" s="13" t="s">
        <v>413</v>
      </c>
      <c r="B34" s="6" t="s">
        <v>167</v>
      </c>
      <c r="C34" s="89"/>
    </row>
    <row r="35" spans="1:3" x14ac:dyDescent="0.25">
      <c r="A35" s="13" t="s">
        <v>414</v>
      </c>
      <c r="B35" s="6" t="s">
        <v>167</v>
      </c>
      <c r="C35" s="89"/>
    </row>
    <row r="36" spans="1:3" x14ac:dyDescent="0.25">
      <c r="A36" s="13" t="s">
        <v>415</v>
      </c>
      <c r="B36" s="6" t="s">
        <v>167</v>
      </c>
      <c r="C36" s="89"/>
    </row>
    <row r="37" spans="1:3" ht="30" x14ac:dyDescent="0.25">
      <c r="A37" s="13" t="s">
        <v>416</v>
      </c>
      <c r="B37" s="6" t="s">
        <v>167</v>
      </c>
      <c r="C37" s="89"/>
    </row>
    <row r="38" spans="1:3" ht="30" x14ac:dyDescent="0.25">
      <c r="A38" s="13" t="s">
        <v>417</v>
      </c>
      <c r="B38" s="6" t="s">
        <v>167</v>
      </c>
      <c r="C38" s="89"/>
    </row>
    <row r="39" spans="1:3" s="92" customFormat="1" x14ac:dyDescent="0.25">
      <c r="A39" s="11" t="s">
        <v>418</v>
      </c>
      <c r="B39" s="14" t="s">
        <v>167</v>
      </c>
      <c r="C39" s="130">
        <v>1079000</v>
      </c>
    </row>
    <row r="40" spans="1:3" s="92" customFormat="1" ht="15.75" x14ac:dyDescent="0.25">
      <c r="A40" s="18" t="s">
        <v>419</v>
      </c>
      <c r="B40" s="9" t="s">
        <v>168</v>
      </c>
      <c r="C40" s="93">
        <v>1079000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I12" sqref="I12"/>
    </sheetView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167" t="s">
        <v>699</v>
      </c>
      <c r="B1" s="167"/>
      <c r="C1" s="1"/>
      <c r="D1" s="1"/>
    </row>
    <row r="3" spans="1:4" ht="24" customHeight="1" x14ac:dyDescent="0.25">
      <c r="A3" s="188" t="s">
        <v>670</v>
      </c>
      <c r="B3" s="189"/>
      <c r="C3" s="189"/>
    </row>
    <row r="4" spans="1:4" ht="26.25" customHeight="1" x14ac:dyDescent="0.25">
      <c r="A4" s="191" t="s">
        <v>681</v>
      </c>
      <c r="B4" s="189"/>
      <c r="C4" s="189"/>
    </row>
    <row r="6" spans="1:4" ht="25.5" x14ac:dyDescent="0.25">
      <c r="A6" s="38" t="s">
        <v>638</v>
      </c>
      <c r="B6" s="3" t="s">
        <v>84</v>
      </c>
      <c r="C6" s="74" t="s">
        <v>26</v>
      </c>
    </row>
    <row r="7" spans="1:4" x14ac:dyDescent="0.25">
      <c r="A7" s="5" t="s">
        <v>537</v>
      </c>
      <c r="B7" s="5" t="s">
        <v>296</v>
      </c>
      <c r="C7" s="89">
        <v>0</v>
      </c>
    </row>
    <row r="8" spans="1:4" x14ac:dyDescent="0.25">
      <c r="A8" s="5" t="s">
        <v>538</v>
      </c>
      <c r="B8" s="5" t="s">
        <v>296</v>
      </c>
      <c r="C8" s="89">
        <v>0</v>
      </c>
    </row>
    <row r="9" spans="1:4" x14ac:dyDescent="0.25">
      <c r="A9" s="5" t="s">
        <v>539</v>
      </c>
      <c r="B9" s="5" t="s">
        <v>296</v>
      </c>
      <c r="C9" s="113">
        <v>300000</v>
      </c>
    </row>
    <row r="10" spans="1:4" x14ac:dyDescent="0.25">
      <c r="A10" s="5" t="s">
        <v>540</v>
      </c>
      <c r="B10" s="5" t="s">
        <v>296</v>
      </c>
      <c r="C10" s="89">
        <v>0</v>
      </c>
    </row>
    <row r="11" spans="1:4" s="92" customFormat="1" x14ac:dyDescent="0.25">
      <c r="A11" s="7" t="s">
        <v>488</v>
      </c>
      <c r="B11" s="8" t="s">
        <v>296</v>
      </c>
      <c r="C11" s="93">
        <v>300000</v>
      </c>
    </row>
    <row r="12" spans="1:4" x14ac:dyDescent="0.25">
      <c r="A12" s="5" t="s">
        <v>489</v>
      </c>
      <c r="B12" s="6" t="s">
        <v>297</v>
      </c>
      <c r="C12" s="89">
        <v>2400000</v>
      </c>
    </row>
    <row r="13" spans="1:4" ht="27" x14ac:dyDescent="0.25">
      <c r="A13" s="47" t="s">
        <v>298</v>
      </c>
      <c r="B13" s="47" t="s">
        <v>297</v>
      </c>
      <c r="C13" s="89">
        <v>2400000</v>
      </c>
    </row>
    <row r="14" spans="1:4" ht="27" x14ac:dyDescent="0.25">
      <c r="A14" s="47" t="s">
        <v>299</v>
      </c>
      <c r="B14" s="47" t="s">
        <v>297</v>
      </c>
      <c r="C14" s="89">
        <v>0</v>
      </c>
    </row>
    <row r="15" spans="1:4" x14ac:dyDescent="0.25">
      <c r="A15" s="5" t="s">
        <v>491</v>
      </c>
      <c r="B15" s="6" t="s">
        <v>303</v>
      </c>
      <c r="C15" s="89">
        <v>320000</v>
      </c>
    </row>
    <row r="16" spans="1:4" ht="27" x14ac:dyDescent="0.25">
      <c r="A16" s="47" t="s">
        <v>304</v>
      </c>
      <c r="B16" s="47" t="s">
        <v>303</v>
      </c>
      <c r="C16" s="89">
        <v>0</v>
      </c>
    </row>
    <row r="17" spans="1:3" ht="27" x14ac:dyDescent="0.25">
      <c r="A17" s="47" t="s">
        <v>305</v>
      </c>
      <c r="B17" s="47" t="s">
        <v>303</v>
      </c>
      <c r="C17" s="89">
        <v>320000</v>
      </c>
    </row>
    <row r="18" spans="1:3" x14ac:dyDescent="0.25">
      <c r="A18" s="47" t="s">
        <v>306</v>
      </c>
      <c r="B18" s="47" t="s">
        <v>303</v>
      </c>
      <c r="C18" s="89">
        <v>0</v>
      </c>
    </row>
    <row r="19" spans="1:3" x14ac:dyDescent="0.25">
      <c r="A19" s="47" t="s">
        <v>307</v>
      </c>
      <c r="B19" s="47" t="s">
        <v>303</v>
      </c>
      <c r="C19" s="89">
        <v>0</v>
      </c>
    </row>
    <row r="20" spans="1:3" x14ac:dyDescent="0.25">
      <c r="A20" s="5" t="s">
        <v>541</v>
      </c>
      <c r="B20" s="6" t="s">
        <v>308</v>
      </c>
      <c r="C20" s="89">
        <v>0</v>
      </c>
    </row>
    <row r="21" spans="1:3" x14ac:dyDescent="0.25">
      <c r="A21" s="47" t="s">
        <v>309</v>
      </c>
      <c r="B21" s="47" t="s">
        <v>308</v>
      </c>
      <c r="C21" s="89">
        <v>0</v>
      </c>
    </row>
    <row r="22" spans="1:3" x14ac:dyDescent="0.25">
      <c r="A22" s="47" t="s">
        <v>310</v>
      </c>
      <c r="B22" s="47" t="s">
        <v>308</v>
      </c>
      <c r="C22" s="89">
        <v>0</v>
      </c>
    </row>
    <row r="23" spans="1:3" s="92" customFormat="1" x14ac:dyDescent="0.25">
      <c r="A23" s="7" t="s">
        <v>520</v>
      </c>
      <c r="B23" s="8" t="s">
        <v>311</v>
      </c>
      <c r="C23" s="93">
        <v>2720000</v>
      </c>
    </row>
    <row r="24" spans="1:3" x14ac:dyDescent="0.25">
      <c r="A24" s="5" t="s">
        <v>542</v>
      </c>
      <c r="B24" s="5" t="s">
        <v>312</v>
      </c>
      <c r="C24" s="89">
        <v>10000</v>
      </c>
    </row>
    <row r="25" spans="1:3" x14ac:dyDescent="0.25">
      <c r="A25" s="5" t="s">
        <v>543</v>
      </c>
      <c r="B25" s="5" t="s">
        <v>312</v>
      </c>
      <c r="C25" s="89">
        <v>0</v>
      </c>
    </row>
    <row r="26" spans="1:3" x14ac:dyDescent="0.25">
      <c r="A26" s="5" t="s">
        <v>544</v>
      </c>
      <c r="B26" s="5" t="s">
        <v>312</v>
      </c>
      <c r="C26" s="89">
        <v>0</v>
      </c>
    </row>
    <row r="27" spans="1:3" x14ac:dyDescent="0.25">
      <c r="A27" s="5" t="s">
        <v>545</v>
      </c>
      <c r="B27" s="5" t="s">
        <v>312</v>
      </c>
      <c r="C27" s="89">
        <v>0</v>
      </c>
    </row>
    <row r="28" spans="1:3" x14ac:dyDescent="0.25">
      <c r="A28" s="5" t="s">
        <v>546</v>
      </c>
      <c r="B28" s="5" t="s">
        <v>312</v>
      </c>
      <c r="C28" s="89">
        <v>0</v>
      </c>
    </row>
    <row r="29" spans="1:3" x14ac:dyDescent="0.25">
      <c r="A29" s="5" t="s">
        <v>547</v>
      </c>
      <c r="B29" s="5" t="s">
        <v>312</v>
      </c>
      <c r="C29" s="89">
        <v>0</v>
      </c>
    </row>
    <row r="30" spans="1:3" x14ac:dyDescent="0.25">
      <c r="A30" s="5" t="s">
        <v>548</v>
      </c>
      <c r="B30" s="5" t="s">
        <v>312</v>
      </c>
      <c r="C30" s="89">
        <v>0</v>
      </c>
    </row>
    <row r="31" spans="1:3" x14ac:dyDescent="0.25">
      <c r="A31" s="5" t="s">
        <v>549</v>
      </c>
      <c r="B31" s="5" t="s">
        <v>312</v>
      </c>
      <c r="C31" s="89">
        <v>0</v>
      </c>
    </row>
    <row r="32" spans="1:3" ht="45" x14ac:dyDescent="0.25">
      <c r="A32" s="5" t="s">
        <v>550</v>
      </c>
      <c r="B32" s="5" t="s">
        <v>312</v>
      </c>
      <c r="C32" s="89">
        <v>0</v>
      </c>
    </row>
    <row r="33" spans="1:3" x14ac:dyDescent="0.25">
      <c r="A33" s="5" t="s">
        <v>656</v>
      </c>
      <c r="B33" s="5" t="s">
        <v>312</v>
      </c>
      <c r="C33" s="113">
        <v>10000</v>
      </c>
    </row>
    <row r="34" spans="1:3" s="92" customFormat="1" x14ac:dyDescent="0.25">
      <c r="A34" s="7" t="s">
        <v>493</v>
      </c>
      <c r="B34" s="8" t="s">
        <v>312</v>
      </c>
      <c r="C34" s="130">
        <v>20000</v>
      </c>
    </row>
  </sheetData>
  <mergeCells count="2"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selection activeCell="G6" sqref="G6"/>
    </sheetView>
  </sheetViews>
  <sheetFormatPr defaultRowHeight="15" x14ac:dyDescent="0.25"/>
  <cols>
    <col min="1" max="1" width="64.5703125" customWidth="1"/>
    <col min="2" max="2" width="8" bestFit="1" customWidth="1"/>
    <col min="3" max="3" width="22.7109375" customWidth="1"/>
    <col min="4" max="4" width="22.28515625" customWidth="1"/>
  </cols>
  <sheetData>
    <row r="1" spans="1:4" x14ac:dyDescent="0.25">
      <c r="B1" t="s">
        <v>700</v>
      </c>
      <c r="C1" s="1"/>
      <c r="D1" s="1"/>
    </row>
    <row r="3" spans="1:4" ht="22.5" customHeight="1" x14ac:dyDescent="0.25">
      <c r="A3" s="188" t="s">
        <v>670</v>
      </c>
      <c r="B3" s="189"/>
      <c r="C3" s="189"/>
      <c r="D3" s="189"/>
    </row>
    <row r="4" spans="1:4" ht="48.75" customHeight="1" x14ac:dyDescent="0.25">
      <c r="A4" s="191" t="s">
        <v>682</v>
      </c>
      <c r="B4" s="189"/>
      <c r="C4" s="189"/>
      <c r="D4" s="190"/>
    </row>
    <row r="5" spans="1:4" ht="21" customHeight="1" x14ac:dyDescent="0.25">
      <c r="A5" s="58"/>
      <c r="B5" s="59"/>
      <c r="C5" s="59"/>
    </row>
    <row r="6" spans="1:4" x14ac:dyDescent="0.25">
      <c r="A6" s="4" t="s">
        <v>1</v>
      </c>
    </row>
    <row r="7" spans="1:4" ht="33" customHeight="1" x14ac:dyDescent="0.25">
      <c r="A7" s="184" t="s">
        <v>638</v>
      </c>
      <c r="B7" s="3" t="s">
        <v>84</v>
      </c>
      <c r="C7" s="183" t="s">
        <v>27</v>
      </c>
      <c r="D7" s="183" t="s">
        <v>28</v>
      </c>
    </row>
    <row r="8" spans="1:4" x14ac:dyDescent="0.25">
      <c r="A8" s="12" t="s">
        <v>436</v>
      </c>
      <c r="B8" s="5" t="s">
        <v>221</v>
      </c>
      <c r="C8" s="89"/>
      <c r="D8" s="89"/>
    </row>
    <row r="9" spans="1:4" x14ac:dyDescent="0.25">
      <c r="A9" s="19" t="s">
        <v>222</v>
      </c>
      <c r="B9" s="19" t="s">
        <v>221</v>
      </c>
      <c r="C9" s="89"/>
      <c r="D9" s="89"/>
    </row>
    <row r="10" spans="1:4" x14ac:dyDescent="0.25">
      <c r="A10" s="19" t="s">
        <v>223</v>
      </c>
      <c r="B10" s="19" t="s">
        <v>221</v>
      </c>
      <c r="C10" s="89"/>
      <c r="D10" s="89"/>
    </row>
    <row r="11" spans="1:4" ht="30" x14ac:dyDescent="0.25">
      <c r="A11" s="12" t="s">
        <v>224</v>
      </c>
      <c r="B11" s="5" t="s">
        <v>225</v>
      </c>
      <c r="C11" s="89"/>
      <c r="D11" s="159"/>
    </row>
    <row r="12" spans="1:4" x14ac:dyDescent="0.25">
      <c r="A12" s="12" t="s">
        <v>435</v>
      </c>
      <c r="B12" s="5" t="s">
        <v>226</v>
      </c>
      <c r="C12" s="159"/>
      <c r="D12" s="112"/>
    </row>
    <row r="13" spans="1:4" x14ac:dyDescent="0.25">
      <c r="A13" s="19" t="s">
        <v>222</v>
      </c>
      <c r="B13" s="19" t="s">
        <v>226</v>
      </c>
      <c r="C13" s="89"/>
      <c r="D13" s="112"/>
    </row>
    <row r="14" spans="1:4" x14ac:dyDescent="0.25">
      <c r="A14" s="19" t="s">
        <v>223</v>
      </c>
      <c r="B14" s="19" t="s">
        <v>227</v>
      </c>
      <c r="C14" s="89"/>
      <c r="D14" s="112"/>
    </row>
    <row r="15" spans="1:4" s="92" customFormat="1" x14ac:dyDescent="0.25">
      <c r="A15" s="11" t="s">
        <v>434</v>
      </c>
      <c r="B15" s="7" t="s">
        <v>228</v>
      </c>
      <c r="C15" s="93"/>
      <c r="D15" s="182"/>
    </row>
    <row r="16" spans="1:4" x14ac:dyDescent="0.25">
      <c r="A16" s="21" t="s">
        <v>439</v>
      </c>
      <c r="B16" s="5" t="s">
        <v>229</v>
      </c>
      <c r="C16" s="89"/>
      <c r="D16" s="112"/>
    </row>
    <row r="17" spans="1:4" x14ac:dyDescent="0.25">
      <c r="A17" s="19" t="s">
        <v>230</v>
      </c>
      <c r="B17" s="19" t="s">
        <v>229</v>
      </c>
      <c r="C17" s="89"/>
      <c r="D17" s="159"/>
    </row>
    <row r="18" spans="1:4" x14ac:dyDescent="0.25">
      <c r="A18" s="19" t="s">
        <v>231</v>
      </c>
      <c r="B18" s="19" t="s">
        <v>229</v>
      </c>
      <c r="C18" s="89"/>
      <c r="D18" s="159"/>
    </row>
    <row r="19" spans="1:4" x14ac:dyDescent="0.25">
      <c r="A19" s="21" t="s">
        <v>440</v>
      </c>
      <c r="B19" s="5" t="s">
        <v>232</v>
      </c>
      <c r="C19" s="89"/>
      <c r="D19" s="159"/>
    </row>
    <row r="20" spans="1:4" x14ac:dyDescent="0.25">
      <c r="A20" s="19" t="s">
        <v>223</v>
      </c>
      <c r="B20" s="19" t="s">
        <v>232</v>
      </c>
      <c r="C20" s="89"/>
      <c r="D20" s="159"/>
    </row>
    <row r="21" spans="1:4" x14ac:dyDescent="0.25">
      <c r="A21" s="13" t="s">
        <v>233</v>
      </c>
      <c r="B21" s="5" t="s">
        <v>234</v>
      </c>
      <c r="C21" s="89"/>
      <c r="D21" s="159"/>
    </row>
    <row r="22" spans="1:4" x14ac:dyDescent="0.25">
      <c r="A22" s="13" t="s">
        <v>441</v>
      </c>
      <c r="B22" s="5" t="s">
        <v>235</v>
      </c>
      <c r="C22" s="89"/>
      <c r="D22" s="159"/>
    </row>
    <row r="23" spans="1:4" x14ac:dyDescent="0.25">
      <c r="A23" s="19" t="s">
        <v>231</v>
      </c>
      <c r="B23" s="19" t="s">
        <v>235</v>
      </c>
      <c r="C23" s="89"/>
      <c r="D23" s="112"/>
    </row>
    <row r="24" spans="1:4" x14ac:dyDescent="0.25">
      <c r="A24" s="19" t="s">
        <v>223</v>
      </c>
      <c r="B24" s="19" t="s">
        <v>235</v>
      </c>
      <c r="C24" s="89"/>
      <c r="D24" s="112"/>
    </row>
    <row r="25" spans="1:4" s="92" customFormat="1" x14ac:dyDescent="0.25">
      <c r="A25" s="22" t="s">
        <v>437</v>
      </c>
      <c r="B25" s="7" t="s">
        <v>236</v>
      </c>
      <c r="C25" s="93"/>
      <c r="D25" s="182"/>
    </row>
    <row r="26" spans="1:4" x14ac:dyDescent="0.25">
      <c r="A26" s="21" t="s">
        <v>237</v>
      </c>
      <c r="B26" s="5" t="s">
        <v>238</v>
      </c>
      <c r="C26" s="89"/>
      <c r="D26" s="112"/>
    </row>
    <row r="27" spans="1:4" x14ac:dyDescent="0.25">
      <c r="A27" s="21" t="s">
        <v>239</v>
      </c>
      <c r="B27" s="5" t="s">
        <v>240</v>
      </c>
      <c r="C27" s="89">
        <v>538080</v>
      </c>
      <c r="D27" s="113">
        <v>0</v>
      </c>
    </row>
    <row r="28" spans="1:4" x14ac:dyDescent="0.25">
      <c r="A28" s="21" t="s">
        <v>243</v>
      </c>
      <c r="B28" s="5" t="s">
        <v>244</v>
      </c>
      <c r="C28" s="89"/>
      <c r="D28" s="112"/>
    </row>
    <row r="29" spans="1:4" x14ac:dyDescent="0.25">
      <c r="A29" s="21" t="s">
        <v>245</v>
      </c>
      <c r="B29" s="5" t="s">
        <v>246</v>
      </c>
      <c r="C29" s="89"/>
      <c r="D29" s="112"/>
    </row>
    <row r="30" spans="1:4" x14ac:dyDescent="0.25">
      <c r="A30" s="21" t="s">
        <v>247</v>
      </c>
      <c r="B30" s="5" t="s">
        <v>248</v>
      </c>
      <c r="C30" s="89"/>
      <c r="D30" s="112"/>
    </row>
    <row r="31" spans="1:4" s="92" customFormat="1" x14ac:dyDescent="0.25">
      <c r="A31" s="40" t="s">
        <v>438</v>
      </c>
      <c r="B31" s="41" t="s">
        <v>249</v>
      </c>
      <c r="C31" s="93">
        <v>538080</v>
      </c>
      <c r="D31" s="130">
        <v>0</v>
      </c>
    </row>
    <row r="32" spans="1:4" x14ac:dyDescent="0.25">
      <c r="A32" s="21" t="s">
        <v>250</v>
      </c>
      <c r="B32" s="5" t="s">
        <v>251</v>
      </c>
      <c r="C32" s="89"/>
      <c r="D32" s="159"/>
    </row>
    <row r="33" spans="1:4" x14ac:dyDescent="0.25">
      <c r="A33" s="12" t="s">
        <v>252</v>
      </c>
      <c r="B33" s="5" t="s">
        <v>253</v>
      </c>
      <c r="C33" s="89"/>
      <c r="D33" s="159"/>
    </row>
    <row r="34" spans="1:4" x14ac:dyDescent="0.25">
      <c r="A34" s="21" t="s">
        <v>442</v>
      </c>
      <c r="B34" s="5" t="s">
        <v>254</v>
      </c>
      <c r="C34" s="89"/>
      <c r="D34" s="159"/>
    </row>
    <row r="35" spans="1:4" x14ac:dyDescent="0.25">
      <c r="A35" s="19" t="s">
        <v>223</v>
      </c>
      <c r="B35" s="19" t="s">
        <v>254</v>
      </c>
      <c r="C35" s="89"/>
      <c r="D35" s="159"/>
    </row>
    <row r="36" spans="1:4" x14ac:dyDescent="0.25">
      <c r="A36" s="21" t="s">
        <v>443</v>
      </c>
      <c r="B36" s="5" t="s">
        <v>255</v>
      </c>
      <c r="C36" s="89"/>
      <c r="D36" s="159"/>
    </row>
    <row r="37" spans="1:4" x14ac:dyDescent="0.25">
      <c r="A37" s="19" t="s">
        <v>256</v>
      </c>
      <c r="B37" s="19" t="s">
        <v>255</v>
      </c>
      <c r="C37" s="89"/>
      <c r="D37" s="159"/>
    </row>
    <row r="38" spans="1:4" x14ac:dyDescent="0.25">
      <c r="A38" s="19" t="s">
        <v>257</v>
      </c>
      <c r="B38" s="19" t="s">
        <v>255</v>
      </c>
      <c r="C38" s="89"/>
      <c r="D38" s="159"/>
    </row>
    <row r="39" spans="1:4" x14ac:dyDescent="0.25">
      <c r="A39" s="19" t="s">
        <v>258</v>
      </c>
      <c r="B39" s="19" t="s">
        <v>255</v>
      </c>
      <c r="C39" s="89"/>
      <c r="D39" s="159"/>
    </row>
    <row r="40" spans="1:4" x14ac:dyDescent="0.25">
      <c r="A40" s="19" t="s">
        <v>223</v>
      </c>
      <c r="B40" s="19" t="s">
        <v>255</v>
      </c>
      <c r="C40" s="89"/>
      <c r="D40" s="159"/>
    </row>
    <row r="41" spans="1:4" s="92" customFormat="1" x14ac:dyDescent="0.25">
      <c r="A41" s="40" t="s">
        <v>444</v>
      </c>
      <c r="B41" s="41" t="s">
        <v>259</v>
      </c>
      <c r="C41" s="93"/>
      <c r="D41" s="182"/>
    </row>
    <row r="44" spans="1:4" ht="25.5" x14ac:dyDescent="0.25">
      <c r="A44" s="38" t="s">
        <v>638</v>
      </c>
      <c r="B44" s="3" t="s">
        <v>84</v>
      </c>
      <c r="C44" s="74" t="s">
        <v>27</v>
      </c>
      <c r="D44" s="74"/>
    </row>
    <row r="45" spans="1:4" x14ac:dyDescent="0.25">
      <c r="A45" s="21" t="s">
        <v>507</v>
      </c>
      <c r="B45" s="5" t="s">
        <v>347</v>
      </c>
      <c r="C45" s="26"/>
      <c r="D45" s="26"/>
    </row>
    <row r="46" spans="1:4" x14ac:dyDescent="0.25">
      <c r="A46" s="47" t="s">
        <v>222</v>
      </c>
      <c r="B46" s="47" t="s">
        <v>347</v>
      </c>
      <c r="C46" s="26"/>
      <c r="D46" s="26"/>
    </row>
    <row r="47" spans="1:4" ht="30" x14ac:dyDescent="0.25">
      <c r="A47" s="12" t="s">
        <v>348</v>
      </c>
      <c r="B47" s="5" t="s">
        <v>349</v>
      </c>
      <c r="C47" s="26"/>
      <c r="D47" s="120"/>
    </row>
    <row r="48" spans="1:4" x14ac:dyDescent="0.25">
      <c r="A48" s="21" t="s">
        <v>555</v>
      </c>
      <c r="B48" s="5" t="s">
        <v>350</v>
      </c>
      <c r="C48" s="26"/>
      <c r="D48" s="120"/>
    </row>
    <row r="49" spans="1:4" x14ac:dyDescent="0.25">
      <c r="A49" s="47" t="s">
        <v>222</v>
      </c>
      <c r="B49" s="47" t="s">
        <v>350</v>
      </c>
      <c r="C49" s="26"/>
      <c r="D49" s="120"/>
    </row>
    <row r="50" spans="1:4" s="92" customFormat="1" x14ac:dyDescent="0.25">
      <c r="A50" s="11" t="s">
        <v>527</v>
      </c>
      <c r="B50" s="7" t="s">
        <v>351</v>
      </c>
      <c r="C50" s="97"/>
      <c r="D50" s="119"/>
    </row>
    <row r="51" spans="1:4" x14ac:dyDescent="0.25">
      <c r="A51" s="12" t="s">
        <v>556</v>
      </c>
      <c r="B51" s="5" t="s">
        <v>352</v>
      </c>
      <c r="C51" s="26"/>
      <c r="D51" s="120"/>
    </row>
    <row r="52" spans="1:4" x14ac:dyDescent="0.25">
      <c r="A52" s="47" t="s">
        <v>230</v>
      </c>
      <c r="B52" s="47" t="s">
        <v>352</v>
      </c>
      <c r="C52" s="26"/>
      <c r="D52" s="120"/>
    </row>
    <row r="53" spans="1:4" x14ac:dyDescent="0.25">
      <c r="A53" s="21" t="s">
        <v>353</v>
      </c>
      <c r="B53" s="5" t="s">
        <v>354</v>
      </c>
      <c r="C53" s="26"/>
      <c r="D53" s="120"/>
    </row>
    <row r="54" spans="1:4" x14ac:dyDescent="0.25">
      <c r="A54" s="13" t="s">
        <v>557</v>
      </c>
      <c r="B54" s="5" t="s">
        <v>355</v>
      </c>
      <c r="C54" s="26"/>
      <c r="D54" s="120"/>
    </row>
    <row r="55" spans="1:4" x14ac:dyDescent="0.25">
      <c r="A55" s="47" t="s">
        <v>231</v>
      </c>
      <c r="B55" s="47" t="s">
        <v>355</v>
      </c>
      <c r="C55" s="26"/>
      <c r="D55" s="120"/>
    </row>
    <row r="56" spans="1:4" x14ac:dyDescent="0.25">
      <c r="A56" s="21" t="s">
        <v>356</v>
      </c>
      <c r="B56" s="5" t="s">
        <v>357</v>
      </c>
      <c r="C56" s="26"/>
      <c r="D56" s="120"/>
    </row>
    <row r="57" spans="1:4" s="92" customFormat="1" x14ac:dyDescent="0.25">
      <c r="A57" s="22" t="s">
        <v>528</v>
      </c>
      <c r="B57" s="7" t="s">
        <v>358</v>
      </c>
      <c r="C57" s="97"/>
      <c r="D57" s="119"/>
    </row>
    <row r="58" spans="1:4" s="92" customFormat="1" x14ac:dyDescent="0.25">
      <c r="A58" s="22" t="s">
        <v>362</v>
      </c>
      <c r="B58" s="7" t="s">
        <v>363</v>
      </c>
      <c r="C58" s="97"/>
      <c r="D58" s="119"/>
    </row>
    <row r="59" spans="1:4" s="92" customFormat="1" x14ac:dyDescent="0.25">
      <c r="A59" s="22" t="s">
        <v>364</v>
      </c>
      <c r="B59" s="7" t="s">
        <v>365</v>
      </c>
      <c r="C59" s="97"/>
      <c r="D59" s="119"/>
    </row>
    <row r="60" spans="1:4" s="92" customFormat="1" x14ac:dyDescent="0.25">
      <c r="A60" s="22" t="s">
        <v>368</v>
      </c>
      <c r="B60" s="7" t="s">
        <v>369</v>
      </c>
      <c r="C60" s="97"/>
      <c r="D60" s="119"/>
    </row>
    <row r="61" spans="1:4" s="92" customFormat="1" x14ac:dyDescent="0.25">
      <c r="A61" s="11" t="s">
        <v>0</v>
      </c>
      <c r="B61" s="7" t="s">
        <v>370</v>
      </c>
      <c r="C61" s="97"/>
      <c r="D61" s="119"/>
    </row>
    <row r="62" spans="1:4" s="92" customFormat="1" x14ac:dyDescent="0.25">
      <c r="A62" s="15" t="s">
        <v>371</v>
      </c>
      <c r="B62" s="7" t="s">
        <v>370</v>
      </c>
      <c r="C62" s="97"/>
      <c r="D62" s="119"/>
    </row>
    <row r="63" spans="1:4" s="92" customFormat="1" x14ac:dyDescent="0.25">
      <c r="A63" s="78" t="s">
        <v>530</v>
      </c>
      <c r="B63" s="41" t="s">
        <v>372</v>
      </c>
      <c r="C63" s="97"/>
      <c r="D63" s="119"/>
    </row>
    <row r="64" spans="1:4" x14ac:dyDescent="0.25">
      <c r="A64" s="12" t="s">
        <v>373</v>
      </c>
      <c r="B64" s="5" t="s">
        <v>374</v>
      </c>
      <c r="C64" s="26"/>
      <c r="D64" s="120"/>
    </row>
    <row r="65" spans="1:4" x14ac:dyDescent="0.25">
      <c r="A65" s="13" t="s">
        <v>375</v>
      </c>
      <c r="B65" s="5" t="s">
        <v>376</v>
      </c>
      <c r="C65" s="26"/>
      <c r="D65" s="120"/>
    </row>
    <row r="66" spans="1:4" x14ac:dyDescent="0.25">
      <c r="A66" s="21" t="s">
        <v>377</v>
      </c>
      <c r="B66" s="5" t="s">
        <v>378</v>
      </c>
      <c r="C66" s="26"/>
      <c r="D66" s="120"/>
    </row>
    <row r="67" spans="1:4" x14ac:dyDescent="0.25">
      <c r="A67" s="21" t="s">
        <v>512</v>
      </c>
      <c r="B67" s="5" t="s">
        <v>379</v>
      </c>
      <c r="C67" s="26"/>
      <c r="D67" s="120"/>
    </row>
    <row r="68" spans="1:4" x14ac:dyDescent="0.25">
      <c r="A68" s="47" t="s">
        <v>256</v>
      </c>
      <c r="B68" s="47" t="s">
        <v>379</v>
      </c>
      <c r="C68" s="26"/>
      <c r="D68" s="120"/>
    </row>
    <row r="69" spans="1:4" x14ac:dyDescent="0.25">
      <c r="A69" s="47" t="s">
        <v>257</v>
      </c>
      <c r="B69" s="47" t="s">
        <v>379</v>
      </c>
      <c r="C69" s="26"/>
      <c r="D69" s="120"/>
    </row>
    <row r="70" spans="1:4" x14ac:dyDescent="0.25">
      <c r="A70" s="48" t="s">
        <v>258</v>
      </c>
      <c r="B70" s="48" t="s">
        <v>379</v>
      </c>
      <c r="C70" s="26"/>
      <c r="D70" s="120"/>
    </row>
    <row r="71" spans="1:4" s="92" customFormat="1" x14ac:dyDescent="0.25">
      <c r="A71" s="40" t="s">
        <v>531</v>
      </c>
      <c r="B71" s="41" t="s">
        <v>380</v>
      </c>
      <c r="C71" s="97"/>
      <c r="D71" s="119"/>
    </row>
  </sheetData>
  <mergeCells count="2">
    <mergeCell ref="A3:D3"/>
    <mergeCell ref="A4:D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4"/>
  <sheetViews>
    <sheetView topLeftCell="B116" zoomScale="90" zoomScaleNormal="90" workbookViewId="0">
      <selection activeCell="O98" sqref="O98"/>
    </sheetView>
  </sheetViews>
  <sheetFormatPr defaultRowHeight="15" x14ac:dyDescent="0.25"/>
  <cols>
    <col min="1" max="1" width="105.140625" customWidth="1"/>
    <col min="3" max="3" width="12.7109375" bestFit="1" customWidth="1"/>
    <col min="4" max="4" width="11.140625" customWidth="1"/>
    <col min="5" max="5" width="12.140625" customWidth="1"/>
    <col min="6" max="7" width="12.7109375" bestFit="1" customWidth="1"/>
    <col min="8" max="8" width="14.28515625" bestFit="1" customWidth="1"/>
    <col min="9" max="9" width="13.28515625" bestFit="1" customWidth="1"/>
    <col min="10" max="10" width="12.7109375" bestFit="1" customWidth="1"/>
    <col min="11" max="11" width="8.28515625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192" t="s">
        <v>687</v>
      </c>
      <c r="D1" s="192"/>
      <c r="E1" s="192"/>
      <c r="F1" s="192"/>
      <c r="G1" s="192"/>
      <c r="H1" s="192"/>
      <c r="I1" s="192"/>
      <c r="J1" s="192"/>
      <c r="K1" s="192"/>
    </row>
    <row r="3" spans="1:11" ht="21" customHeight="1" x14ac:dyDescent="0.25">
      <c r="A3" s="188" t="s">
        <v>670</v>
      </c>
      <c r="B3" s="189"/>
      <c r="C3" s="189"/>
      <c r="D3" s="189"/>
      <c r="E3" s="189"/>
      <c r="F3" s="190"/>
    </row>
    <row r="4" spans="1:11" ht="18.75" customHeight="1" x14ac:dyDescent="0.25">
      <c r="A4" s="191" t="s">
        <v>671</v>
      </c>
      <c r="B4" s="189"/>
      <c r="C4" s="189"/>
      <c r="D4" s="189"/>
      <c r="E4" s="189"/>
      <c r="F4" s="190"/>
    </row>
    <row r="5" spans="1:11" ht="18" x14ac:dyDescent="0.25">
      <c r="A5" s="103"/>
    </row>
    <row r="6" spans="1:11" x14ac:dyDescent="0.25">
      <c r="A6" s="90" t="s">
        <v>652</v>
      </c>
      <c r="C6" s="187" t="s">
        <v>653</v>
      </c>
      <c r="D6" s="187"/>
      <c r="E6" s="187"/>
      <c r="F6" s="200"/>
      <c r="G6" s="210" t="s">
        <v>701</v>
      </c>
      <c r="H6" s="187"/>
      <c r="I6" s="187"/>
      <c r="J6" s="187"/>
    </row>
    <row r="7" spans="1:11" ht="43.5" customHeight="1" x14ac:dyDescent="0.3">
      <c r="A7" s="2" t="s">
        <v>83</v>
      </c>
      <c r="B7" s="3" t="s">
        <v>84</v>
      </c>
      <c r="C7" s="104" t="s">
        <v>587</v>
      </c>
      <c r="D7" s="104" t="s">
        <v>588</v>
      </c>
      <c r="E7" s="104" t="s">
        <v>41</v>
      </c>
      <c r="F7" s="205" t="s">
        <v>24</v>
      </c>
      <c r="G7" s="211" t="s">
        <v>587</v>
      </c>
      <c r="H7" s="104" t="s">
        <v>588</v>
      </c>
      <c r="I7" s="104" t="s">
        <v>41</v>
      </c>
      <c r="J7" s="105" t="s">
        <v>24</v>
      </c>
    </row>
    <row r="8" spans="1:11" ht="15.75" x14ac:dyDescent="0.25">
      <c r="A8" s="27" t="s">
        <v>85</v>
      </c>
      <c r="B8" s="28" t="s">
        <v>86</v>
      </c>
      <c r="C8" s="146">
        <v>3640000</v>
      </c>
      <c r="D8" s="147">
        <v>0</v>
      </c>
      <c r="E8" s="147">
        <v>0</v>
      </c>
      <c r="F8" s="206">
        <f>SUM(C8:E8)</f>
        <v>3640000</v>
      </c>
      <c r="G8" s="212">
        <v>3640000</v>
      </c>
      <c r="H8" s="147">
        <v>0</v>
      </c>
      <c r="I8" s="147">
        <v>0</v>
      </c>
      <c r="J8" s="146">
        <f>SUM(G8:I8)</f>
        <v>3640000</v>
      </c>
    </row>
    <row r="9" spans="1:11" ht="15.75" x14ac:dyDescent="0.25">
      <c r="A9" s="27" t="s">
        <v>87</v>
      </c>
      <c r="B9" s="29" t="s">
        <v>88</v>
      </c>
      <c r="C9" s="146">
        <v>135000</v>
      </c>
      <c r="D9" s="147">
        <v>0</v>
      </c>
      <c r="E9" s="147">
        <v>0</v>
      </c>
      <c r="F9" s="206">
        <f t="shared" ref="F9:F72" si="0">SUM(C9:E9)</f>
        <v>135000</v>
      </c>
      <c r="G9" s="212">
        <v>135000</v>
      </c>
      <c r="H9" s="147">
        <v>0</v>
      </c>
      <c r="I9" s="147">
        <v>0</v>
      </c>
      <c r="J9" s="146">
        <f t="shared" ref="J9:J72" si="1">SUM(G9:I9)</f>
        <v>135000</v>
      </c>
    </row>
    <row r="10" spans="1:11" ht="15.75" x14ac:dyDescent="0.25">
      <c r="A10" s="27" t="s">
        <v>89</v>
      </c>
      <c r="B10" s="29" t="s">
        <v>90</v>
      </c>
      <c r="C10" s="146"/>
      <c r="D10" s="147">
        <v>0</v>
      </c>
      <c r="E10" s="147">
        <v>0</v>
      </c>
      <c r="F10" s="206">
        <f t="shared" si="0"/>
        <v>0</v>
      </c>
      <c r="G10" s="212"/>
      <c r="H10" s="147">
        <v>0</v>
      </c>
      <c r="I10" s="147">
        <v>0</v>
      </c>
      <c r="J10" s="146">
        <f t="shared" si="1"/>
        <v>0</v>
      </c>
    </row>
    <row r="11" spans="1:11" ht="15.75" x14ac:dyDescent="0.25">
      <c r="A11" s="30" t="s">
        <v>91</v>
      </c>
      <c r="B11" s="29" t="s">
        <v>92</v>
      </c>
      <c r="C11" s="146"/>
      <c r="D11" s="147">
        <v>0</v>
      </c>
      <c r="E11" s="147">
        <v>0</v>
      </c>
      <c r="F11" s="206">
        <f t="shared" si="0"/>
        <v>0</v>
      </c>
      <c r="G11" s="212"/>
      <c r="H11" s="147">
        <v>0</v>
      </c>
      <c r="I11" s="147">
        <v>0</v>
      </c>
      <c r="J11" s="146">
        <f t="shared" si="1"/>
        <v>0</v>
      </c>
    </row>
    <row r="12" spans="1:11" ht="15.75" x14ac:dyDescent="0.25">
      <c r="A12" s="30" t="s">
        <v>93</v>
      </c>
      <c r="B12" s="29" t="s">
        <v>94</v>
      </c>
      <c r="C12" s="146"/>
      <c r="D12" s="147">
        <v>0</v>
      </c>
      <c r="E12" s="147">
        <v>0</v>
      </c>
      <c r="F12" s="206">
        <f t="shared" si="0"/>
        <v>0</v>
      </c>
      <c r="G12" s="212"/>
      <c r="H12" s="147">
        <v>0</v>
      </c>
      <c r="I12" s="147">
        <v>0</v>
      </c>
      <c r="J12" s="146">
        <f t="shared" si="1"/>
        <v>0</v>
      </c>
    </row>
    <row r="13" spans="1:11" ht="15.75" x14ac:dyDescent="0.25">
      <c r="A13" s="30" t="s">
        <v>95</v>
      </c>
      <c r="B13" s="29" t="s">
        <v>96</v>
      </c>
      <c r="C13" s="146"/>
      <c r="D13" s="147">
        <v>0</v>
      </c>
      <c r="E13" s="147">
        <v>0</v>
      </c>
      <c r="F13" s="206">
        <f t="shared" si="0"/>
        <v>0</v>
      </c>
      <c r="G13" s="212"/>
      <c r="H13" s="147">
        <v>0</v>
      </c>
      <c r="I13" s="147">
        <v>0</v>
      </c>
      <c r="J13" s="146">
        <f t="shared" si="1"/>
        <v>0</v>
      </c>
    </row>
    <row r="14" spans="1:11" ht="15.75" x14ac:dyDescent="0.25">
      <c r="A14" s="30" t="s">
        <v>97</v>
      </c>
      <c r="B14" s="29" t="s">
        <v>98</v>
      </c>
      <c r="C14" s="146">
        <v>120000</v>
      </c>
      <c r="D14" s="147">
        <v>0</v>
      </c>
      <c r="E14" s="147">
        <v>0</v>
      </c>
      <c r="F14" s="206">
        <f t="shared" si="0"/>
        <v>120000</v>
      </c>
      <c r="G14" s="212">
        <v>120000</v>
      </c>
      <c r="H14" s="147">
        <v>0</v>
      </c>
      <c r="I14" s="147">
        <v>0</v>
      </c>
      <c r="J14" s="146">
        <f t="shared" si="1"/>
        <v>120000</v>
      </c>
    </row>
    <row r="15" spans="1:11" ht="15.75" x14ac:dyDescent="0.25">
      <c r="A15" s="30" t="s">
        <v>99</v>
      </c>
      <c r="B15" s="29" t="s">
        <v>100</v>
      </c>
      <c r="C15" s="146"/>
      <c r="D15" s="147">
        <v>0</v>
      </c>
      <c r="E15" s="147">
        <v>0</v>
      </c>
      <c r="F15" s="206">
        <f t="shared" si="0"/>
        <v>0</v>
      </c>
      <c r="G15" s="212"/>
      <c r="H15" s="147">
        <v>0</v>
      </c>
      <c r="I15" s="147">
        <v>0</v>
      </c>
      <c r="J15" s="146">
        <f t="shared" si="1"/>
        <v>0</v>
      </c>
    </row>
    <row r="16" spans="1:11" ht="15.75" x14ac:dyDescent="0.25">
      <c r="A16" s="5" t="s">
        <v>101</v>
      </c>
      <c r="B16" s="29" t="s">
        <v>102</v>
      </c>
      <c r="C16" s="146"/>
      <c r="D16" s="147">
        <v>0</v>
      </c>
      <c r="E16" s="147">
        <v>0</v>
      </c>
      <c r="F16" s="206">
        <f t="shared" si="0"/>
        <v>0</v>
      </c>
      <c r="G16" s="212"/>
      <c r="H16" s="147">
        <v>0</v>
      </c>
      <c r="I16" s="147">
        <v>0</v>
      </c>
      <c r="J16" s="146">
        <f t="shared" si="1"/>
        <v>0</v>
      </c>
    </row>
    <row r="17" spans="1:10" ht="15.75" x14ac:dyDescent="0.25">
      <c r="A17" s="5" t="s">
        <v>103</v>
      </c>
      <c r="B17" s="29" t="s">
        <v>104</v>
      </c>
      <c r="C17" s="146"/>
      <c r="D17" s="147">
        <v>0</v>
      </c>
      <c r="E17" s="147">
        <v>0</v>
      </c>
      <c r="F17" s="206">
        <f t="shared" si="0"/>
        <v>0</v>
      </c>
      <c r="G17" s="212"/>
      <c r="H17" s="147">
        <v>0</v>
      </c>
      <c r="I17" s="147">
        <v>0</v>
      </c>
      <c r="J17" s="146">
        <f t="shared" si="1"/>
        <v>0</v>
      </c>
    </row>
    <row r="18" spans="1:10" ht="15.75" x14ac:dyDescent="0.25">
      <c r="A18" s="5" t="s">
        <v>105</v>
      </c>
      <c r="B18" s="29" t="s">
        <v>106</v>
      </c>
      <c r="C18" s="146"/>
      <c r="D18" s="147">
        <v>0</v>
      </c>
      <c r="E18" s="147">
        <v>0</v>
      </c>
      <c r="F18" s="206">
        <f t="shared" si="0"/>
        <v>0</v>
      </c>
      <c r="G18" s="212"/>
      <c r="H18" s="147">
        <v>0</v>
      </c>
      <c r="I18" s="147">
        <v>0</v>
      </c>
      <c r="J18" s="146">
        <f t="shared" si="1"/>
        <v>0</v>
      </c>
    </row>
    <row r="19" spans="1:10" ht="15.75" x14ac:dyDescent="0.25">
      <c r="A19" s="5" t="s">
        <v>107</v>
      </c>
      <c r="B19" s="29" t="s">
        <v>108</v>
      </c>
      <c r="C19" s="146"/>
      <c r="D19" s="147">
        <v>0</v>
      </c>
      <c r="E19" s="147">
        <v>0</v>
      </c>
      <c r="F19" s="206">
        <f t="shared" si="0"/>
        <v>0</v>
      </c>
      <c r="G19" s="212"/>
      <c r="H19" s="147">
        <v>0</v>
      </c>
      <c r="I19" s="147">
        <v>0</v>
      </c>
      <c r="J19" s="146">
        <f t="shared" si="1"/>
        <v>0</v>
      </c>
    </row>
    <row r="20" spans="1:10" ht="15.75" x14ac:dyDescent="0.25">
      <c r="A20" s="5" t="s">
        <v>445</v>
      </c>
      <c r="B20" s="29" t="s">
        <v>109</v>
      </c>
      <c r="C20" s="146"/>
      <c r="D20" s="147">
        <v>0</v>
      </c>
      <c r="E20" s="147">
        <v>0</v>
      </c>
      <c r="F20" s="206">
        <f t="shared" si="0"/>
        <v>0</v>
      </c>
      <c r="G20" s="220">
        <v>200000</v>
      </c>
      <c r="H20" s="147">
        <v>0</v>
      </c>
      <c r="I20" s="147">
        <v>0</v>
      </c>
      <c r="J20" s="146">
        <f t="shared" si="1"/>
        <v>200000</v>
      </c>
    </row>
    <row r="21" spans="1:10" s="92" customFormat="1" ht="15.75" x14ac:dyDescent="0.25">
      <c r="A21" s="31" t="s">
        <v>384</v>
      </c>
      <c r="B21" s="32" t="s">
        <v>110</v>
      </c>
      <c r="C21" s="142">
        <f>SUM(C8:C20)</f>
        <v>3895000</v>
      </c>
      <c r="D21" s="142">
        <f t="shared" ref="D21:E21" si="2">SUM(D8:D20)</f>
        <v>0</v>
      </c>
      <c r="E21" s="142">
        <f t="shared" si="2"/>
        <v>0</v>
      </c>
      <c r="F21" s="206">
        <f t="shared" si="0"/>
        <v>3895000</v>
      </c>
      <c r="G21" s="213">
        <f>SUM(G8:G20)</f>
        <v>4095000</v>
      </c>
      <c r="H21" s="142">
        <f t="shared" ref="H21:I21" si="3">SUM(H8:H20)</f>
        <v>0</v>
      </c>
      <c r="I21" s="142">
        <f t="shared" si="3"/>
        <v>0</v>
      </c>
      <c r="J21" s="146">
        <f t="shared" si="1"/>
        <v>4095000</v>
      </c>
    </row>
    <row r="22" spans="1:10" ht="15.75" x14ac:dyDescent="0.25">
      <c r="A22" s="5" t="s">
        <v>111</v>
      </c>
      <c r="B22" s="29" t="s">
        <v>112</v>
      </c>
      <c r="C22" s="146">
        <v>2255000</v>
      </c>
      <c r="D22" s="147">
        <v>0</v>
      </c>
      <c r="E22" s="147">
        <v>0</v>
      </c>
      <c r="F22" s="206">
        <f t="shared" si="0"/>
        <v>2255000</v>
      </c>
      <c r="G22" s="212">
        <v>2255000</v>
      </c>
      <c r="H22" s="147">
        <v>0</v>
      </c>
      <c r="I22" s="147">
        <v>0</v>
      </c>
      <c r="J22" s="146">
        <f t="shared" si="1"/>
        <v>2255000</v>
      </c>
    </row>
    <row r="23" spans="1:10" ht="15.75" x14ac:dyDescent="0.25">
      <c r="A23" s="5" t="s">
        <v>113</v>
      </c>
      <c r="B23" s="29" t="s">
        <v>114</v>
      </c>
      <c r="C23" s="146"/>
      <c r="D23" s="147">
        <v>0</v>
      </c>
      <c r="E23" s="147">
        <v>0</v>
      </c>
      <c r="F23" s="206">
        <f t="shared" si="0"/>
        <v>0</v>
      </c>
      <c r="G23" s="220">
        <v>516000</v>
      </c>
      <c r="H23" s="147">
        <v>0</v>
      </c>
      <c r="I23" s="147">
        <v>0</v>
      </c>
      <c r="J23" s="146">
        <f t="shared" si="1"/>
        <v>516000</v>
      </c>
    </row>
    <row r="24" spans="1:10" ht="15.75" x14ac:dyDescent="0.25">
      <c r="A24" s="6" t="s">
        <v>115</v>
      </c>
      <c r="B24" s="29" t="s">
        <v>116</v>
      </c>
      <c r="C24" s="146">
        <v>626000</v>
      </c>
      <c r="D24" s="147">
        <v>0</v>
      </c>
      <c r="E24" s="147">
        <v>0</v>
      </c>
      <c r="F24" s="206">
        <f t="shared" si="0"/>
        <v>626000</v>
      </c>
      <c r="G24" s="220">
        <v>110000</v>
      </c>
      <c r="H24" s="147">
        <v>0</v>
      </c>
      <c r="I24" s="147">
        <v>0</v>
      </c>
      <c r="J24" s="146">
        <f t="shared" si="1"/>
        <v>110000</v>
      </c>
    </row>
    <row r="25" spans="1:10" s="92" customFormat="1" ht="15.75" x14ac:dyDescent="0.25">
      <c r="A25" s="7" t="s">
        <v>385</v>
      </c>
      <c r="B25" s="32" t="s">
        <v>117</v>
      </c>
      <c r="C25" s="142">
        <f>SUM(C22:C24)</f>
        <v>2881000</v>
      </c>
      <c r="D25" s="142">
        <f t="shared" ref="D25:E25" si="4">SUM(D22:D24)</f>
        <v>0</v>
      </c>
      <c r="E25" s="142">
        <f t="shared" si="4"/>
        <v>0</v>
      </c>
      <c r="F25" s="207">
        <f t="shared" si="0"/>
        <v>2881000</v>
      </c>
      <c r="G25" s="213">
        <f>SUM(G22:G24)</f>
        <v>2881000</v>
      </c>
      <c r="H25" s="142">
        <f t="shared" ref="H25:I25" si="5">SUM(H22:H24)</f>
        <v>0</v>
      </c>
      <c r="I25" s="142">
        <f t="shared" si="5"/>
        <v>0</v>
      </c>
      <c r="J25" s="142">
        <f t="shared" si="1"/>
        <v>2881000</v>
      </c>
    </row>
    <row r="26" spans="1:10" s="92" customFormat="1" ht="15.75" x14ac:dyDescent="0.25">
      <c r="A26" s="45" t="s">
        <v>474</v>
      </c>
      <c r="B26" s="46" t="s">
        <v>118</v>
      </c>
      <c r="C26" s="142">
        <f>C21+C25</f>
        <v>6776000</v>
      </c>
      <c r="D26" s="142">
        <f t="shared" ref="D26:E26" si="6">D21+D25</f>
        <v>0</v>
      </c>
      <c r="E26" s="142">
        <f t="shared" si="6"/>
        <v>0</v>
      </c>
      <c r="F26" s="207">
        <f t="shared" si="0"/>
        <v>6776000</v>
      </c>
      <c r="G26" s="213">
        <f>G21+G25</f>
        <v>6976000</v>
      </c>
      <c r="H26" s="142">
        <f t="shared" ref="H26:I26" si="7">H21+H25</f>
        <v>0</v>
      </c>
      <c r="I26" s="142">
        <f t="shared" si="7"/>
        <v>0</v>
      </c>
      <c r="J26" s="142">
        <f t="shared" si="1"/>
        <v>6976000</v>
      </c>
    </row>
    <row r="27" spans="1:10" s="92" customFormat="1" ht="15.75" x14ac:dyDescent="0.25">
      <c r="A27" s="36" t="s">
        <v>446</v>
      </c>
      <c r="B27" s="46" t="s">
        <v>119</v>
      </c>
      <c r="C27" s="142">
        <v>1378000</v>
      </c>
      <c r="D27" s="143">
        <v>0</v>
      </c>
      <c r="E27" s="143">
        <v>0</v>
      </c>
      <c r="F27" s="207">
        <f t="shared" si="0"/>
        <v>1378000</v>
      </c>
      <c r="G27" s="213">
        <v>1378000</v>
      </c>
      <c r="H27" s="143">
        <v>0</v>
      </c>
      <c r="I27" s="143">
        <v>0</v>
      </c>
      <c r="J27" s="142">
        <f t="shared" si="1"/>
        <v>1378000</v>
      </c>
    </row>
    <row r="28" spans="1:10" ht="15.75" x14ac:dyDescent="0.25">
      <c r="A28" s="5" t="s">
        <v>120</v>
      </c>
      <c r="B28" s="29" t="s">
        <v>121</v>
      </c>
      <c r="C28" s="146"/>
      <c r="D28" s="147">
        <v>0</v>
      </c>
      <c r="E28" s="147">
        <v>0</v>
      </c>
      <c r="F28" s="206">
        <f t="shared" si="0"/>
        <v>0</v>
      </c>
      <c r="G28" s="212"/>
      <c r="H28" s="147">
        <v>0</v>
      </c>
      <c r="I28" s="147">
        <v>0</v>
      </c>
      <c r="J28" s="146">
        <f t="shared" si="1"/>
        <v>0</v>
      </c>
    </row>
    <row r="29" spans="1:10" ht="15.75" x14ac:dyDescent="0.25">
      <c r="A29" s="5" t="s">
        <v>122</v>
      </c>
      <c r="B29" s="29" t="s">
        <v>123</v>
      </c>
      <c r="C29" s="146">
        <v>1330000</v>
      </c>
      <c r="D29" s="147">
        <v>0</v>
      </c>
      <c r="E29" s="147">
        <v>10000</v>
      </c>
      <c r="F29" s="206">
        <f t="shared" si="0"/>
        <v>1340000</v>
      </c>
      <c r="G29" s="212">
        <v>1330000</v>
      </c>
      <c r="H29" s="147">
        <v>0</v>
      </c>
      <c r="I29" s="147">
        <v>10000</v>
      </c>
      <c r="J29" s="146">
        <f t="shared" si="1"/>
        <v>1340000</v>
      </c>
    </row>
    <row r="30" spans="1:10" ht="15.75" x14ac:dyDescent="0.25">
      <c r="A30" s="5" t="s">
        <v>124</v>
      </c>
      <c r="B30" s="29" t="s">
        <v>125</v>
      </c>
      <c r="C30" s="146"/>
      <c r="D30" s="147">
        <v>0</v>
      </c>
      <c r="E30" s="147">
        <v>0</v>
      </c>
      <c r="F30" s="206">
        <f t="shared" si="0"/>
        <v>0</v>
      </c>
      <c r="G30" s="212"/>
      <c r="H30" s="147">
        <v>0</v>
      </c>
      <c r="I30" s="147">
        <v>0</v>
      </c>
      <c r="J30" s="146">
        <f t="shared" si="1"/>
        <v>0</v>
      </c>
    </row>
    <row r="31" spans="1:10" s="92" customFormat="1" ht="15.75" x14ac:dyDescent="0.25">
      <c r="A31" s="7" t="s">
        <v>386</v>
      </c>
      <c r="B31" s="32" t="s">
        <v>126</v>
      </c>
      <c r="C31" s="142">
        <f>SUM(C28:C30)</f>
        <v>1330000</v>
      </c>
      <c r="D31" s="142">
        <f t="shared" ref="D31:E31" si="8">SUM(D28:D30)</f>
        <v>0</v>
      </c>
      <c r="E31" s="142">
        <f t="shared" si="8"/>
        <v>10000</v>
      </c>
      <c r="F31" s="207">
        <f t="shared" si="0"/>
        <v>1340000</v>
      </c>
      <c r="G31" s="213">
        <f>SUM(G28:G30)</f>
        <v>1330000</v>
      </c>
      <c r="H31" s="142">
        <f t="shared" ref="H31:I31" si="9">SUM(H28:H30)</f>
        <v>0</v>
      </c>
      <c r="I31" s="142">
        <f t="shared" si="9"/>
        <v>10000</v>
      </c>
      <c r="J31" s="142">
        <f t="shared" si="1"/>
        <v>1340000</v>
      </c>
    </row>
    <row r="32" spans="1:10" ht="15.75" x14ac:dyDescent="0.25">
      <c r="A32" s="5" t="s">
        <v>127</v>
      </c>
      <c r="B32" s="29" t="s">
        <v>128</v>
      </c>
      <c r="C32" s="146"/>
      <c r="D32" s="147">
        <v>0</v>
      </c>
      <c r="E32" s="147">
        <v>0</v>
      </c>
      <c r="F32" s="206">
        <f t="shared" si="0"/>
        <v>0</v>
      </c>
      <c r="G32" s="212"/>
      <c r="H32" s="147">
        <v>0</v>
      </c>
      <c r="I32" s="147">
        <v>0</v>
      </c>
      <c r="J32" s="146">
        <f t="shared" si="1"/>
        <v>0</v>
      </c>
    </row>
    <row r="33" spans="1:10" ht="15.75" x14ac:dyDescent="0.25">
      <c r="A33" s="5" t="s">
        <v>129</v>
      </c>
      <c r="B33" s="29" t="s">
        <v>130</v>
      </c>
      <c r="C33" s="146">
        <v>65000</v>
      </c>
      <c r="D33" s="147">
        <v>0</v>
      </c>
      <c r="E33" s="147">
        <v>0</v>
      </c>
      <c r="F33" s="206">
        <f t="shared" si="0"/>
        <v>65000</v>
      </c>
      <c r="G33" s="212">
        <v>65000</v>
      </c>
      <c r="H33" s="147">
        <v>0</v>
      </c>
      <c r="I33" s="147">
        <v>0</v>
      </c>
      <c r="J33" s="146">
        <f t="shared" si="1"/>
        <v>65000</v>
      </c>
    </row>
    <row r="34" spans="1:10" s="92" customFormat="1" ht="15" customHeight="1" x14ac:dyDescent="0.25">
      <c r="A34" s="7" t="s">
        <v>475</v>
      </c>
      <c r="B34" s="32" t="s">
        <v>131</v>
      </c>
      <c r="C34" s="142">
        <f>SUM(C32:C33)</f>
        <v>65000</v>
      </c>
      <c r="D34" s="142">
        <f t="shared" ref="D34:E34" si="10">SUM(D32:D33)</f>
        <v>0</v>
      </c>
      <c r="E34" s="142">
        <f t="shared" si="10"/>
        <v>0</v>
      </c>
      <c r="F34" s="207">
        <f t="shared" si="0"/>
        <v>65000</v>
      </c>
      <c r="G34" s="213">
        <f>SUM(G32:G33)</f>
        <v>65000</v>
      </c>
      <c r="H34" s="142">
        <f t="shared" ref="H34:I34" si="11">SUM(H32:H33)</f>
        <v>0</v>
      </c>
      <c r="I34" s="142">
        <f t="shared" si="11"/>
        <v>0</v>
      </c>
      <c r="J34" s="142">
        <f t="shared" si="1"/>
        <v>65000</v>
      </c>
    </row>
    <row r="35" spans="1:10" ht="15.75" x14ac:dyDescent="0.25">
      <c r="A35" s="5" t="s">
        <v>132</v>
      </c>
      <c r="B35" s="29" t="s">
        <v>133</v>
      </c>
      <c r="C35" s="146">
        <v>542000</v>
      </c>
      <c r="D35" s="147">
        <v>0</v>
      </c>
      <c r="E35" s="147">
        <v>0</v>
      </c>
      <c r="F35" s="206">
        <f t="shared" si="0"/>
        <v>542000</v>
      </c>
      <c r="G35" s="212">
        <v>542000</v>
      </c>
      <c r="H35" s="147">
        <v>0</v>
      </c>
      <c r="I35" s="147">
        <v>0</v>
      </c>
      <c r="J35" s="146">
        <f t="shared" si="1"/>
        <v>542000</v>
      </c>
    </row>
    <row r="36" spans="1:10" ht="15.75" x14ac:dyDescent="0.25">
      <c r="A36" s="5" t="s">
        <v>134</v>
      </c>
      <c r="B36" s="29" t="s">
        <v>135</v>
      </c>
      <c r="C36" s="146"/>
      <c r="D36" s="147">
        <v>0</v>
      </c>
      <c r="E36" s="147">
        <v>0</v>
      </c>
      <c r="F36" s="206">
        <f t="shared" si="0"/>
        <v>0</v>
      </c>
      <c r="G36" s="212"/>
      <c r="H36" s="147">
        <v>0</v>
      </c>
      <c r="I36" s="147">
        <v>0</v>
      </c>
      <c r="J36" s="146">
        <f t="shared" si="1"/>
        <v>0</v>
      </c>
    </row>
    <row r="37" spans="1:10" ht="15.75" x14ac:dyDescent="0.25">
      <c r="A37" s="5" t="s">
        <v>447</v>
      </c>
      <c r="B37" s="29" t="s">
        <v>136</v>
      </c>
      <c r="C37" s="146"/>
      <c r="D37" s="147">
        <v>0</v>
      </c>
      <c r="E37" s="147">
        <v>0</v>
      </c>
      <c r="F37" s="206">
        <f t="shared" si="0"/>
        <v>0</v>
      </c>
      <c r="G37" s="212"/>
      <c r="H37" s="147">
        <v>0</v>
      </c>
      <c r="I37" s="147">
        <v>0</v>
      </c>
      <c r="J37" s="146">
        <f t="shared" si="1"/>
        <v>0</v>
      </c>
    </row>
    <row r="38" spans="1:10" ht="15.75" x14ac:dyDescent="0.25">
      <c r="A38" s="5" t="s">
        <v>137</v>
      </c>
      <c r="B38" s="29" t="s">
        <v>138</v>
      </c>
      <c r="C38" s="146">
        <v>445000</v>
      </c>
      <c r="D38" s="147">
        <v>0</v>
      </c>
      <c r="E38" s="147">
        <v>0</v>
      </c>
      <c r="F38" s="206">
        <f t="shared" si="0"/>
        <v>445000</v>
      </c>
      <c r="G38" s="212">
        <v>445000</v>
      </c>
      <c r="H38" s="147">
        <v>0</v>
      </c>
      <c r="I38" s="147">
        <v>0</v>
      </c>
      <c r="J38" s="146">
        <f t="shared" si="1"/>
        <v>445000</v>
      </c>
    </row>
    <row r="39" spans="1:10" ht="15.75" x14ac:dyDescent="0.25">
      <c r="A39" s="10" t="s">
        <v>448</v>
      </c>
      <c r="B39" s="29" t="s">
        <v>139</v>
      </c>
      <c r="C39" s="146"/>
      <c r="D39" s="147">
        <v>0</v>
      </c>
      <c r="E39" s="147">
        <v>0</v>
      </c>
      <c r="F39" s="206">
        <f t="shared" si="0"/>
        <v>0</v>
      </c>
      <c r="G39" s="212"/>
      <c r="H39" s="147">
        <v>0</v>
      </c>
      <c r="I39" s="147">
        <v>0</v>
      </c>
      <c r="J39" s="146">
        <f t="shared" si="1"/>
        <v>0</v>
      </c>
    </row>
    <row r="40" spans="1:10" ht="15.75" x14ac:dyDescent="0.25">
      <c r="A40" s="6" t="s">
        <v>140</v>
      </c>
      <c r="B40" s="29" t="s">
        <v>141</v>
      </c>
      <c r="C40" s="146">
        <v>205000</v>
      </c>
      <c r="D40" s="147">
        <v>0</v>
      </c>
      <c r="E40" s="147">
        <v>0</v>
      </c>
      <c r="F40" s="206">
        <f t="shared" si="0"/>
        <v>205000</v>
      </c>
      <c r="G40" s="212">
        <v>205000</v>
      </c>
      <c r="H40" s="147">
        <v>0</v>
      </c>
      <c r="I40" s="147">
        <v>0</v>
      </c>
      <c r="J40" s="146">
        <f t="shared" si="1"/>
        <v>205000</v>
      </c>
    </row>
    <row r="41" spans="1:10" ht="15.75" x14ac:dyDescent="0.25">
      <c r="A41" s="5" t="s">
        <v>449</v>
      </c>
      <c r="B41" s="29" t="s">
        <v>142</v>
      </c>
      <c r="C41" s="146">
        <v>860000</v>
      </c>
      <c r="D41" s="147">
        <v>0</v>
      </c>
      <c r="E41" s="147">
        <v>0</v>
      </c>
      <c r="F41" s="206">
        <f t="shared" si="0"/>
        <v>860000</v>
      </c>
      <c r="G41" s="212">
        <v>860000</v>
      </c>
      <c r="H41" s="147">
        <v>0</v>
      </c>
      <c r="I41" s="147">
        <v>0</v>
      </c>
      <c r="J41" s="146">
        <f t="shared" si="1"/>
        <v>860000</v>
      </c>
    </row>
    <row r="42" spans="1:10" s="92" customFormat="1" ht="15.75" x14ac:dyDescent="0.25">
      <c r="A42" s="7" t="s">
        <v>387</v>
      </c>
      <c r="B42" s="32" t="s">
        <v>143</v>
      </c>
      <c r="C42" s="142">
        <f>SUM(C35:C41)</f>
        <v>2052000</v>
      </c>
      <c r="D42" s="142">
        <f t="shared" ref="D42:E42" si="12">SUM(D35:D41)</f>
        <v>0</v>
      </c>
      <c r="E42" s="142">
        <f t="shared" si="12"/>
        <v>0</v>
      </c>
      <c r="F42" s="207">
        <f t="shared" si="0"/>
        <v>2052000</v>
      </c>
      <c r="G42" s="213">
        <f>SUM(G35:G41)</f>
        <v>2052000</v>
      </c>
      <c r="H42" s="142">
        <f t="shared" ref="H42:I42" si="13">SUM(H35:H41)</f>
        <v>0</v>
      </c>
      <c r="I42" s="142">
        <f t="shared" si="13"/>
        <v>0</v>
      </c>
      <c r="J42" s="142">
        <f t="shared" si="1"/>
        <v>2052000</v>
      </c>
    </row>
    <row r="43" spans="1:10" ht="15.75" x14ac:dyDescent="0.25">
      <c r="A43" s="5" t="s">
        <v>144</v>
      </c>
      <c r="B43" s="29" t="s">
        <v>145</v>
      </c>
      <c r="C43" s="146"/>
      <c r="D43" s="147">
        <v>0</v>
      </c>
      <c r="E43" s="147">
        <v>0</v>
      </c>
      <c r="F43" s="206">
        <f t="shared" si="0"/>
        <v>0</v>
      </c>
      <c r="G43" s="212"/>
      <c r="H43" s="147">
        <v>0</v>
      </c>
      <c r="I43" s="147">
        <v>0</v>
      </c>
      <c r="J43" s="146">
        <f t="shared" si="1"/>
        <v>0</v>
      </c>
    </row>
    <row r="44" spans="1:10" ht="15.75" x14ac:dyDescent="0.25">
      <c r="A44" s="5" t="s">
        <v>146</v>
      </c>
      <c r="B44" s="29" t="s">
        <v>147</v>
      </c>
      <c r="C44" s="146"/>
      <c r="D44" s="147">
        <v>0</v>
      </c>
      <c r="E44" s="147">
        <v>0</v>
      </c>
      <c r="F44" s="206">
        <f t="shared" si="0"/>
        <v>0</v>
      </c>
      <c r="G44" s="212"/>
      <c r="H44" s="147">
        <v>0</v>
      </c>
      <c r="I44" s="147">
        <v>0</v>
      </c>
      <c r="J44" s="146">
        <f t="shared" si="1"/>
        <v>0</v>
      </c>
    </row>
    <row r="45" spans="1:10" s="92" customFormat="1" ht="15.75" x14ac:dyDescent="0.25">
      <c r="A45" s="7" t="s">
        <v>388</v>
      </c>
      <c r="B45" s="32" t="s">
        <v>148</v>
      </c>
      <c r="C45" s="142">
        <f>SUM(C43:C44)</f>
        <v>0</v>
      </c>
      <c r="D45" s="142">
        <f t="shared" ref="D45:E45" si="14">SUM(D43:D44)</f>
        <v>0</v>
      </c>
      <c r="E45" s="142">
        <f t="shared" si="14"/>
        <v>0</v>
      </c>
      <c r="F45" s="207">
        <f t="shared" si="0"/>
        <v>0</v>
      </c>
      <c r="G45" s="213">
        <f>SUM(G43:G44)</f>
        <v>0</v>
      </c>
      <c r="H45" s="142">
        <f t="shared" ref="H45:I45" si="15">SUM(H43:H44)</f>
        <v>0</v>
      </c>
      <c r="I45" s="142">
        <f t="shared" si="15"/>
        <v>0</v>
      </c>
      <c r="J45" s="142">
        <f t="shared" si="1"/>
        <v>0</v>
      </c>
    </row>
    <row r="46" spans="1:10" ht="15.75" x14ac:dyDescent="0.25">
      <c r="A46" s="5" t="s">
        <v>149</v>
      </c>
      <c r="B46" s="29" t="s">
        <v>150</v>
      </c>
      <c r="C46" s="146">
        <v>845000</v>
      </c>
      <c r="D46" s="147">
        <v>0</v>
      </c>
      <c r="E46" s="147">
        <v>3000</v>
      </c>
      <c r="F46" s="206">
        <f t="shared" si="0"/>
        <v>848000</v>
      </c>
      <c r="G46" s="212">
        <v>845000</v>
      </c>
      <c r="H46" s="147">
        <v>0</v>
      </c>
      <c r="I46" s="147">
        <v>3000</v>
      </c>
      <c r="J46" s="146">
        <f t="shared" si="1"/>
        <v>848000</v>
      </c>
    </row>
    <row r="47" spans="1:10" ht="15.75" x14ac:dyDescent="0.25">
      <c r="A47" s="5" t="s">
        <v>151</v>
      </c>
      <c r="B47" s="29" t="s">
        <v>152</v>
      </c>
      <c r="C47" s="146"/>
      <c r="D47" s="147">
        <v>0</v>
      </c>
      <c r="E47" s="147">
        <v>0</v>
      </c>
      <c r="F47" s="206">
        <f t="shared" si="0"/>
        <v>0</v>
      </c>
      <c r="G47" s="212"/>
      <c r="H47" s="147">
        <v>0</v>
      </c>
      <c r="I47" s="147">
        <v>0</v>
      </c>
      <c r="J47" s="146">
        <f t="shared" si="1"/>
        <v>0</v>
      </c>
    </row>
    <row r="48" spans="1:10" ht="15.75" x14ac:dyDescent="0.25">
      <c r="A48" s="5" t="s">
        <v>450</v>
      </c>
      <c r="B48" s="29" t="s">
        <v>153</v>
      </c>
      <c r="C48" s="146"/>
      <c r="D48" s="147">
        <v>0</v>
      </c>
      <c r="E48" s="147">
        <v>0</v>
      </c>
      <c r="F48" s="206">
        <f t="shared" si="0"/>
        <v>0</v>
      </c>
      <c r="G48" s="212"/>
      <c r="H48" s="147">
        <v>0</v>
      </c>
      <c r="I48" s="147">
        <v>0</v>
      </c>
      <c r="J48" s="146">
        <f t="shared" si="1"/>
        <v>0</v>
      </c>
    </row>
    <row r="49" spans="1:10" ht="15.75" x14ac:dyDescent="0.25">
      <c r="A49" s="5" t="s">
        <v>451</v>
      </c>
      <c r="B49" s="29" t="s">
        <v>154</v>
      </c>
      <c r="C49" s="146"/>
      <c r="D49" s="147">
        <v>0</v>
      </c>
      <c r="E49" s="147">
        <v>0</v>
      </c>
      <c r="F49" s="206">
        <f t="shared" si="0"/>
        <v>0</v>
      </c>
      <c r="G49" s="212"/>
      <c r="H49" s="147">
        <v>0</v>
      </c>
      <c r="I49" s="147">
        <v>0</v>
      </c>
      <c r="J49" s="146">
        <f t="shared" si="1"/>
        <v>0</v>
      </c>
    </row>
    <row r="50" spans="1:10" ht="15.75" x14ac:dyDescent="0.25">
      <c r="A50" s="5" t="s">
        <v>155</v>
      </c>
      <c r="B50" s="29" t="s">
        <v>156</v>
      </c>
      <c r="C50" s="146"/>
      <c r="D50" s="148">
        <v>0</v>
      </c>
      <c r="E50" s="148">
        <v>0</v>
      </c>
      <c r="F50" s="206">
        <f t="shared" si="0"/>
        <v>0</v>
      </c>
      <c r="G50" s="212"/>
      <c r="H50" s="148">
        <v>0</v>
      </c>
      <c r="I50" s="148">
        <v>0</v>
      </c>
      <c r="J50" s="146">
        <f t="shared" si="1"/>
        <v>0</v>
      </c>
    </row>
    <row r="51" spans="1:10" s="92" customFormat="1" ht="15.75" x14ac:dyDescent="0.25">
      <c r="A51" s="7" t="s">
        <v>389</v>
      </c>
      <c r="B51" s="32" t="s">
        <v>157</v>
      </c>
      <c r="C51" s="142">
        <f>SUM(C46:C50)</f>
        <v>845000</v>
      </c>
      <c r="D51" s="142">
        <f t="shared" ref="D51:E51" si="16">SUM(D46:D50)</f>
        <v>0</v>
      </c>
      <c r="E51" s="142">
        <f t="shared" si="16"/>
        <v>3000</v>
      </c>
      <c r="F51" s="207">
        <f t="shared" si="0"/>
        <v>848000</v>
      </c>
      <c r="G51" s="213">
        <f>SUM(G46:G50)</f>
        <v>845000</v>
      </c>
      <c r="H51" s="142">
        <f t="shared" ref="H51:I51" si="17">SUM(H46:H50)</f>
        <v>0</v>
      </c>
      <c r="I51" s="142">
        <f t="shared" si="17"/>
        <v>3000</v>
      </c>
      <c r="J51" s="142">
        <f t="shared" si="1"/>
        <v>848000</v>
      </c>
    </row>
    <row r="52" spans="1:10" s="92" customFormat="1" ht="15.75" x14ac:dyDescent="0.25">
      <c r="A52" s="36" t="s">
        <v>390</v>
      </c>
      <c r="B52" s="46" t="s">
        <v>158</v>
      </c>
      <c r="C52" s="142">
        <f>C31+C34+C42+C45+C51</f>
        <v>4292000</v>
      </c>
      <c r="D52" s="143">
        <f t="shared" ref="D52:E52" si="18">D31+D34+D42+D45+D51</f>
        <v>0</v>
      </c>
      <c r="E52" s="143">
        <f t="shared" si="18"/>
        <v>13000</v>
      </c>
      <c r="F52" s="207">
        <f t="shared" si="0"/>
        <v>4305000</v>
      </c>
      <c r="G52" s="213">
        <f>G31+G34+G42+G45+G51</f>
        <v>4292000</v>
      </c>
      <c r="H52" s="143">
        <f t="shared" ref="H52:I52" si="19">H31+H34+H42+H45+H51</f>
        <v>0</v>
      </c>
      <c r="I52" s="143">
        <f t="shared" si="19"/>
        <v>13000</v>
      </c>
      <c r="J52" s="142">
        <f t="shared" si="1"/>
        <v>4305000</v>
      </c>
    </row>
    <row r="53" spans="1:10" ht="15.75" x14ac:dyDescent="0.25">
      <c r="A53" s="13" t="s">
        <v>159</v>
      </c>
      <c r="B53" s="29" t="s">
        <v>160</v>
      </c>
      <c r="C53" s="146"/>
      <c r="D53" s="147">
        <v>0</v>
      </c>
      <c r="E53" s="147">
        <v>0</v>
      </c>
      <c r="F53" s="206">
        <f t="shared" si="0"/>
        <v>0</v>
      </c>
      <c r="G53" s="212"/>
      <c r="H53" s="147">
        <v>0</v>
      </c>
      <c r="I53" s="147">
        <v>0</v>
      </c>
      <c r="J53" s="146">
        <f t="shared" si="1"/>
        <v>0</v>
      </c>
    </row>
    <row r="54" spans="1:10" ht="15.75" x14ac:dyDescent="0.25">
      <c r="A54" s="13" t="s">
        <v>391</v>
      </c>
      <c r="B54" s="29" t="s">
        <v>161</v>
      </c>
      <c r="C54" s="146"/>
      <c r="D54" s="147">
        <v>0</v>
      </c>
      <c r="E54" s="147">
        <v>0</v>
      </c>
      <c r="F54" s="206">
        <f t="shared" si="0"/>
        <v>0</v>
      </c>
      <c r="G54" s="212"/>
      <c r="H54" s="147">
        <v>0</v>
      </c>
      <c r="I54" s="147">
        <v>0</v>
      </c>
      <c r="J54" s="146">
        <f t="shared" si="1"/>
        <v>0</v>
      </c>
    </row>
    <row r="55" spans="1:10" ht="15.75" x14ac:dyDescent="0.25">
      <c r="A55" s="17" t="s">
        <v>452</v>
      </c>
      <c r="B55" s="29" t="s">
        <v>162</v>
      </c>
      <c r="C55" s="146"/>
      <c r="D55" s="147">
        <v>0</v>
      </c>
      <c r="E55" s="147">
        <v>0</v>
      </c>
      <c r="F55" s="206">
        <f t="shared" si="0"/>
        <v>0</v>
      </c>
      <c r="G55" s="212"/>
      <c r="H55" s="147">
        <v>0</v>
      </c>
      <c r="I55" s="147">
        <v>0</v>
      </c>
      <c r="J55" s="146">
        <f t="shared" si="1"/>
        <v>0</v>
      </c>
    </row>
    <row r="56" spans="1:10" ht="15.75" x14ac:dyDescent="0.25">
      <c r="A56" s="17" t="s">
        <v>453</v>
      </c>
      <c r="B56" s="29" t="s">
        <v>163</v>
      </c>
      <c r="C56" s="146"/>
      <c r="D56" s="147">
        <v>0</v>
      </c>
      <c r="E56" s="147">
        <v>0</v>
      </c>
      <c r="F56" s="206">
        <f t="shared" si="0"/>
        <v>0</v>
      </c>
      <c r="G56" s="212"/>
      <c r="H56" s="147">
        <v>0</v>
      </c>
      <c r="I56" s="147">
        <v>0</v>
      </c>
      <c r="J56" s="146">
        <f t="shared" si="1"/>
        <v>0</v>
      </c>
    </row>
    <row r="57" spans="1:10" ht="15.75" x14ac:dyDescent="0.25">
      <c r="A57" s="17" t="s">
        <v>454</v>
      </c>
      <c r="B57" s="29" t="s">
        <v>164</v>
      </c>
      <c r="C57" s="146"/>
      <c r="D57" s="147">
        <v>0</v>
      </c>
      <c r="E57" s="147">
        <v>0</v>
      </c>
      <c r="F57" s="206">
        <f t="shared" si="0"/>
        <v>0</v>
      </c>
      <c r="G57" s="212"/>
      <c r="H57" s="147">
        <v>0</v>
      </c>
      <c r="I57" s="147">
        <v>0</v>
      </c>
      <c r="J57" s="146">
        <f t="shared" si="1"/>
        <v>0</v>
      </c>
    </row>
    <row r="58" spans="1:10" ht="15.75" x14ac:dyDescent="0.25">
      <c r="A58" s="13" t="s">
        <v>455</v>
      </c>
      <c r="B58" s="29" t="s">
        <v>165</v>
      </c>
      <c r="C58" s="146"/>
      <c r="D58" s="147">
        <v>0</v>
      </c>
      <c r="E58" s="147">
        <v>0</v>
      </c>
      <c r="F58" s="206">
        <f t="shared" si="0"/>
        <v>0</v>
      </c>
      <c r="G58" s="212"/>
      <c r="H58" s="147">
        <v>0</v>
      </c>
      <c r="I58" s="147">
        <v>0</v>
      </c>
      <c r="J58" s="146">
        <f t="shared" si="1"/>
        <v>0</v>
      </c>
    </row>
    <row r="59" spans="1:10" ht="15.75" x14ac:dyDescent="0.25">
      <c r="A59" s="13" t="s">
        <v>456</v>
      </c>
      <c r="B59" s="29" t="s">
        <v>166</v>
      </c>
      <c r="C59" s="146">
        <v>0</v>
      </c>
      <c r="D59" s="147">
        <v>0</v>
      </c>
      <c r="E59" s="147">
        <v>0</v>
      </c>
      <c r="F59" s="206">
        <f t="shared" si="0"/>
        <v>0</v>
      </c>
      <c r="G59" s="212">
        <v>0</v>
      </c>
      <c r="H59" s="147">
        <v>0</v>
      </c>
      <c r="I59" s="147">
        <v>0</v>
      </c>
      <c r="J59" s="146">
        <f t="shared" si="1"/>
        <v>0</v>
      </c>
    </row>
    <row r="60" spans="1:10" ht="15.75" x14ac:dyDescent="0.25">
      <c r="A60" s="13" t="s">
        <v>457</v>
      </c>
      <c r="B60" s="29" t="s">
        <v>167</v>
      </c>
      <c r="C60" s="146">
        <v>1079000</v>
      </c>
      <c r="D60" s="147">
        <v>0</v>
      </c>
      <c r="E60" s="147">
        <v>0</v>
      </c>
      <c r="F60" s="206">
        <f t="shared" si="0"/>
        <v>1079000</v>
      </c>
      <c r="G60" s="212">
        <v>1079000</v>
      </c>
      <c r="H60" s="147">
        <v>0</v>
      </c>
      <c r="I60" s="147">
        <v>0</v>
      </c>
      <c r="J60" s="146">
        <f t="shared" si="1"/>
        <v>1079000</v>
      </c>
    </row>
    <row r="61" spans="1:10" s="92" customFormat="1" ht="15.75" x14ac:dyDescent="0.25">
      <c r="A61" s="43" t="s">
        <v>419</v>
      </c>
      <c r="B61" s="46" t="s">
        <v>168</v>
      </c>
      <c r="C61" s="142">
        <f>SUM(C53:C60)</f>
        <v>1079000</v>
      </c>
      <c r="D61" s="143">
        <f t="shared" ref="D61:E61" si="20">SUM(D53:D60)</f>
        <v>0</v>
      </c>
      <c r="E61" s="143">
        <f t="shared" si="20"/>
        <v>0</v>
      </c>
      <c r="F61" s="207">
        <f t="shared" si="0"/>
        <v>1079000</v>
      </c>
      <c r="G61" s="213">
        <f>SUM(G53:G60)</f>
        <v>1079000</v>
      </c>
      <c r="H61" s="143">
        <f t="shared" ref="H61:I61" si="21">SUM(H53:H60)</f>
        <v>0</v>
      </c>
      <c r="I61" s="143">
        <f t="shared" si="21"/>
        <v>0</v>
      </c>
      <c r="J61" s="142">
        <f t="shared" si="1"/>
        <v>1079000</v>
      </c>
    </row>
    <row r="62" spans="1:10" ht="15.75" x14ac:dyDescent="0.25">
      <c r="A62" s="12" t="s">
        <v>458</v>
      </c>
      <c r="B62" s="29" t="s">
        <v>169</v>
      </c>
      <c r="C62" s="146"/>
      <c r="D62" s="147">
        <v>0</v>
      </c>
      <c r="E62" s="147">
        <v>0</v>
      </c>
      <c r="F62" s="206">
        <f t="shared" si="0"/>
        <v>0</v>
      </c>
      <c r="G62" s="212"/>
      <c r="H62" s="147">
        <v>0</v>
      </c>
      <c r="I62" s="147">
        <v>0</v>
      </c>
      <c r="J62" s="146">
        <f t="shared" si="1"/>
        <v>0</v>
      </c>
    </row>
    <row r="63" spans="1:10" ht="15.75" x14ac:dyDescent="0.25">
      <c r="A63" s="12" t="s">
        <v>170</v>
      </c>
      <c r="B63" s="29" t="s">
        <v>171</v>
      </c>
      <c r="C63" s="146"/>
      <c r="D63" s="147">
        <v>0</v>
      </c>
      <c r="E63" s="147">
        <v>0</v>
      </c>
      <c r="F63" s="206">
        <f t="shared" si="0"/>
        <v>0</v>
      </c>
      <c r="G63" s="212"/>
      <c r="H63" s="147">
        <v>0</v>
      </c>
      <c r="I63" s="147">
        <v>0</v>
      </c>
      <c r="J63" s="146">
        <f t="shared" si="1"/>
        <v>0</v>
      </c>
    </row>
    <row r="64" spans="1:10" ht="15.75" x14ac:dyDescent="0.25">
      <c r="A64" s="12" t="s">
        <v>172</v>
      </c>
      <c r="B64" s="29" t="s">
        <v>173</v>
      </c>
      <c r="C64" s="146"/>
      <c r="D64" s="147">
        <v>0</v>
      </c>
      <c r="E64" s="147">
        <v>0</v>
      </c>
      <c r="F64" s="206">
        <f t="shared" si="0"/>
        <v>0</v>
      </c>
      <c r="G64" s="212"/>
      <c r="H64" s="147">
        <v>0</v>
      </c>
      <c r="I64" s="147">
        <v>0</v>
      </c>
      <c r="J64" s="146">
        <f t="shared" si="1"/>
        <v>0</v>
      </c>
    </row>
    <row r="65" spans="1:10" ht="15.75" x14ac:dyDescent="0.25">
      <c r="A65" s="12" t="s">
        <v>420</v>
      </c>
      <c r="B65" s="29" t="s">
        <v>174</v>
      </c>
      <c r="C65" s="146"/>
      <c r="D65" s="147">
        <v>0</v>
      </c>
      <c r="E65" s="147">
        <v>0</v>
      </c>
      <c r="F65" s="206">
        <f t="shared" si="0"/>
        <v>0</v>
      </c>
      <c r="G65" s="212"/>
      <c r="H65" s="147">
        <v>0</v>
      </c>
      <c r="I65" s="147">
        <v>0</v>
      </c>
      <c r="J65" s="146">
        <f t="shared" si="1"/>
        <v>0</v>
      </c>
    </row>
    <row r="66" spans="1:10" ht="15.75" x14ac:dyDescent="0.25">
      <c r="A66" s="12" t="s">
        <v>459</v>
      </c>
      <c r="B66" s="29" t="s">
        <v>175</v>
      </c>
      <c r="C66" s="146"/>
      <c r="D66" s="147">
        <v>0</v>
      </c>
      <c r="E66" s="147">
        <v>0</v>
      </c>
      <c r="F66" s="206">
        <f t="shared" si="0"/>
        <v>0</v>
      </c>
      <c r="G66" s="212"/>
      <c r="H66" s="147">
        <v>0</v>
      </c>
      <c r="I66" s="147">
        <v>0</v>
      </c>
      <c r="J66" s="146">
        <f t="shared" si="1"/>
        <v>0</v>
      </c>
    </row>
    <row r="67" spans="1:10" ht="15.75" x14ac:dyDescent="0.25">
      <c r="A67" s="12" t="s">
        <v>422</v>
      </c>
      <c r="B67" s="29" t="s">
        <v>176</v>
      </c>
      <c r="C67" s="146">
        <v>1993000</v>
      </c>
      <c r="D67" s="147">
        <v>0</v>
      </c>
      <c r="E67" s="147">
        <v>0</v>
      </c>
      <c r="F67" s="206">
        <f t="shared" si="0"/>
        <v>1993000</v>
      </c>
      <c r="G67" s="212">
        <v>1993000</v>
      </c>
      <c r="H67" s="147">
        <v>0</v>
      </c>
      <c r="I67" s="147">
        <v>0</v>
      </c>
      <c r="J67" s="146">
        <f t="shared" si="1"/>
        <v>1993000</v>
      </c>
    </row>
    <row r="68" spans="1:10" ht="15.75" x14ac:dyDescent="0.25">
      <c r="A68" s="12" t="s">
        <v>460</v>
      </c>
      <c r="B68" s="29" t="s">
        <v>177</v>
      </c>
      <c r="C68" s="146"/>
      <c r="D68" s="147">
        <v>0</v>
      </c>
      <c r="E68" s="147">
        <v>0</v>
      </c>
      <c r="F68" s="206">
        <f t="shared" si="0"/>
        <v>0</v>
      </c>
      <c r="G68" s="212"/>
      <c r="H68" s="147">
        <v>0</v>
      </c>
      <c r="I68" s="147">
        <v>0</v>
      </c>
      <c r="J68" s="146">
        <f t="shared" si="1"/>
        <v>0</v>
      </c>
    </row>
    <row r="69" spans="1:10" ht="15.75" x14ac:dyDescent="0.25">
      <c r="A69" s="12" t="s">
        <v>461</v>
      </c>
      <c r="B69" s="29" t="s">
        <v>178</v>
      </c>
      <c r="C69" s="146"/>
      <c r="D69" s="147">
        <v>0</v>
      </c>
      <c r="E69" s="147">
        <v>0</v>
      </c>
      <c r="F69" s="206">
        <f t="shared" si="0"/>
        <v>0</v>
      </c>
      <c r="G69" s="212"/>
      <c r="H69" s="147">
        <v>0</v>
      </c>
      <c r="I69" s="147">
        <v>0</v>
      </c>
      <c r="J69" s="146">
        <f t="shared" si="1"/>
        <v>0</v>
      </c>
    </row>
    <row r="70" spans="1:10" ht="15.75" x14ac:dyDescent="0.25">
      <c r="A70" s="12" t="s">
        <v>179</v>
      </c>
      <c r="B70" s="29" t="s">
        <v>180</v>
      </c>
      <c r="C70" s="146"/>
      <c r="D70" s="147">
        <v>0</v>
      </c>
      <c r="E70" s="147">
        <v>0</v>
      </c>
      <c r="F70" s="206">
        <f t="shared" si="0"/>
        <v>0</v>
      </c>
      <c r="G70" s="212"/>
      <c r="H70" s="147">
        <v>0</v>
      </c>
      <c r="I70" s="147">
        <v>0</v>
      </c>
      <c r="J70" s="146">
        <f t="shared" si="1"/>
        <v>0</v>
      </c>
    </row>
    <row r="71" spans="1:10" ht="15.75" x14ac:dyDescent="0.25">
      <c r="A71" s="21" t="s">
        <v>181</v>
      </c>
      <c r="B71" s="29" t="s">
        <v>182</v>
      </c>
      <c r="C71" s="146"/>
      <c r="D71" s="147">
        <v>0</v>
      </c>
      <c r="E71" s="147">
        <v>0</v>
      </c>
      <c r="F71" s="206">
        <f t="shared" si="0"/>
        <v>0</v>
      </c>
      <c r="G71" s="212"/>
      <c r="H71" s="147">
        <v>0</v>
      </c>
      <c r="I71" s="147">
        <v>0</v>
      </c>
      <c r="J71" s="146">
        <f t="shared" si="1"/>
        <v>0</v>
      </c>
    </row>
    <row r="72" spans="1:10" ht="15.75" x14ac:dyDescent="0.25">
      <c r="A72" s="12" t="s">
        <v>660</v>
      </c>
      <c r="B72" s="29" t="s">
        <v>183</v>
      </c>
      <c r="C72" s="146"/>
      <c r="D72" s="147">
        <v>0</v>
      </c>
      <c r="E72" s="147">
        <v>0</v>
      </c>
      <c r="F72" s="206">
        <f t="shared" si="0"/>
        <v>0</v>
      </c>
      <c r="G72" s="212"/>
      <c r="H72" s="147">
        <v>0</v>
      </c>
      <c r="I72" s="147">
        <v>0</v>
      </c>
      <c r="J72" s="146">
        <f t="shared" si="1"/>
        <v>0</v>
      </c>
    </row>
    <row r="73" spans="1:10" ht="15.75" x14ac:dyDescent="0.25">
      <c r="A73" s="21" t="s">
        <v>462</v>
      </c>
      <c r="B73" s="29" t="s">
        <v>184</v>
      </c>
      <c r="C73" s="146">
        <v>0</v>
      </c>
      <c r="D73" s="148">
        <v>270000</v>
      </c>
      <c r="E73" s="148">
        <v>0</v>
      </c>
      <c r="F73" s="206">
        <f t="shared" ref="F73:F124" si="22">SUM(C73:E73)</f>
        <v>270000</v>
      </c>
      <c r="G73" s="212">
        <v>0</v>
      </c>
      <c r="H73" s="148">
        <v>270000</v>
      </c>
      <c r="I73" s="148">
        <v>0</v>
      </c>
      <c r="J73" s="146">
        <f t="shared" ref="J73:J124" si="23">SUM(G73:I73)</f>
        <v>270000</v>
      </c>
    </row>
    <row r="74" spans="1:10" ht="15.75" x14ac:dyDescent="0.25">
      <c r="A74" s="21" t="s">
        <v>662</v>
      </c>
      <c r="B74" s="29" t="s">
        <v>661</v>
      </c>
      <c r="C74" s="146">
        <v>5394468</v>
      </c>
      <c r="D74" s="147">
        <v>0</v>
      </c>
      <c r="E74" s="147">
        <v>0</v>
      </c>
      <c r="F74" s="206">
        <f t="shared" si="22"/>
        <v>5394468</v>
      </c>
      <c r="G74" s="220">
        <v>6687639</v>
      </c>
      <c r="H74" s="147">
        <v>0</v>
      </c>
      <c r="I74" s="147">
        <v>0</v>
      </c>
      <c r="J74" s="146">
        <f t="shared" si="23"/>
        <v>6687639</v>
      </c>
    </row>
    <row r="75" spans="1:10" s="92" customFormat="1" ht="15.75" x14ac:dyDescent="0.25">
      <c r="A75" s="43" t="s">
        <v>425</v>
      </c>
      <c r="B75" s="46" t="s">
        <v>185</v>
      </c>
      <c r="C75" s="142">
        <f>SUM(C62:C74)</f>
        <v>7387468</v>
      </c>
      <c r="D75" s="143">
        <f t="shared" ref="D75:E75" si="24">SUM(D62:D74)</f>
        <v>270000</v>
      </c>
      <c r="E75" s="143">
        <f t="shared" si="24"/>
        <v>0</v>
      </c>
      <c r="F75" s="207">
        <f t="shared" si="22"/>
        <v>7657468</v>
      </c>
      <c r="G75" s="213">
        <f>SUM(G62:G74)</f>
        <v>8680639</v>
      </c>
      <c r="H75" s="143">
        <f t="shared" ref="H75:I75" si="25">SUM(H62:H74)</f>
        <v>270000</v>
      </c>
      <c r="I75" s="143">
        <f t="shared" si="25"/>
        <v>0</v>
      </c>
      <c r="J75" s="142">
        <f t="shared" si="23"/>
        <v>8950639</v>
      </c>
    </row>
    <row r="76" spans="1:10" s="92" customFormat="1" ht="15.75" x14ac:dyDescent="0.25">
      <c r="A76" s="52" t="s">
        <v>39</v>
      </c>
      <c r="B76" s="46"/>
      <c r="C76" s="146"/>
      <c r="D76" s="147"/>
      <c r="E76" s="147"/>
      <c r="F76" s="206">
        <f t="shared" si="22"/>
        <v>0</v>
      </c>
      <c r="G76" s="212"/>
      <c r="H76" s="147"/>
      <c r="I76" s="147"/>
      <c r="J76" s="146">
        <f t="shared" si="23"/>
        <v>0</v>
      </c>
    </row>
    <row r="77" spans="1:10" ht="15.75" x14ac:dyDescent="0.25">
      <c r="A77" s="33" t="s">
        <v>186</v>
      </c>
      <c r="B77" s="29" t="s">
        <v>187</v>
      </c>
      <c r="C77" s="146"/>
      <c r="D77" s="147">
        <v>0</v>
      </c>
      <c r="E77" s="147">
        <v>0</v>
      </c>
      <c r="F77" s="206">
        <f t="shared" si="22"/>
        <v>0</v>
      </c>
      <c r="G77" s="212"/>
      <c r="H77" s="147">
        <v>0</v>
      </c>
      <c r="I77" s="147">
        <v>0</v>
      </c>
      <c r="J77" s="146">
        <f t="shared" si="23"/>
        <v>0</v>
      </c>
    </row>
    <row r="78" spans="1:10" ht="15.75" x14ac:dyDescent="0.25">
      <c r="A78" s="33" t="s">
        <v>463</v>
      </c>
      <c r="B78" s="29" t="s">
        <v>188</v>
      </c>
      <c r="C78" s="146"/>
      <c r="D78" s="147">
        <v>0</v>
      </c>
      <c r="E78" s="147">
        <v>0</v>
      </c>
      <c r="F78" s="206">
        <f t="shared" si="22"/>
        <v>0</v>
      </c>
      <c r="G78" s="212"/>
      <c r="H78" s="147">
        <v>0</v>
      </c>
      <c r="I78" s="147">
        <v>0</v>
      </c>
      <c r="J78" s="146">
        <f t="shared" si="23"/>
        <v>0</v>
      </c>
    </row>
    <row r="79" spans="1:10" ht="15.75" x14ac:dyDescent="0.25">
      <c r="A79" s="33" t="s">
        <v>189</v>
      </c>
      <c r="B79" s="29" t="s">
        <v>190</v>
      </c>
      <c r="C79" s="146"/>
      <c r="D79" s="147">
        <v>0</v>
      </c>
      <c r="E79" s="147">
        <v>0</v>
      </c>
      <c r="F79" s="206">
        <f t="shared" si="22"/>
        <v>0</v>
      </c>
      <c r="G79" s="212"/>
      <c r="H79" s="147">
        <v>0</v>
      </c>
      <c r="I79" s="147">
        <v>0</v>
      </c>
      <c r="J79" s="146">
        <f t="shared" si="23"/>
        <v>0</v>
      </c>
    </row>
    <row r="80" spans="1:10" ht="15.75" x14ac:dyDescent="0.25">
      <c r="A80" s="33" t="s">
        <v>191</v>
      </c>
      <c r="B80" s="29" t="s">
        <v>192</v>
      </c>
      <c r="C80" s="146">
        <v>278000</v>
      </c>
      <c r="D80" s="147">
        <v>0</v>
      </c>
      <c r="E80" s="147">
        <v>0</v>
      </c>
      <c r="F80" s="206">
        <f t="shared" si="22"/>
        <v>278000</v>
      </c>
      <c r="G80" s="212">
        <v>278000</v>
      </c>
      <c r="H80" s="147">
        <v>0</v>
      </c>
      <c r="I80" s="147">
        <v>0</v>
      </c>
      <c r="J80" s="146">
        <f t="shared" si="23"/>
        <v>278000</v>
      </c>
    </row>
    <row r="81" spans="1:10" ht="15.75" x14ac:dyDescent="0.25">
      <c r="A81" s="6" t="s">
        <v>193</v>
      </c>
      <c r="B81" s="29" t="s">
        <v>194</v>
      </c>
      <c r="C81" s="146"/>
      <c r="D81" s="147">
        <v>0</v>
      </c>
      <c r="E81" s="147">
        <v>0</v>
      </c>
      <c r="F81" s="206">
        <f t="shared" si="22"/>
        <v>0</v>
      </c>
      <c r="G81" s="212"/>
      <c r="H81" s="147">
        <v>0</v>
      </c>
      <c r="I81" s="147">
        <v>0</v>
      </c>
      <c r="J81" s="146">
        <f t="shared" si="23"/>
        <v>0</v>
      </c>
    </row>
    <row r="82" spans="1:10" ht="15.75" x14ac:dyDescent="0.25">
      <c r="A82" s="6" t="s">
        <v>195</v>
      </c>
      <c r="B82" s="29" t="s">
        <v>196</v>
      </c>
      <c r="C82" s="146"/>
      <c r="D82" s="147">
        <v>0</v>
      </c>
      <c r="E82" s="147">
        <v>0</v>
      </c>
      <c r="F82" s="206">
        <f t="shared" si="22"/>
        <v>0</v>
      </c>
      <c r="G82" s="212"/>
      <c r="H82" s="147">
        <v>0</v>
      </c>
      <c r="I82" s="147">
        <v>0</v>
      </c>
      <c r="J82" s="146">
        <f t="shared" si="23"/>
        <v>0</v>
      </c>
    </row>
    <row r="83" spans="1:10" ht="15.75" x14ac:dyDescent="0.25">
      <c r="A83" s="6" t="s">
        <v>197</v>
      </c>
      <c r="B83" s="29" t="s">
        <v>198</v>
      </c>
      <c r="C83" s="146">
        <v>76000</v>
      </c>
      <c r="D83" s="147">
        <v>0</v>
      </c>
      <c r="E83" s="147">
        <v>0</v>
      </c>
      <c r="F83" s="206">
        <f t="shared" si="22"/>
        <v>76000</v>
      </c>
      <c r="G83" s="212">
        <v>76000</v>
      </c>
      <c r="H83" s="147">
        <v>0</v>
      </c>
      <c r="I83" s="147">
        <v>0</v>
      </c>
      <c r="J83" s="146">
        <f t="shared" si="23"/>
        <v>76000</v>
      </c>
    </row>
    <row r="84" spans="1:10" s="92" customFormat="1" ht="15.75" x14ac:dyDescent="0.25">
      <c r="A84" s="44" t="s">
        <v>427</v>
      </c>
      <c r="B84" s="46" t="s">
        <v>199</v>
      </c>
      <c r="C84" s="142">
        <f>SUM(C77:C83)</f>
        <v>354000</v>
      </c>
      <c r="D84" s="143">
        <f t="shared" ref="D84:E84" si="26">SUM(D77:D83)</f>
        <v>0</v>
      </c>
      <c r="E84" s="143">
        <f t="shared" si="26"/>
        <v>0</v>
      </c>
      <c r="F84" s="207">
        <f t="shared" si="22"/>
        <v>354000</v>
      </c>
      <c r="G84" s="213">
        <f>SUM(G77:G83)</f>
        <v>354000</v>
      </c>
      <c r="H84" s="143">
        <f t="shared" ref="H84:I84" si="27">SUM(H77:H83)</f>
        <v>0</v>
      </c>
      <c r="I84" s="143">
        <f t="shared" si="27"/>
        <v>0</v>
      </c>
      <c r="J84" s="142">
        <f t="shared" si="23"/>
        <v>354000</v>
      </c>
    </row>
    <row r="85" spans="1:10" ht="15.75" x14ac:dyDescent="0.25">
      <c r="A85" s="13" t="s">
        <v>200</v>
      </c>
      <c r="B85" s="29" t="s">
        <v>201</v>
      </c>
      <c r="C85" s="146">
        <v>14074495</v>
      </c>
      <c r="D85" s="147">
        <v>0</v>
      </c>
      <c r="E85" s="147">
        <v>0</v>
      </c>
      <c r="F85" s="206">
        <f t="shared" si="22"/>
        <v>14074495</v>
      </c>
      <c r="G85" s="212">
        <v>14074495</v>
      </c>
      <c r="H85" s="147">
        <v>0</v>
      </c>
      <c r="I85" s="147">
        <v>0</v>
      </c>
      <c r="J85" s="146">
        <f t="shared" si="23"/>
        <v>14074495</v>
      </c>
    </row>
    <row r="86" spans="1:10" ht="15.75" x14ac:dyDescent="0.25">
      <c r="A86" s="13" t="s">
        <v>202</v>
      </c>
      <c r="B86" s="29" t="s">
        <v>203</v>
      </c>
      <c r="C86" s="146"/>
      <c r="D86" s="147">
        <v>0</v>
      </c>
      <c r="E86" s="147">
        <v>0</v>
      </c>
      <c r="F86" s="206">
        <f t="shared" si="22"/>
        <v>0</v>
      </c>
      <c r="G86" s="212"/>
      <c r="H86" s="147">
        <v>0</v>
      </c>
      <c r="I86" s="147">
        <v>0</v>
      </c>
      <c r="J86" s="146">
        <f t="shared" si="23"/>
        <v>0</v>
      </c>
    </row>
    <row r="87" spans="1:10" ht="15.75" x14ac:dyDescent="0.25">
      <c r="A87" s="13" t="s">
        <v>204</v>
      </c>
      <c r="B87" s="29" t="s">
        <v>205</v>
      </c>
      <c r="C87" s="146"/>
      <c r="D87" s="147">
        <v>0</v>
      </c>
      <c r="E87" s="147">
        <v>0</v>
      </c>
      <c r="F87" s="206">
        <f t="shared" si="22"/>
        <v>0</v>
      </c>
      <c r="G87" s="212"/>
      <c r="H87" s="147">
        <v>0</v>
      </c>
      <c r="I87" s="147">
        <v>0</v>
      </c>
      <c r="J87" s="146">
        <f t="shared" si="23"/>
        <v>0</v>
      </c>
    </row>
    <row r="88" spans="1:10" ht="15.75" x14ac:dyDescent="0.25">
      <c r="A88" s="13" t="s">
        <v>206</v>
      </c>
      <c r="B88" s="29" t="s">
        <v>207</v>
      </c>
      <c r="C88" s="146">
        <v>3800114</v>
      </c>
      <c r="D88" s="147">
        <v>0</v>
      </c>
      <c r="E88" s="147">
        <v>0</v>
      </c>
      <c r="F88" s="206">
        <f t="shared" si="22"/>
        <v>3800114</v>
      </c>
      <c r="G88" s="212">
        <v>3800114</v>
      </c>
      <c r="H88" s="147">
        <v>0</v>
      </c>
      <c r="I88" s="147">
        <v>0</v>
      </c>
      <c r="J88" s="146">
        <f t="shared" si="23"/>
        <v>3800114</v>
      </c>
    </row>
    <row r="89" spans="1:10" s="92" customFormat="1" ht="15.75" x14ac:dyDescent="0.25">
      <c r="A89" s="43" t="s">
        <v>428</v>
      </c>
      <c r="B89" s="46" t="s">
        <v>208</v>
      </c>
      <c r="C89" s="142">
        <f>SUM(C85:C88)</f>
        <v>17874609</v>
      </c>
      <c r="D89" s="143">
        <f t="shared" ref="D89:E89" si="28">SUM(D85:D88)</f>
        <v>0</v>
      </c>
      <c r="E89" s="143">
        <f t="shared" si="28"/>
        <v>0</v>
      </c>
      <c r="F89" s="207">
        <f t="shared" si="22"/>
        <v>17874609</v>
      </c>
      <c r="G89" s="213">
        <f>SUM(G85:G88)</f>
        <v>17874609</v>
      </c>
      <c r="H89" s="143">
        <f t="shared" ref="H89:I89" si="29">SUM(H85:H88)</f>
        <v>0</v>
      </c>
      <c r="I89" s="143">
        <f t="shared" si="29"/>
        <v>0</v>
      </c>
      <c r="J89" s="142">
        <f t="shared" si="23"/>
        <v>17874609</v>
      </c>
    </row>
    <row r="90" spans="1:10" ht="15.75" x14ac:dyDescent="0.25">
      <c r="A90" s="13" t="s">
        <v>209</v>
      </c>
      <c r="B90" s="29" t="s">
        <v>210</v>
      </c>
      <c r="C90" s="146"/>
      <c r="D90" s="147">
        <v>0</v>
      </c>
      <c r="E90" s="147">
        <v>0</v>
      </c>
      <c r="F90" s="206">
        <f t="shared" si="22"/>
        <v>0</v>
      </c>
      <c r="G90" s="212"/>
      <c r="H90" s="147">
        <v>0</v>
      </c>
      <c r="I90" s="147">
        <v>0</v>
      </c>
      <c r="J90" s="146">
        <f t="shared" si="23"/>
        <v>0</v>
      </c>
    </row>
    <row r="91" spans="1:10" ht="15.75" x14ac:dyDescent="0.25">
      <c r="A91" s="13" t="s">
        <v>464</v>
      </c>
      <c r="B91" s="29" t="s">
        <v>211</v>
      </c>
      <c r="C91" s="146"/>
      <c r="D91" s="147">
        <v>0</v>
      </c>
      <c r="E91" s="147">
        <v>0</v>
      </c>
      <c r="F91" s="206">
        <f t="shared" si="22"/>
        <v>0</v>
      </c>
      <c r="G91" s="212"/>
      <c r="H91" s="147">
        <v>0</v>
      </c>
      <c r="I91" s="147">
        <v>0</v>
      </c>
      <c r="J91" s="146">
        <f t="shared" si="23"/>
        <v>0</v>
      </c>
    </row>
    <row r="92" spans="1:10" ht="15.75" x14ac:dyDescent="0.25">
      <c r="A92" s="13" t="s">
        <v>465</v>
      </c>
      <c r="B92" s="29" t="s">
        <v>212</v>
      </c>
      <c r="C92" s="146"/>
      <c r="D92" s="147">
        <v>0</v>
      </c>
      <c r="E92" s="147">
        <v>0</v>
      </c>
      <c r="F92" s="206">
        <f t="shared" si="22"/>
        <v>0</v>
      </c>
      <c r="G92" s="212"/>
      <c r="H92" s="147">
        <v>0</v>
      </c>
      <c r="I92" s="147">
        <v>0</v>
      </c>
      <c r="J92" s="146">
        <f t="shared" si="23"/>
        <v>0</v>
      </c>
    </row>
    <row r="93" spans="1:10" ht="15.75" x14ac:dyDescent="0.25">
      <c r="A93" s="13" t="s">
        <v>466</v>
      </c>
      <c r="B93" s="29" t="s">
        <v>213</v>
      </c>
      <c r="C93" s="146"/>
      <c r="D93" s="147">
        <v>0</v>
      </c>
      <c r="E93" s="147">
        <v>0</v>
      </c>
      <c r="F93" s="206">
        <f t="shared" si="22"/>
        <v>0</v>
      </c>
      <c r="G93" s="212"/>
      <c r="H93" s="147">
        <v>0</v>
      </c>
      <c r="I93" s="147">
        <v>0</v>
      </c>
      <c r="J93" s="146">
        <f t="shared" si="23"/>
        <v>0</v>
      </c>
    </row>
    <row r="94" spans="1:10" ht="15.75" x14ac:dyDescent="0.25">
      <c r="A94" s="13" t="s">
        <v>467</v>
      </c>
      <c r="B94" s="29" t="s">
        <v>214</v>
      </c>
      <c r="C94" s="146"/>
      <c r="D94" s="147">
        <v>0</v>
      </c>
      <c r="E94" s="147">
        <v>0</v>
      </c>
      <c r="F94" s="206">
        <f t="shared" si="22"/>
        <v>0</v>
      </c>
      <c r="G94" s="212"/>
      <c r="H94" s="147">
        <v>0</v>
      </c>
      <c r="I94" s="147">
        <v>0</v>
      </c>
      <c r="J94" s="146">
        <f t="shared" si="23"/>
        <v>0</v>
      </c>
    </row>
    <row r="95" spans="1:10" ht="15.75" x14ac:dyDescent="0.25">
      <c r="A95" s="13" t="s">
        <v>468</v>
      </c>
      <c r="B95" s="29" t="s">
        <v>215</v>
      </c>
      <c r="C95" s="146"/>
      <c r="D95" s="147">
        <v>0</v>
      </c>
      <c r="E95" s="147">
        <v>0</v>
      </c>
      <c r="F95" s="206">
        <f t="shared" si="22"/>
        <v>0</v>
      </c>
      <c r="G95" s="212"/>
      <c r="H95" s="147">
        <v>0</v>
      </c>
      <c r="I95" s="147">
        <v>0</v>
      </c>
      <c r="J95" s="146">
        <f t="shared" si="23"/>
        <v>0</v>
      </c>
    </row>
    <row r="96" spans="1:10" ht="15.75" x14ac:dyDescent="0.25">
      <c r="A96" s="13" t="s">
        <v>216</v>
      </c>
      <c r="B96" s="29" t="s">
        <v>217</v>
      </c>
      <c r="C96" s="146"/>
      <c r="D96" s="147">
        <v>0</v>
      </c>
      <c r="E96" s="147">
        <v>0</v>
      </c>
      <c r="F96" s="206">
        <f t="shared" si="22"/>
        <v>0</v>
      </c>
      <c r="G96" s="212"/>
      <c r="H96" s="147">
        <v>0</v>
      </c>
      <c r="I96" s="147">
        <v>0</v>
      </c>
      <c r="J96" s="146">
        <f t="shared" si="23"/>
        <v>0</v>
      </c>
    </row>
    <row r="97" spans="1:10" ht="15.75" x14ac:dyDescent="0.25">
      <c r="A97" s="13" t="s">
        <v>663</v>
      </c>
      <c r="B97" s="29" t="s">
        <v>218</v>
      </c>
      <c r="C97" s="146"/>
      <c r="D97" s="147">
        <v>0</v>
      </c>
      <c r="E97" s="147">
        <v>0</v>
      </c>
      <c r="F97" s="206">
        <f t="shared" si="22"/>
        <v>0</v>
      </c>
      <c r="G97" s="212"/>
      <c r="H97" s="147">
        <v>0</v>
      </c>
      <c r="I97" s="147">
        <v>0</v>
      </c>
      <c r="J97" s="146">
        <f t="shared" si="23"/>
        <v>0</v>
      </c>
    </row>
    <row r="98" spans="1:10" ht="15.75" x14ac:dyDescent="0.25">
      <c r="A98" s="13" t="s">
        <v>664</v>
      </c>
      <c r="B98" s="29" t="s">
        <v>665</v>
      </c>
      <c r="C98" s="146"/>
      <c r="D98" s="147">
        <v>0</v>
      </c>
      <c r="E98" s="147">
        <v>0</v>
      </c>
      <c r="F98" s="206">
        <f t="shared" si="22"/>
        <v>0</v>
      </c>
      <c r="G98" s="212"/>
      <c r="H98" s="147">
        <v>0</v>
      </c>
      <c r="I98" s="147">
        <v>0</v>
      </c>
      <c r="J98" s="146">
        <f t="shared" si="23"/>
        <v>0</v>
      </c>
    </row>
    <row r="99" spans="1:10" s="92" customFormat="1" ht="15.75" x14ac:dyDescent="0.25">
      <c r="A99" s="43" t="s">
        <v>429</v>
      </c>
      <c r="B99" s="46" t="s">
        <v>219</v>
      </c>
      <c r="C99" s="142">
        <f>SUM(C90:C98)</f>
        <v>0</v>
      </c>
      <c r="D99" s="143">
        <f t="shared" ref="D99:E99" si="30">SUM(D90:D98)</f>
        <v>0</v>
      </c>
      <c r="E99" s="143">
        <f t="shared" si="30"/>
        <v>0</v>
      </c>
      <c r="F99" s="207">
        <f t="shared" si="22"/>
        <v>0</v>
      </c>
      <c r="G99" s="213">
        <f>SUM(G90:G98)</f>
        <v>0</v>
      </c>
      <c r="H99" s="143">
        <f t="shared" ref="H99:I99" si="31">SUM(H90:H98)</f>
        <v>0</v>
      </c>
      <c r="I99" s="143">
        <f t="shared" si="31"/>
        <v>0</v>
      </c>
      <c r="J99" s="142">
        <f t="shared" si="23"/>
        <v>0</v>
      </c>
    </row>
    <row r="100" spans="1:10" s="92" customFormat="1" ht="15.75" x14ac:dyDescent="0.25">
      <c r="A100" s="52" t="s">
        <v>40</v>
      </c>
      <c r="B100" s="46"/>
      <c r="C100" s="146"/>
      <c r="D100" s="147"/>
      <c r="E100" s="147"/>
      <c r="F100" s="206">
        <f t="shared" si="22"/>
        <v>0</v>
      </c>
      <c r="G100" s="212"/>
      <c r="H100" s="147"/>
      <c r="I100" s="147"/>
      <c r="J100" s="146">
        <f t="shared" si="23"/>
        <v>0</v>
      </c>
    </row>
    <row r="101" spans="1:10" s="92" customFormat="1" ht="16.5" x14ac:dyDescent="0.25">
      <c r="A101" s="133" t="s">
        <v>476</v>
      </c>
      <c r="B101" s="134" t="s">
        <v>220</v>
      </c>
      <c r="C101" s="136">
        <f>C26+C27+C52+C61+C75+C84+C89+C99</f>
        <v>39141077</v>
      </c>
      <c r="D101" s="137">
        <f t="shared" ref="D101:E101" si="32">D26+D27+D52+D61+D75+D84+D89+D99</f>
        <v>270000</v>
      </c>
      <c r="E101" s="137">
        <f t="shared" si="32"/>
        <v>13000</v>
      </c>
      <c r="F101" s="208">
        <f t="shared" si="22"/>
        <v>39424077</v>
      </c>
      <c r="G101" s="214">
        <f>G26+G27+G52+G61+G75+G84+G89+G99</f>
        <v>40634248</v>
      </c>
      <c r="H101" s="137">
        <f t="shared" ref="H101:I101" si="33">H26+H27+H52+H61+H75+H84+H89+H99</f>
        <v>270000</v>
      </c>
      <c r="I101" s="137">
        <f t="shared" si="33"/>
        <v>13000</v>
      </c>
      <c r="J101" s="136">
        <f t="shared" si="23"/>
        <v>40917248</v>
      </c>
    </row>
    <row r="102" spans="1:10" ht="15.75" x14ac:dyDescent="0.25">
      <c r="A102" s="13" t="s">
        <v>666</v>
      </c>
      <c r="B102" s="5" t="s">
        <v>221</v>
      </c>
      <c r="C102" s="138"/>
      <c r="D102" s="139">
        <v>0</v>
      </c>
      <c r="E102" s="139">
        <v>0</v>
      </c>
      <c r="F102" s="206">
        <f t="shared" si="22"/>
        <v>0</v>
      </c>
      <c r="G102" s="215"/>
      <c r="H102" s="139">
        <v>0</v>
      </c>
      <c r="I102" s="139">
        <v>0</v>
      </c>
      <c r="J102" s="146">
        <f t="shared" si="23"/>
        <v>0</v>
      </c>
    </row>
    <row r="103" spans="1:10" ht="15.75" x14ac:dyDescent="0.25">
      <c r="A103" s="13" t="s">
        <v>224</v>
      </c>
      <c r="B103" s="5" t="s">
        <v>225</v>
      </c>
      <c r="C103" s="138"/>
      <c r="D103" s="139">
        <v>0</v>
      </c>
      <c r="E103" s="139">
        <v>0</v>
      </c>
      <c r="F103" s="206">
        <f t="shared" si="22"/>
        <v>0</v>
      </c>
      <c r="G103" s="215"/>
      <c r="H103" s="139">
        <v>0</v>
      </c>
      <c r="I103" s="139">
        <v>0</v>
      </c>
      <c r="J103" s="146">
        <f t="shared" si="23"/>
        <v>0</v>
      </c>
    </row>
    <row r="104" spans="1:10" ht="15.75" x14ac:dyDescent="0.25">
      <c r="A104" s="13" t="s">
        <v>470</v>
      </c>
      <c r="B104" s="5" t="s">
        <v>226</v>
      </c>
      <c r="C104" s="138"/>
      <c r="D104" s="139">
        <v>0</v>
      </c>
      <c r="E104" s="139">
        <v>0</v>
      </c>
      <c r="F104" s="206">
        <f t="shared" si="22"/>
        <v>0</v>
      </c>
      <c r="G104" s="215"/>
      <c r="H104" s="139">
        <v>0</v>
      </c>
      <c r="I104" s="139">
        <v>0</v>
      </c>
      <c r="J104" s="146">
        <f t="shared" si="23"/>
        <v>0</v>
      </c>
    </row>
    <row r="105" spans="1:10" s="92" customFormat="1" ht="15.75" x14ac:dyDescent="0.25">
      <c r="A105" s="15" t="s">
        <v>434</v>
      </c>
      <c r="B105" s="7" t="s">
        <v>228</v>
      </c>
      <c r="C105" s="140">
        <f>SUM(C102:C104)</f>
        <v>0</v>
      </c>
      <c r="D105" s="141">
        <f t="shared" ref="D105:E105" si="34">SUM(D102:D104)</f>
        <v>0</v>
      </c>
      <c r="E105" s="141">
        <f t="shared" si="34"/>
        <v>0</v>
      </c>
      <c r="F105" s="207">
        <f t="shared" si="22"/>
        <v>0</v>
      </c>
      <c r="G105" s="216">
        <f>SUM(G102:G104)</f>
        <v>0</v>
      </c>
      <c r="H105" s="141">
        <f t="shared" ref="H105:I105" si="35">SUM(H102:H104)</f>
        <v>0</v>
      </c>
      <c r="I105" s="141">
        <f t="shared" si="35"/>
        <v>0</v>
      </c>
      <c r="J105" s="142">
        <f t="shared" si="23"/>
        <v>0</v>
      </c>
    </row>
    <row r="106" spans="1:10" ht="15.75" x14ac:dyDescent="0.25">
      <c r="A106" s="34" t="s">
        <v>471</v>
      </c>
      <c r="B106" s="5" t="s">
        <v>229</v>
      </c>
      <c r="C106" s="138"/>
      <c r="D106" s="139">
        <v>0</v>
      </c>
      <c r="E106" s="139">
        <v>0</v>
      </c>
      <c r="F106" s="206">
        <f t="shared" si="22"/>
        <v>0</v>
      </c>
      <c r="G106" s="215"/>
      <c r="H106" s="139">
        <v>0</v>
      </c>
      <c r="I106" s="139">
        <v>0</v>
      </c>
      <c r="J106" s="146">
        <f t="shared" si="23"/>
        <v>0</v>
      </c>
    </row>
    <row r="107" spans="1:10" ht="15.75" x14ac:dyDescent="0.25">
      <c r="A107" s="34" t="s">
        <v>440</v>
      </c>
      <c r="B107" s="5" t="s">
        <v>232</v>
      </c>
      <c r="C107" s="138"/>
      <c r="D107" s="139">
        <v>0</v>
      </c>
      <c r="E107" s="139">
        <v>0</v>
      </c>
      <c r="F107" s="206">
        <f t="shared" si="22"/>
        <v>0</v>
      </c>
      <c r="G107" s="215"/>
      <c r="H107" s="139">
        <v>0</v>
      </c>
      <c r="I107" s="139">
        <v>0</v>
      </c>
      <c r="J107" s="146">
        <f t="shared" si="23"/>
        <v>0</v>
      </c>
    </row>
    <row r="108" spans="1:10" ht="15.75" x14ac:dyDescent="0.25">
      <c r="A108" s="13" t="s">
        <v>233</v>
      </c>
      <c r="B108" s="5" t="s">
        <v>234</v>
      </c>
      <c r="C108" s="138"/>
      <c r="D108" s="139">
        <v>0</v>
      </c>
      <c r="E108" s="139">
        <v>0</v>
      </c>
      <c r="F108" s="206">
        <f t="shared" si="22"/>
        <v>0</v>
      </c>
      <c r="G108" s="215"/>
      <c r="H108" s="139">
        <v>0</v>
      </c>
      <c r="I108" s="139">
        <v>0</v>
      </c>
      <c r="J108" s="146">
        <f t="shared" si="23"/>
        <v>0</v>
      </c>
    </row>
    <row r="109" spans="1:10" ht="15.75" x14ac:dyDescent="0.25">
      <c r="A109" s="13" t="s">
        <v>472</v>
      </c>
      <c r="B109" s="5" t="s">
        <v>235</v>
      </c>
      <c r="C109" s="138"/>
      <c r="D109" s="139">
        <v>0</v>
      </c>
      <c r="E109" s="139">
        <v>0</v>
      </c>
      <c r="F109" s="206">
        <f t="shared" si="22"/>
        <v>0</v>
      </c>
      <c r="G109" s="215"/>
      <c r="H109" s="139">
        <v>0</v>
      </c>
      <c r="I109" s="139">
        <v>0</v>
      </c>
      <c r="J109" s="146">
        <f t="shared" si="23"/>
        <v>0</v>
      </c>
    </row>
    <row r="110" spans="1:10" s="92" customFormat="1" ht="15.75" x14ac:dyDescent="0.25">
      <c r="A110" s="14" t="s">
        <v>437</v>
      </c>
      <c r="B110" s="7" t="s">
        <v>236</v>
      </c>
      <c r="C110" s="140">
        <f>SUM(C106:C109)</f>
        <v>0</v>
      </c>
      <c r="D110" s="141">
        <f t="shared" ref="D110:E110" si="36">SUM(D106:D109)</f>
        <v>0</v>
      </c>
      <c r="E110" s="141">
        <f t="shared" si="36"/>
        <v>0</v>
      </c>
      <c r="F110" s="207">
        <f t="shared" si="22"/>
        <v>0</v>
      </c>
      <c r="G110" s="216">
        <f>SUM(G106:G109)</f>
        <v>0</v>
      </c>
      <c r="H110" s="141">
        <f t="shared" ref="H110:I110" si="37">SUM(H106:H109)</f>
        <v>0</v>
      </c>
      <c r="I110" s="141">
        <f t="shared" si="37"/>
        <v>0</v>
      </c>
      <c r="J110" s="142">
        <f t="shared" si="23"/>
        <v>0</v>
      </c>
    </row>
    <row r="111" spans="1:10" s="92" customFormat="1" ht="15.75" x14ac:dyDescent="0.25">
      <c r="A111" s="14" t="s">
        <v>237</v>
      </c>
      <c r="B111" s="7" t="s">
        <v>238</v>
      </c>
      <c r="C111" s="140">
        <v>0</v>
      </c>
      <c r="D111" s="141">
        <v>0</v>
      </c>
      <c r="E111" s="141">
        <v>0</v>
      </c>
      <c r="F111" s="207">
        <f t="shared" si="22"/>
        <v>0</v>
      </c>
      <c r="G111" s="216">
        <v>0</v>
      </c>
      <c r="H111" s="141">
        <v>0</v>
      </c>
      <c r="I111" s="141">
        <v>0</v>
      </c>
      <c r="J111" s="142">
        <f t="shared" si="23"/>
        <v>0</v>
      </c>
    </row>
    <row r="112" spans="1:10" s="92" customFormat="1" ht="15.75" x14ac:dyDescent="0.25">
      <c r="A112" s="14" t="s">
        <v>239</v>
      </c>
      <c r="B112" s="7" t="s">
        <v>240</v>
      </c>
      <c r="C112" s="140">
        <v>538080</v>
      </c>
      <c r="D112" s="141">
        <v>0</v>
      </c>
      <c r="E112" s="141">
        <v>0</v>
      </c>
      <c r="F112" s="207">
        <f t="shared" si="22"/>
        <v>538080</v>
      </c>
      <c r="G112" s="216">
        <v>538080</v>
      </c>
      <c r="H112" s="141">
        <v>0</v>
      </c>
      <c r="I112" s="141">
        <v>0</v>
      </c>
      <c r="J112" s="142">
        <f t="shared" si="23"/>
        <v>538080</v>
      </c>
    </row>
    <row r="113" spans="1:10" s="92" customFormat="1" ht="15.75" x14ac:dyDescent="0.25">
      <c r="A113" s="14" t="s">
        <v>241</v>
      </c>
      <c r="B113" s="7" t="s">
        <v>242</v>
      </c>
      <c r="C113" s="140">
        <v>0</v>
      </c>
      <c r="D113" s="141">
        <f t="shared" ref="D113:E113" si="38">SUM(D111:D112)</f>
        <v>0</v>
      </c>
      <c r="E113" s="141">
        <f t="shared" si="38"/>
        <v>0</v>
      </c>
      <c r="F113" s="207">
        <f t="shared" si="22"/>
        <v>0</v>
      </c>
      <c r="G113" s="216">
        <v>0</v>
      </c>
      <c r="H113" s="141">
        <f t="shared" ref="H113:I113" si="39">SUM(H111:H112)</f>
        <v>0</v>
      </c>
      <c r="I113" s="141">
        <f t="shared" si="39"/>
        <v>0</v>
      </c>
      <c r="J113" s="142">
        <f t="shared" si="23"/>
        <v>0</v>
      </c>
    </row>
    <row r="114" spans="1:10" s="92" customFormat="1" ht="15.75" x14ac:dyDescent="0.25">
      <c r="A114" s="14" t="s">
        <v>243</v>
      </c>
      <c r="B114" s="7" t="s">
        <v>244</v>
      </c>
      <c r="C114" s="140">
        <v>0</v>
      </c>
      <c r="D114" s="144">
        <v>0</v>
      </c>
      <c r="E114" s="144">
        <v>0</v>
      </c>
      <c r="F114" s="207">
        <f t="shared" si="22"/>
        <v>0</v>
      </c>
      <c r="G114" s="216">
        <v>0</v>
      </c>
      <c r="H114" s="144">
        <v>0</v>
      </c>
      <c r="I114" s="144">
        <v>0</v>
      </c>
      <c r="J114" s="142">
        <f t="shared" si="23"/>
        <v>0</v>
      </c>
    </row>
    <row r="115" spans="1:10" s="92" customFormat="1" ht="15.75" x14ac:dyDescent="0.25">
      <c r="A115" s="14" t="s">
        <v>245</v>
      </c>
      <c r="B115" s="7" t="s">
        <v>246</v>
      </c>
      <c r="C115" s="140">
        <v>0</v>
      </c>
      <c r="D115" s="144">
        <v>0</v>
      </c>
      <c r="E115" s="144">
        <v>0</v>
      </c>
      <c r="F115" s="207">
        <f t="shared" si="22"/>
        <v>0</v>
      </c>
      <c r="G115" s="216">
        <v>0</v>
      </c>
      <c r="H115" s="144">
        <v>0</v>
      </c>
      <c r="I115" s="144">
        <v>0</v>
      </c>
      <c r="J115" s="142">
        <f t="shared" si="23"/>
        <v>0</v>
      </c>
    </row>
    <row r="116" spans="1:10" s="92" customFormat="1" ht="15.75" x14ac:dyDescent="0.25">
      <c r="A116" s="14" t="s">
        <v>247</v>
      </c>
      <c r="B116" s="7" t="s">
        <v>248</v>
      </c>
      <c r="C116" s="140">
        <v>0</v>
      </c>
      <c r="D116" s="144">
        <v>0</v>
      </c>
      <c r="E116" s="144">
        <v>0</v>
      </c>
      <c r="F116" s="207">
        <f t="shared" si="22"/>
        <v>0</v>
      </c>
      <c r="G116" s="216">
        <v>0</v>
      </c>
      <c r="H116" s="144">
        <v>0</v>
      </c>
      <c r="I116" s="144">
        <v>0</v>
      </c>
      <c r="J116" s="142">
        <f t="shared" si="23"/>
        <v>0</v>
      </c>
    </row>
    <row r="117" spans="1:10" s="92" customFormat="1" ht="15.75" x14ac:dyDescent="0.25">
      <c r="A117" s="35" t="s">
        <v>438</v>
      </c>
      <c r="B117" s="36" t="s">
        <v>249</v>
      </c>
      <c r="C117" s="145">
        <f>C105+C110+C111+C112+C113+C114+C115+C116</f>
        <v>538080</v>
      </c>
      <c r="D117" s="145">
        <f t="shared" ref="D117:E117" si="40">D105+D110+D111+D112+D113+D114+D115+D116</f>
        <v>0</v>
      </c>
      <c r="E117" s="145">
        <f t="shared" si="40"/>
        <v>0</v>
      </c>
      <c r="F117" s="207">
        <f t="shared" si="22"/>
        <v>538080</v>
      </c>
      <c r="G117" s="217">
        <f>G105+G110+G111+G112+G113+G114+G115+G116</f>
        <v>538080</v>
      </c>
      <c r="H117" s="145">
        <f t="shared" ref="H117:I117" si="41">H105+H110+H111+H112+H113+H114+H115+H116</f>
        <v>0</v>
      </c>
      <c r="I117" s="145">
        <f t="shared" si="41"/>
        <v>0</v>
      </c>
      <c r="J117" s="142">
        <f t="shared" si="23"/>
        <v>538080</v>
      </c>
    </row>
    <row r="118" spans="1:10" ht="15.75" x14ac:dyDescent="0.25">
      <c r="A118" s="34" t="s">
        <v>250</v>
      </c>
      <c r="B118" s="5" t="s">
        <v>251</v>
      </c>
      <c r="C118" s="138">
        <v>0</v>
      </c>
      <c r="D118" s="139">
        <v>0</v>
      </c>
      <c r="E118" s="139">
        <v>0</v>
      </c>
      <c r="F118" s="206">
        <f t="shared" si="22"/>
        <v>0</v>
      </c>
      <c r="G118" s="215">
        <v>0</v>
      </c>
      <c r="H118" s="139">
        <v>0</v>
      </c>
      <c r="I118" s="139">
        <v>0</v>
      </c>
      <c r="J118" s="146">
        <f t="shared" si="23"/>
        <v>0</v>
      </c>
    </row>
    <row r="119" spans="1:10" ht="15.75" x14ac:dyDescent="0.25">
      <c r="A119" s="13" t="s">
        <v>252</v>
      </c>
      <c r="B119" s="5" t="s">
        <v>253</v>
      </c>
      <c r="C119" s="138">
        <v>0</v>
      </c>
      <c r="D119" s="139">
        <v>0</v>
      </c>
      <c r="E119" s="139">
        <v>0</v>
      </c>
      <c r="F119" s="206">
        <f t="shared" si="22"/>
        <v>0</v>
      </c>
      <c r="G119" s="215">
        <v>0</v>
      </c>
      <c r="H119" s="139">
        <v>0</v>
      </c>
      <c r="I119" s="139">
        <v>0</v>
      </c>
      <c r="J119" s="146">
        <f t="shared" si="23"/>
        <v>0</v>
      </c>
    </row>
    <row r="120" spans="1:10" ht="15.75" x14ac:dyDescent="0.25">
      <c r="A120" s="34" t="s">
        <v>473</v>
      </c>
      <c r="B120" s="5" t="s">
        <v>254</v>
      </c>
      <c r="C120" s="138">
        <v>0</v>
      </c>
      <c r="D120" s="139">
        <v>0</v>
      </c>
      <c r="E120" s="139">
        <v>0</v>
      </c>
      <c r="F120" s="206">
        <f t="shared" si="22"/>
        <v>0</v>
      </c>
      <c r="G120" s="215">
        <v>0</v>
      </c>
      <c r="H120" s="139">
        <v>0</v>
      </c>
      <c r="I120" s="139">
        <v>0</v>
      </c>
      <c r="J120" s="146">
        <f t="shared" si="23"/>
        <v>0</v>
      </c>
    </row>
    <row r="121" spans="1:10" ht="15.75" x14ac:dyDescent="0.25">
      <c r="A121" s="34" t="s">
        <v>443</v>
      </c>
      <c r="B121" s="5" t="s">
        <v>255</v>
      </c>
      <c r="C121" s="138">
        <v>0</v>
      </c>
      <c r="D121" s="139">
        <v>0</v>
      </c>
      <c r="E121" s="139">
        <v>0</v>
      </c>
      <c r="F121" s="206">
        <f t="shared" si="22"/>
        <v>0</v>
      </c>
      <c r="G121" s="215">
        <v>0</v>
      </c>
      <c r="H121" s="139">
        <v>0</v>
      </c>
      <c r="I121" s="139">
        <v>0</v>
      </c>
      <c r="J121" s="146">
        <f t="shared" si="23"/>
        <v>0</v>
      </c>
    </row>
    <row r="122" spans="1:10" s="92" customFormat="1" ht="15.75" x14ac:dyDescent="0.25">
      <c r="A122" s="35" t="s">
        <v>444</v>
      </c>
      <c r="B122" s="36" t="s">
        <v>259</v>
      </c>
      <c r="C122" s="140">
        <f>SUM(C118:C121)</f>
        <v>0</v>
      </c>
      <c r="D122" s="141">
        <f t="shared" ref="D122:E122" si="42">SUM(D118:D121)</f>
        <v>0</v>
      </c>
      <c r="E122" s="141">
        <f t="shared" si="42"/>
        <v>0</v>
      </c>
      <c r="F122" s="206">
        <f t="shared" si="22"/>
        <v>0</v>
      </c>
      <c r="G122" s="216">
        <f>SUM(G118:G121)</f>
        <v>0</v>
      </c>
      <c r="H122" s="141">
        <f t="shared" ref="H122:I122" si="43">SUM(H118:H121)</f>
        <v>0</v>
      </c>
      <c r="I122" s="141">
        <f t="shared" si="43"/>
        <v>0</v>
      </c>
      <c r="J122" s="146">
        <f t="shared" si="23"/>
        <v>0</v>
      </c>
    </row>
    <row r="123" spans="1:10" ht="15.75" x14ac:dyDescent="0.25">
      <c r="A123" s="13" t="s">
        <v>260</v>
      </c>
      <c r="B123" s="5" t="s">
        <v>261</v>
      </c>
      <c r="C123" s="138">
        <v>0</v>
      </c>
      <c r="D123" s="139">
        <v>0</v>
      </c>
      <c r="E123" s="139">
        <v>0</v>
      </c>
      <c r="F123" s="206">
        <f t="shared" si="22"/>
        <v>0</v>
      </c>
      <c r="G123" s="215">
        <v>0</v>
      </c>
      <c r="H123" s="139">
        <v>0</v>
      </c>
      <c r="I123" s="139">
        <v>0</v>
      </c>
      <c r="J123" s="146">
        <f t="shared" si="23"/>
        <v>0</v>
      </c>
    </row>
    <row r="124" spans="1:10" s="92" customFormat="1" ht="16.5" x14ac:dyDescent="0.25">
      <c r="A124" s="149" t="s">
        <v>477</v>
      </c>
      <c r="B124" s="150" t="s">
        <v>262</v>
      </c>
      <c r="C124" s="152">
        <f>C117+C122+C123</f>
        <v>538080</v>
      </c>
      <c r="D124" s="152">
        <f t="shared" ref="D124:E124" si="44">D117+D122+D123</f>
        <v>0</v>
      </c>
      <c r="E124" s="152">
        <f t="shared" si="44"/>
        <v>0</v>
      </c>
      <c r="F124" s="208">
        <f t="shared" si="22"/>
        <v>538080</v>
      </c>
      <c r="G124" s="218">
        <f>G117+G122+G123</f>
        <v>538080</v>
      </c>
      <c r="H124" s="152">
        <f t="shared" ref="H124:I124" si="45">H117+H122+H123</f>
        <v>0</v>
      </c>
      <c r="I124" s="152">
        <f t="shared" si="45"/>
        <v>0</v>
      </c>
      <c r="J124" s="136">
        <f t="shared" si="23"/>
        <v>538080</v>
      </c>
    </row>
    <row r="125" spans="1:10" s="92" customFormat="1" ht="16.5" x14ac:dyDescent="0.25">
      <c r="A125" s="151" t="s">
        <v>513</v>
      </c>
      <c r="B125" s="151"/>
      <c r="C125" s="153">
        <f>C101+C124</f>
        <v>39679157</v>
      </c>
      <c r="D125" s="154">
        <f>D101+D124</f>
        <v>270000</v>
      </c>
      <c r="E125" s="154">
        <f>E101+E124</f>
        <v>13000</v>
      </c>
      <c r="F125" s="209">
        <f>SUM(C125:E125)</f>
        <v>39962157</v>
      </c>
      <c r="G125" s="219">
        <f>G101+G124</f>
        <v>41172328</v>
      </c>
      <c r="H125" s="154">
        <f>H101+H124</f>
        <v>270000</v>
      </c>
      <c r="I125" s="154">
        <f>I101+I124</f>
        <v>13000</v>
      </c>
      <c r="J125" s="153">
        <f>SUM(G125:I125)</f>
        <v>41455328</v>
      </c>
    </row>
    <row r="126" spans="1:10" x14ac:dyDescent="0.25">
      <c r="B126" s="25"/>
      <c r="C126" s="25"/>
      <c r="D126" s="25"/>
      <c r="E126" s="25"/>
      <c r="F126" s="25"/>
    </row>
    <row r="127" spans="1:10" x14ac:dyDescent="0.25">
      <c r="B127" s="25"/>
      <c r="C127" s="25"/>
      <c r="D127" s="25"/>
      <c r="E127" s="25"/>
      <c r="F127" s="25"/>
    </row>
    <row r="128" spans="1:10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8"/>
  <sheetViews>
    <sheetView topLeftCell="B1" workbookViewId="0">
      <selection activeCell="O98" sqref="O98"/>
    </sheetView>
  </sheetViews>
  <sheetFormatPr defaultRowHeight="15" x14ac:dyDescent="0.25"/>
  <cols>
    <col min="1" max="1" width="92.5703125" customWidth="1"/>
    <col min="3" max="3" width="12.7109375" bestFit="1" customWidth="1"/>
    <col min="4" max="4" width="14.28515625" customWidth="1"/>
    <col min="5" max="5" width="11.28515625" customWidth="1"/>
    <col min="6" max="6" width="12.7109375" bestFit="1" customWidth="1"/>
    <col min="7" max="7" width="13" customWidth="1"/>
    <col min="8" max="8" width="10.85546875" customWidth="1"/>
    <col min="9" max="9" width="10.5703125" customWidth="1"/>
    <col min="10" max="10" width="12.710937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93" t="s">
        <v>688</v>
      </c>
      <c r="C1" s="193"/>
      <c r="D1" s="193"/>
      <c r="E1" s="193"/>
      <c r="F1" s="193"/>
      <c r="G1" s="193"/>
      <c r="H1" s="193"/>
      <c r="I1" s="193"/>
      <c r="J1" s="193"/>
    </row>
    <row r="3" spans="1:10" ht="24" customHeight="1" x14ac:dyDescent="0.25">
      <c r="A3" s="188" t="s">
        <v>670</v>
      </c>
      <c r="B3" s="194"/>
      <c r="C3" s="194"/>
      <c r="D3" s="194"/>
      <c r="E3" s="194"/>
      <c r="F3" s="190"/>
    </row>
    <row r="4" spans="1:10" ht="24" customHeight="1" x14ac:dyDescent="0.25">
      <c r="A4" s="191" t="s">
        <v>672</v>
      </c>
      <c r="B4" s="189"/>
      <c r="C4" s="189"/>
      <c r="D4" s="189"/>
      <c r="E4" s="189"/>
      <c r="F4" s="190"/>
      <c r="H4" s="76"/>
    </row>
    <row r="5" spans="1:10" ht="18" x14ac:dyDescent="0.25">
      <c r="A5" s="103"/>
    </row>
    <row r="6" spans="1:10" x14ac:dyDescent="0.25">
      <c r="A6" s="90" t="s">
        <v>652</v>
      </c>
      <c r="C6" s="187" t="s">
        <v>653</v>
      </c>
      <c r="D6" s="187"/>
      <c r="E6" s="187"/>
      <c r="F6" s="200"/>
      <c r="G6" s="210" t="s">
        <v>701</v>
      </c>
      <c r="H6" s="187"/>
      <c r="I6" s="187"/>
      <c r="J6" s="187"/>
    </row>
    <row r="7" spans="1:10" ht="45" x14ac:dyDescent="0.3">
      <c r="A7" s="2" t="s">
        <v>83</v>
      </c>
      <c r="B7" s="3" t="s">
        <v>33</v>
      </c>
      <c r="C7" s="104" t="s">
        <v>587</v>
      </c>
      <c r="D7" s="104" t="s">
        <v>588</v>
      </c>
      <c r="E7" s="104" t="s">
        <v>41</v>
      </c>
      <c r="F7" s="205" t="s">
        <v>24</v>
      </c>
      <c r="G7" s="211" t="s">
        <v>587</v>
      </c>
      <c r="H7" s="104" t="s">
        <v>588</v>
      </c>
      <c r="I7" s="104" t="s">
        <v>41</v>
      </c>
      <c r="J7" s="105" t="s">
        <v>24</v>
      </c>
    </row>
    <row r="8" spans="1:10" ht="15" customHeight="1" x14ac:dyDescent="0.25">
      <c r="A8" s="30" t="s">
        <v>263</v>
      </c>
      <c r="B8" s="6" t="s">
        <v>264</v>
      </c>
      <c r="C8" s="89">
        <v>7473000</v>
      </c>
      <c r="D8" s="89">
        <v>0</v>
      </c>
      <c r="E8" s="89">
        <v>0</v>
      </c>
      <c r="F8" s="221">
        <f>SUM(C8:E8)</f>
        <v>7473000</v>
      </c>
      <c r="G8" s="226">
        <v>7473000</v>
      </c>
      <c r="H8" s="89">
        <v>0</v>
      </c>
      <c r="I8" s="89">
        <v>0</v>
      </c>
      <c r="J8" s="89">
        <f>SUM(G8:I8)</f>
        <v>7473000</v>
      </c>
    </row>
    <row r="9" spans="1:10" ht="15" customHeight="1" x14ac:dyDescent="0.25">
      <c r="A9" s="5" t="s">
        <v>265</v>
      </c>
      <c r="B9" s="6" t="s">
        <v>266</v>
      </c>
      <c r="C9" s="89"/>
      <c r="D9" s="89">
        <v>0</v>
      </c>
      <c r="E9" s="89">
        <v>0</v>
      </c>
      <c r="F9" s="221">
        <f t="shared" ref="F9:F72" si="0">SUM(C9:E9)</f>
        <v>0</v>
      </c>
      <c r="G9" s="226"/>
      <c r="H9" s="89">
        <v>0</v>
      </c>
      <c r="I9" s="89">
        <v>0</v>
      </c>
      <c r="J9" s="89">
        <f t="shared" ref="J9:J72" si="1">SUM(G9:I9)</f>
        <v>0</v>
      </c>
    </row>
    <row r="10" spans="1:10" ht="15" customHeight="1" x14ac:dyDescent="0.25">
      <c r="A10" s="5" t="s">
        <v>267</v>
      </c>
      <c r="B10" s="6" t="s">
        <v>268</v>
      </c>
      <c r="C10" s="89">
        <v>4179000</v>
      </c>
      <c r="D10" s="89">
        <v>0</v>
      </c>
      <c r="E10" s="89">
        <v>0</v>
      </c>
      <c r="F10" s="221">
        <f t="shared" si="0"/>
        <v>4179000</v>
      </c>
      <c r="G10" s="226">
        <v>4179000</v>
      </c>
      <c r="H10" s="89">
        <v>0</v>
      </c>
      <c r="I10" s="89">
        <v>0</v>
      </c>
      <c r="J10" s="89">
        <f t="shared" si="1"/>
        <v>4179000</v>
      </c>
    </row>
    <row r="11" spans="1:10" ht="15" customHeight="1" x14ac:dyDescent="0.25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221">
        <f t="shared" si="0"/>
        <v>1800000</v>
      </c>
      <c r="G11" s="226">
        <v>1800000</v>
      </c>
      <c r="H11" s="89">
        <v>0</v>
      </c>
      <c r="I11" s="89">
        <v>0</v>
      </c>
      <c r="J11" s="89">
        <f t="shared" si="1"/>
        <v>1800000</v>
      </c>
    </row>
    <row r="12" spans="1:10" ht="15" customHeight="1" x14ac:dyDescent="0.25">
      <c r="A12" s="5" t="s">
        <v>271</v>
      </c>
      <c r="B12" s="6" t="s">
        <v>272</v>
      </c>
      <c r="C12" s="89"/>
      <c r="D12" s="89">
        <v>0</v>
      </c>
      <c r="E12" s="89">
        <v>0</v>
      </c>
      <c r="F12" s="221">
        <f t="shared" si="0"/>
        <v>0</v>
      </c>
      <c r="G12" s="231">
        <v>95371</v>
      </c>
      <c r="H12" s="89">
        <v>0</v>
      </c>
      <c r="I12" s="89">
        <v>0</v>
      </c>
      <c r="J12" s="89">
        <f t="shared" si="1"/>
        <v>95371</v>
      </c>
    </row>
    <row r="13" spans="1:10" ht="15" customHeight="1" x14ac:dyDescent="0.25">
      <c r="A13" s="5" t="s">
        <v>667</v>
      </c>
      <c r="B13" s="6" t="s">
        <v>273</v>
      </c>
      <c r="C13" s="89"/>
      <c r="D13" s="89">
        <v>0</v>
      </c>
      <c r="E13" s="89">
        <v>0</v>
      </c>
      <c r="F13" s="221">
        <f t="shared" si="0"/>
        <v>0</v>
      </c>
      <c r="G13" s="226"/>
      <c r="H13" s="89">
        <v>0</v>
      </c>
      <c r="I13" s="89">
        <v>0</v>
      </c>
      <c r="J13" s="89">
        <f t="shared" si="1"/>
        <v>0</v>
      </c>
    </row>
    <row r="14" spans="1:10" s="92" customFormat="1" ht="15" customHeight="1" x14ac:dyDescent="0.25">
      <c r="A14" s="7" t="s">
        <v>516</v>
      </c>
      <c r="B14" s="8" t="s">
        <v>274</v>
      </c>
      <c r="C14" s="93">
        <f>SUM(C8:C13)</f>
        <v>13452000</v>
      </c>
      <c r="D14" s="93">
        <f t="shared" ref="D14:E14" si="2">SUM(D8:D13)</f>
        <v>0</v>
      </c>
      <c r="E14" s="93">
        <f t="shared" si="2"/>
        <v>0</v>
      </c>
      <c r="F14" s="222">
        <f t="shared" si="0"/>
        <v>13452000</v>
      </c>
      <c r="G14" s="227">
        <f>SUM(G8:G13)</f>
        <v>13547371</v>
      </c>
      <c r="H14" s="93">
        <f t="shared" ref="H14:I14" si="3">SUM(H8:H13)</f>
        <v>0</v>
      </c>
      <c r="I14" s="93">
        <f t="shared" si="3"/>
        <v>0</v>
      </c>
      <c r="J14" s="93">
        <f t="shared" si="1"/>
        <v>13547371</v>
      </c>
    </row>
    <row r="15" spans="1:10" ht="15" customHeight="1" x14ac:dyDescent="0.25">
      <c r="A15" s="5" t="s">
        <v>275</v>
      </c>
      <c r="B15" s="6" t="s">
        <v>276</v>
      </c>
      <c r="C15" s="89"/>
      <c r="D15" s="89">
        <v>0</v>
      </c>
      <c r="E15" s="89">
        <v>0</v>
      </c>
      <c r="F15" s="221">
        <f t="shared" si="0"/>
        <v>0</v>
      </c>
      <c r="G15" s="226"/>
      <c r="H15" s="89">
        <v>0</v>
      </c>
      <c r="I15" s="89">
        <v>0</v>
      </c>
      <c r="J15" s="89">
        <f t="shared" si="1"/>
        <v>0</v>
      </c>
    </row>
    <row r="16" spans="1:10" ht="15" customHeight="1" x14ac:dyDescent="0.25">
      <c r="A16" s="5" t="s">
        <v>277</v>
      </c>
      <c r="B16" s="6" t="s">
        <v>278</v>
      </c>
      <c r="C16" s="89"/>
      <c r="D16" s="89">
        <v>0</v>
      </c>
      <c r="E16" s="89">
        <v>0</v>
      </c>
      <c r="F16" s="221">
        <f t="shared" si="0"/>
        <v>0</v>
      </c>
      <c r="G16" s="226"/>
      <c r="H16" s="89">
        <v>0</v>
      </c>
      <c r="I16" s="89">
        <v>0</v>
      </c>
      <c r="J16" s="89">
        <f t="shared" si="1"/>
        <v>0</v>
      </c>
    </row>
    <row r="17" spans="1:10" ht="15" customHeight="1" x14ac:dyDescent="0.25">
      <c r="A17" s="5" t="s">
        <v>478</v>
      </c>
      <c r="B17" s="6" t="s">
        <v>279</v>
      </c>
      <c r="C17" s="89"/>
      <c r="D17" s="89">
        <v>0</v>
      </c>
      <c r="E17" s="89">
        <v>0</v>
      </c>
      <c r="F17" s="221">
        <f t="shared" si="0"/>
        <v>0</v>
      </c>
      <c r="G17" s="226"/>
      <c r="H17" s="89">
        <v>0</v>
      </c>
      <c r="I17" s="89">
        <v>0</v>
      </c>
      <c r="J17" s="89">
        <f t="shared" si="1"/>
        <v>0</v>
      </c>
    </row>
    <row r="18" spans="1:10" ht="15" customHeight="1" x14ac:dyDescent="0.25">
      <c r="A18" s="5" t="s">
        <v>479</v>
      </c>
      <c r="B18" s="6" t="s">
        <v>280</v>
      </c>
      <c r="C18" s="89"/>
      <c r="D18" s="89">
        <v>0</v>
      </c>
      <c r="E18" s="89">
        <v>0</v>
      </c>
      <c r="F18" s="221">
        <f t="shared" si="0"/>
        <v>0</v>
      </c>
      <c r="G18" s="226"/>
      <c r="H18" s="89">
        <v>0</v>
      </c>
      <c r="I18" s="89">
        <v>0</v>
      </c>
      <c r="J18" s="89">
        <f t="shared" si="1"/>
        <v>0</v>
      </c>
    </row>
    <row r="19" spans="1:10" ht="15" customHeight="1" x14ac:dyDescent="0.25">
      <c r="A19" s="5" t="s">
        <v>480</v>
      </c>
      <c r="B19" s="6" t="s">
        <v>281</v>
      </c>
      <c r="C19" s="89">
        <v>195000</v>
      </c>
      <c r="D19" s="89">
        <v>0</v>
      </c>
      <c r="E19" s="89">
        <v>0</v>
      </c>
      <c r="F19" s="221">
        <f t="shared" si="0"/>
        <v>195000</v>
      </c>
      <c r="G19" s="231">
        <v>1495000</v>
      </c>
      <c r="H19" s="89">
        <v>0</v>
      </c>
      <c r="I19" s="89">
        <v>0</v>
      </c>
      <c r="J19" s="89">
        <f t="shared" si="1"/>
        <v>1495000</v>
      </c>
    </row>
    <row r="20" spans="1:10" s="92" customFormat="1" ht="15" customHeight="1" x14ac:dyDescent="0.25">
      <c r="A20" s="36" t="s">
        <v>517</v>
      </c>
      <c r="B20" s="44" t="s">
        <v>282</v>
      </c>
      <c r="C20" s="125">
        <f>SUM(C14:C19)</f>
        <v>13647000</v>
      </c>
      <c r="D20" s="125">
        <f t="shared" ref="D20:E20" si="4">SUM(D14:D19)</f>
        <v>0</v>
      </c>
      <c r="E20" s="125">
        <f t="shared" si="4"/>
        <v>0</v>
      </c>
      <c r="F20" s="222">
        <f t="shared" si="0"/>
        <v>13647000</v>
      </c>
      <c r="G20" s="228">
        <f>SUM(G14:G19)</f>
        <v>15042371</v>
      </c>
      <c r="H20" s="125">
        <f t="shared" ref="H20:I20" si="5">SUM(H14:H19)</f>
        <v>0</v>
      </c>
      <c r="I20" s="125">
        <f t="shared" si="5"/>
        <v>0</v>
      </c>
      <c r="J20" s="93">
        <f t="shared" si="1"/>
        <v>15042371</v>
      </c>
    </row>
    <row r="21" spans="1:10" ht="15" customHeight="1" x14ac:dyDescent="0.25">
      <c r="A21" s="5" t="s">
        <v>484</v>
      </c>
      <c r="B21" s="6" t="s">
        <v>291</v>
      </c>
      <c r="C21" s="89"/>
      <c r="D21" s="89">
        <v>0</v>
      </c>
      <c r="E21" s="89">
        <v>0</v>
      </c>
      <c r="F21" s="221">
        <f t="shared" si="0"/>
        <v>0</v>
      </c>
      <c r="G21" s="226"/>
      <c r="H21" s="89">
        <v>0</v>
      </c>
      <c r="I21" s="89">
        <v>0</v>
      </c>
      <c r="J21" s="89">
        <f t="shared" si="1"/>
        <v>0</v>
      </c>
    </row>
    <row r="22" spans="1:10" ht="15" customHeight="1" x14ac:dyDescent="0.25">
      <c r="A22" s="5" t="s">
        <v>485</v>
      </c>
      <c r="B22" s="6" t="s">
        <v>292</v>
      </c>
      <c r="C22" s="89"/>
      <c r="D22" s="89">
        <v>0</v>
      </c>
      <c r="E22" s="89">
        <v>0</v>
      </c>
      <c r="F22" s="221">
        <f t="shared" si="0"/>
        <v>0</v>
      </c>
      <c r="G22" s="226"/>
      <c r="H22" s="89">
        <v>0</v>
      </c>
      <c r="I22" s="89">
        <v>0</v>
      </c>
      <c r="J22" s="89">
        <f t="shared" si="1"/>
        <v>0</v>
      </c>
    </row>
    <row r="23" spans="1:10" s="92" customFormat="1" ht="15" customHeight="1" x14ac:dyDescent="0.25">
      <c r="A23" s="7" t="s">
        <v>519</v>
      </c>
      <c r="B23" s="8" t="s">
        <v>293</v>
      </c>
      <c r="C23" s="93">
        <f>SUM(C21:C22)</f>
        <v>0</v>
      </c>
      <c r="D23" s="93">
        <f t="shared" ref="D23:E23" si="6">SUM(D21:D22)</f>
        <v>0</v>
      </c>
      <c r="E23" s="93">
        <f t="shared" si="6"/>
        <v>0</v>
      </c>
      <c r="F23" s="222">
        <f t="shared" si="0"/>
        <v>0</v>
      </c>
      <c r="G23" s="227">
        <f>SUM(G21:G22)</f>
        <v>0</v>
      </c>
      <c r="H23" s="93">
        <f t="shared" ref="H23:I23" si="7">SUM(H21:H22)</f>
        <v>0</v>
      </c>
      <c r="I23" s="93">
        <f t="shared" si="7"/>
        <v>0</v>
      </c>
      <c r="J23" s="93">
        <f t="shared" si="1"/>
        <v>0</v>
      </c>
    </row>
    <row r="24" spans="1:10" ht="15" customHeight="1" x14ac:dyDescent="0.25">
      <c r="A24" s="7" t="s">
        <v>486</v>
      </c>
      <c r="B24" s="8" t="s">
        <v>294</v>
      </c>
      <c r="C24" s="93"/>
      <c r="D24" s="93">
        <v>0</v>
      </c>
      <c r="E24" s="93">
        <v>0</v>
      </c>
      <c r="F24" s="222">
        <f t="shared" si="0"/>
        <v>0</v>
      </c>
      <c r="G24" s="227"/>
      <c r="H24" s="93">
        <v>0</v>
      </c>
      <c r="I24" s="93">
        <v>0</v>
      </c>
      <c r="J24" s="93">
        <f t="shared" si="1"/>
        <v>0</v>
      </c>
    </row>
    <row r="25" spans="1:10" ht="15" customHeight="1" x14ac:dyDescent="0.25">
      <c r="A25" s="7" t="s">
        <v>487</v>
      </c>
      <c r="B25" s="8" t="s">
        <v>295</v>
      </c>
      <c r="C25" s="93"/>
      <c r="D25" s="93">
        <v>0</v>
      </c>
      <c r="E25" s="93">
        <v>0</v>
      </c>
      <c r="F25" s="222">
        <f t="shared" si="0"/>
        <v>0</v>
      </c>
      <c r="G25" s="227"/>
      <c r="H25" s="93">
        <v>0</v>
      </c>
      <c r="I25" s="93">
        <v>0</v>
      </c>
      <c r="J25" s="93">
        <f t="shared" si="1"/>
        <v>0</v>
      </c>
    </row>
    <row r="26" spans="1:10" ht="15" customHeight="1" x14ac:dyDescent="0.25">
      <c r="A26" s="7" t="s">
        <v>488</v>
      </c>
      <c r="B26" s="8" t="s">
        <v>296</v>
      </c>
      <c r="C26" s="93">
        <v>300000</v>
      </c>
      <c r="D26" s="93">
        <v>0</v>
      </c>
      <c r="E26" s="93">
        <v>0</v>
      </c>
      <c r="F26" s="222">
        <f t="shared" si="0"/>
        <v>300000</v>
      </c>
      <c r="G26" s="227">
        <v>300000</v>
      </c>
      <c r="H26" s="93">
        <v>0</v>
      </c>
      <c r="I26" s="93">
        <v>0</v>
      </c>
      <c r="J26" s="93">
        <f t="shared" si="1"/>
        <v>300000</v>
      </c>
    </row>
    <row r="27" spans="1:10" ht="15" customHeight="1" x14ac:dyDescent="0.25">
      <c r="A27" s="5" t="s">
        <v>489</v>
      </c>
      <c r="B27" s="6" t="s">
        <v>297</v>
      </c>
      <c r="C27" s="89">
        <v>2400000</v>
      </c>
      <c r="D27" s="89">
        <v>0</v>
      </c>
      <c r="E27" s="89">
        <v>0</v>
      </c>
      <c r="F27" s="221">
        <f t="shared" si="0"/>
        <v>2400000</v>
      </c>
      <c r="G27" s="226">
        <v>2400000</v>
      </c>
      <c r="H27" s="89">
        <v>0</v>
      </c>
      <c r="I27" s="89">
        <v>0</v>
      </c>
      <c r="J27" s="89">
        <f t="shared" si="1"/>
        <v>2400000</v>
      </c>
    </row>
    <row r="28" spans="1:10" ht="15" customHeight="1" x14ac:dyDescent="0.25">
      <c r="A28" s="5" t="s">
        <v>490</v>
      </c>
      <c r="B28" s="6" t="s">
        <v>300</v>
      </c>
      <c r="C28" s="89"/>
      <c r="D28" s="89">
        <v>0</v>
      </c>
      <c r="E28" s="89">
        <v>0</v>
      </c>
      <c r="F28" s="221">
        <f t="shared" si="0"/>
        <v>0</v>
      </c>
      <c r="G28" s="226"/>
      <c r="H28" s="89">
        <v>0</v>
      </c>
      <c r="I28" s="89">
        <v>0</v>
      </c>
      <c r="J28" s="89">
        <f t="shared" si="1"/>
        <v>0</v>
      </c>
    </row>
    <row r="29" spans="1:10" ht="15" customHeight="1" x14ac:dyDescent="0.25">
      <c r="A29" s="5" t="s">
        <v>301</v>
      </c>
      <c r="B29" s="6" t="s">
        <v>302</v>
      </c>
      <c r="C29" s="89"/>
      <c r="D29" s="89">
        <v>0</v>
      </c>
      <c r="E29" s="89">
        <v>0</v>
      </c>
      <c r="F29" s="221">
        <f t="shared" si="0"/>
        <v>0</v>
      </c>
      <c r="G29" s="226"/>
      <c r="H29" s="89">
        <v>0</v>
      </c>
      <c r="I29" s="89">
        <v>0</v>
      </c>
      <c r="J29" s="89">
        <f t="shared" si="1"/>
        <v>0</v>
      </c>
    </row>
    <row r="30" spans="1:10" ht="15" customHeight="1" x14ac:dyDescent="0.25">
      <c r="A30" s="5" t="s">
        <v>491</v>
      </c>
      <c r="B30" s="6" t="s">
        <v>303</v>
      </c>
      <c r="C30" s="89">
        <v>320000</v>
      </c>
      <c r="D30" s="89">
        <v>0</v>
      </c>
      <c r="E30" s="89">
        <v>0</v>
      </c>
      <c r="F30" s="221">
        <f t="shared" si="0"/>
        <v>320000</v>
      </c>
      <c r="G30" s="226">
        <v>320000</v>
      </c>
      <c r="H30" s="89">
        <v>0</v>
      </c>
      <c r="I30" s="89">
        <v>0</v>
      </c>
      <c r="J30" s="89">
        <f t="shared" si="1"/>
        <v>320000</v>
      </c>
    </row>
    <row r="31" spans="1:10" ht="15" customHeight="1" x14ac:dyDescent="0.25">
      <c r="A31" s="5" t="s">
        <v>492</v>
      </c>
      <c r="B31" s="6" t="s">
        <v>308</v>
      </c>
      <c r="C31" s="89"/>
      <c r="D31" s="89">
        <v>0</v>
      </c>
      <c r="E31" s="89">
        <v>0</v>
      </c>
      <c r="F31" s="221">
        <f t="shared" si="0"/>
        <v>0</v>
      </c>
      <c r="G31" s="226"/>
      <c r="H31" s="89">
        <v>0</v>
      </c>
      <c r="I31" s="89">
        <v>0</v>
      </c>
      <c r="J31" s="89">
        <f t="shared" si="1"/>
        <v>0</v>
      </c>
    </row>
    <row r="32" spans="1:10" s="92" customFormat="1" ht="15" customHeight="1" x14ac:dyDescent="0.25">
      <c r="A32" s="7" t="s">
        <v>520</v>
      </c>
      <c r="B32" s="8" t="s">
        <v>311</v>
      </c>
      <c r="C32" s="93">
        <f>SUM(C27:C31)</f>
        <v>2720000</v>
      </c>
      <c r="D32" s="93">
        <f t="shared" ref="D32:E32" si="8">SUM(D27:D31)</f>
        <v>0</v>
      </c>
      <c r="E32" s="93">
        <f t="shared" si="8"/>
        <v>0</v>
      </c>
      <c r="F32" s="222">
        <f t="shared" si="0"/>
        <v>2720000</v>
      </c>
      <c r="G32" s="227">
        <f>SUM(G27:G31)</f>
        <v>2720000</v>
      </c>
      <c r="H32" s="93">
        <f t="shared" ref="H32:I32" si="9">SUM(H27:H31)</f>
        <v>0</v>
      </c>
      <c r="I32" s="93">
        <f t="shared" si="9"/>
        <v>0</v>
      </c>
      <c r="J32" s="93">
        <f t="shared" si="1"/>
        <v>2720000</v>
      </c>
    </row>
    <row r="33" spans="1:10" ht="15" customHeight="1" x14ac:dyDescent="0.25">
      <c r="A33" s="7" t="s">
        <v>493</v>
      </c>
      <c r="B33" s="8" t="s">
        <v>312</v>
      </c>
      <c r="C33" s="93">
        <v>10000</v>
      </c>
      <c r="D33" s="93">
        <v>0</v>
      </c>
      <c r="E33" s="93">
        <v>10000</v>
      </c>
      <c r="F33" s="222">
        <f t="shared" si="0"/>
        <v>20000</v>
      </c>
      <c r="G33" s="227">
        <v>10000</v>
      </c>
      <c r="H33" s="93">
        <v>0</v>
      </c>
      <c r="I33" s="93">
        <v>10000</v>
      </c>
      <c r="J33" s="93">
        <f t="shared" si="1"/>
        <v>20000</v>
      </c>
    </row>
    <row r="34" spans="1:10" s="92" customFormat="1" ht="15" customHeight="1" x14ac:dyDescent="0.25">
      <c r="A34" s="36" t="s">
        <v>521</v>
      </c>
      <c r="B34" s="44" t="s">
        <v>313</v>
      </c>
      <c r="C34" s="125">
        <f>C23+C24+C25+C26+C32+C33</f>
        <v>3030000</v>
      </c>
      <c r="D34" s="125">
        <f t="shared" ref="D34:E34" si="10">D23+D24+D25+D26+D32+D33</f>
        <v>0</v>
      </c>
      <c r="E34" s="125">
        <f t="shared" si="10"/>
        <v>10000</v>
      </c>
      <c r="F34" s="223">
        <f t="shared" si="0"/>
        <v>3040000</v>
      </c>
      <c r="G34" s="228">
        <f>G23+G24+G25+G26+G32+G33</f>
        <v>3030000</v>
      </c>
      <c r="H34" s="125">
        <f t="shared" ref="H34:I34" si="11">H23+H24+H25+H26+H32+H33</f>
        <v>0</v>
      </c>
      <c r="I34" s="125">
        <f t="shared" si="11"/>
        <v>10000</v>
      </c>
      <c r="J34" s="125">
        <f t="shared" si="1"/>
        <v>3040000</v>
      </c>
    </row>
    <row r="35" spans="1:10" ht="15" customHeight="1" x14ac:dyDescent="0.25">
      <c r="A35" s="13" t="s">
        <v>314</v>
      </c>
      <c r="B35" s="6" t="s">
        <v>315</v>
      </c>
      <c r="C35" s="89"/>
      <c r="D35" s="89">
        <v>0</v>
      </c>
      <c r="E35" s="89">
        <v>0</v>
      </c>
      <c r="F35" s="221">
        <f t="shared" si="0"/>
        <v>0</v>
      </c>
      <c r="G35" s="226"/>
      <c r="H35" s="89">
        <v>0</v>
      </c>
      <c r="I35" s="89">
        <v>0</v>
      </c>
      <c r="J35" s="89">
        <f t="shared" si="1"/>
        <v>0</v>
      </c>
    </row>
    <row r="36" spans="1:10" ht="15" customHeight="1" x14ac:dyDescent="0.25">
      <c r="A36" s="13" t="s">
        <v>494</v>
      </c>
      <c r="B36" s="6" t="s">
        <v>316</v>
      </c>
      <c r="C36" s="89"/>
      <c r="D36" s="89">
        <v>0</v>
      </c>
      <c r="E36" s="89">
        <v>0</v>
      </c>
      <c r="F36" s="221">
        <f t="shared" si="0"/>
        <v>0</v>
      </c>
      <c r="G36" s="226"/>
      <c r="H36" s="89">
        <v>0</v>
      </c>
      <c r="I36" s="89">
        <v>0</v>
      </c>
      <c r="J36" s="89">
        <f t="shared" si="1"/>
        <v>0</v>
      </c>
    </row>
    <row r="37" spans="1:10" ht="15" customHeight="1" x14ac:dyDescent="0.25">
      <c r="A37" s="13" t="s">
        <v>495</v>
      </c>
      <c r="B37" s="6" t="s">
        <v>317</v>
      </c>
      <c r="C37" s="89"/>
      <c r="D37" s="89">
        <v>0</v>
      </c>
      <c r="E37" s="89">
        <v>0</v>
      </c>
      <c r="F37" s="221">
        <f t="shared" si="0"/>
        <v>0</v>
      </c>
      <c r="G37" s="226"/>
      <c r="H37" s="89">
        <v>0</v>
      </c>
      <c r="I37" s="89">
        <v>0</v>
      </c>
      <c r="J37" s="89">
        <f t="shared" si="1"/>
        <v>0</v>
      </c>
    </row>
    <row r="38" spans="1:10" ht="15" customHeight="1" x14ac:dyDescent="0.25">
      <c r="A38" s="13" t="s">
        <v>496</v>
      </c>
      <c r="B38" s="6" t="s">
        <v>318</v>
      </c>
      <c r="C38" s="89">
        <v>310000</v>
      </c>
      <c r="D38" s="89">
        <v>160000</v>
      </c>
      <c r="E38" s="89">
        <v>0</v>
      </c>
      <c r="F38" s="221">
        <f t="shared" si="0"/>
        <v>470000</v>
      </c>
      <c r="G38" s="226">
        <v>310000</v>
      </c>
      <c r="H38" s="89">
        <v>160000</v>
      </c>
      <c r="I38" s="89">
        <v>0</v>
      </c>
      <c r="J38" s="89">
        <f t="shared" si="1"/>
        <v>470000</v>
      </c>
    </row>
    <row r="39" spans="1:10" ht="15" customHeight="1" x14ac:dyDescent="0.25">
      <c r="A39" s="13" t="s">
        <v>319</v>
      </c>
      <c r="B39" s="6" t="s">
        <v>320</v>
      </c>
      <c r="C39" s="89"/>
      <c r="D39" s="89">
        <v>0</v>
      </c>
      <c r="E39" s="89">
        <v>0</v>
      </c>
      <c r="F39" s="221">
        <f t="shared" si="0"/>
        <v>0</v>
      </c>
      <c r="G39" s="226"/>
      <c r="H39" s="89">
        <v>0</v>
      </c>
      <c r="I39" s="89">
        <v>0</v>
      </c>
      <c r="J39" s="89">
        <f t="shared" si="1"/>
        <v>0</v>
      </c>
    </row>
    <row r="40" spans="1:10" ht="15" customHeight="1" x14ac:dyDescent="0.25">
      <c r="A40" s="13" t="s">
        <v>321</v>
      </c>
      <c r="B40" s="6" t="s">
        <v>322</v>
      </c>
      <c r="C40" s="89"/>
      <c r="D40" s="89">
        <v>0</v>
      </c>
      <c r="E40" s="89">
        <v>0</v>
      </c>
      <c r="F40" s="221">
        <f t="shared" si="0"/>
        <v>0</v>
      </c>
      <c r="G40" s="226"/>
      <c r="H40" s="89">
        <v>0</v>
      </c>
      <c r="I40" s="89">
        <v>0</v>
      </c>
      <c r="J40" s="89">
        <f t="shared" si="1"/>
        <v>0</v>
      </c>
    </row>
    <row r="41" spans="1:10" ht="15" customHeight="1" x14ac:dyDescent="0.25">
      <c r="A41" s="13" t="s">
        <v>323</v>
      </c>
      <c r="B41" s="6" t="s">
        <v>324</v>
      </c>
      <c r="C41" s="89"/>
      <c r="D41" s="89">
        <v>0</v>
      </c>
      <c r="E41" s="89">
        <v>0</v>
      </c>
      <c r="F41" s="221">
        <f t="shared" si="0"/>
        <v>0</v>
      </c>
      <c r="G41" s="226"/>
      <c r="H41" s="89">
        <v>0</v>
      </c>
      <c r="I41" s="89">
        <v>0</v>
      </c>
      <c r="J41" s="89">
        <f t="shared" si="1"/>
        <v>0</v>
      </c>
    </row>
    <row r="42" spans="1:10" ht="15" customHeight="1" x14ac:dyDescent="0.25">
      <c r="A42" s="13" t="s">
        <v>497</v>
      </c>
      <c r="B42" s="6" t="s">
        <v>325</v>
      </c>
      <c r="C42" s="89"/>
      <c r="D42" s="89">
        <v>0</v>
      </c>
      <c r="E42" s="89">
        <v>0</v>
      </c>
      <c r="F42" s="221">
        <f t="shared" si="0"/>
        <v>0</v>
      </c>
      <c r="G42" s="226"/>
      <c r="H42" s="89">
        <v>0</v>
      </c>
      <c r="I42" s="89">
        <v>0</v>
      </c>
      <c r="J42" s="89">
        <f t="shared" si="1"/>
        <v>0</v>
      </c>
    </row>
    <row r="43" spans="1:10" ht="15" customHeight="1" x14ac:dyDescent="0.25">
      <c r="A43" s="13" t="s">
        <v>498</v>
      </c>
      <c r="B43" s="6" t="s">
        <v>326</v>
      </c>
      <c r="C43" s="89"/>
      <c r="D43" s="89">
        <v>0</v>
      </c>
      <c r="E43" s="89">
        <v>0</v>
      </c>
      <c r="F43" s="221">
        <f t="shared" si="0"/>
        <v>0</v>
      </c>
      <c r="G43" s="226"/>
      <c r="H43" s="89">
        <v>0</v>
      </c>
      <c r="I43" s="89">
        <v>0</v>
      </c>
      <c r="J43" s="89">
        <f t="shared" si="1"/>
        <v>0</v>
      </c>
    </row>
    <row r="44" spans="1:10" ht="15" customHeight="1" x14ac:dyDescent="0.25">
      <c r="A44" s="13" t="s">
        <v>499</v>
      </c>
      <c r="B44" s="6" t="s">
        <v>327</v>
      </c>
      <c r="C44" s="89"/>
      <c r="D44" s="89">
        <v>0</v>
      </c>
      <c r="E44" s="89">
        <v>0</v>
      </c>
      <c r="F44" s="221">
        <f t="shared" si="0"/>
        <v>0</v>
      </c>
      <c r="G44" s="226"/>
      <c r="H44" s="89">
        <v>0</v>
      </c>
      <c r="I44" s="89">
        <v>0</v>
      </c>
      <c r="J44" s="89">
        <f t="shared" si="1"/>
        <v>0</v>
      </c>
    </row>
    <row r="45" spans="1:10" s="92" customFormat="1" ht="15" customHeight="1" x14ac:dyDescent="0.25">
      <c r="A45" s="43" t="s">
        <v>522</v>
      </c>
      <c r="B45" s="44" t="s">
        <v>328</v>
      </c>
      <c r="C45" s="125">
        <f>SUM(C35:C44)</f>
        <v>310000</v>
      </c>
      <c r="D45" s="125">
        <f t="shared" ref="D45:E45" si="12">SUM(D35:D44)</f>
        <v>160000</v>
      </c>
      <c r="E45" s="125">
        <f t="shared" si="12"/>
        <v>0</v>
      </c>
      <c r="F45" s="223">
        <f t="shared" si="0"/>
        <v>470000</v>
      </c>
      <c r="G45" s="228">
        <f>SUM(G35:G44)</f>
        <v>310000</v>
      </c>
      <c r="H45" s="125">
        <f t="shared" ref="H45:I45" si="13">SUM(H35:H44)</f>
        <v>160000</v>
      </c>
      <c r="I45" s="125">
        <f t="shared" si="13"/>
        <v>0</v>
      </c>
      <c r="J45" s="125">
        <f t="shared" si="1"/>
        <v>470000</v>
      </c>
    </row>
    <row r="46" spans="1:10" ht="15" customHeight="1" x14ac:dyDescent="0.25">
      <c r="A46" s="13" t="s">
        <v>337</v>
      </c>
      <c r="B46" s="6" t="s">
        <v>338</v>
      </c>
      <c r="C46" s="89"/>
      <c r="D46" s="89">
        <v>0</v>
      </c>
      <c r="E46" s="89">
        <v>0</v>
      </c>
      <c r="F46" s="221">
        <f t="shared" si="0"/>
        <v>0</v>
      </c>
      <c r="G46" s="226"/>
      <c r="H46" s="89">
        <v>0</v>
      </c>
      <c r="I46" s="89">
        <v>0</v>
      </c>
      <c r="J46" s="89">
        <f t="shared" si="1"/>
        <v>0</v>
      </c>
    </row>
    <row r="47" spans="1:10" ht="15" customHeight="1" x14ac:dyDescent="0.25">
      <c r="A47" s="5" t="s">
        <v>503</v>
      </c>
      <c r="B47" s="6" t="s">
        <v>339</v>
      </c>
      <c r="C47" s="89"/>
      <c r="D47" s="89">
        <v>0</v>
      </c>
      <c r="E47" s="89">
        <v>0</v>
      </c>
      <c r="F47" s="221">
        <f t="shared" si="0"/>
        <v>0</v>
      </c>
      <c r="G47" s="226"/>
      <c r="H47" s="89">
        <v>0</v>
      </c>
      <c r="I47" s="89">
        <v>0</v>
      </c>
      <c r="J47" s="89">
        <f t="shared" si="1"/>
        <v>0</v>
      </c>
    </row>
    <row r="48" spans="1:10" ht="15" customHeight="1" x14ac:dyDescent="0.25">
      <c r="A48" s="13" t="s">
        <v>504</v>
      </c>
      <c r="B48" s="6" t="s">
        <v>668</v>
      </c>
      <c r="C48" s="89"/>
      <c r="D48" s="89">
        <v>0</v>
      </c>
      <c r="E48" s="89">
        <v>0</v>
      </c>
      <c r="F48" s="221">
        <f t="shared" si="0"/>
        <v>0</v>
      </c>
      <c r="G48" s="226"/>
      <c r="H48" s="89">
        <v>0</v>
      </c>
      <c r="I48" s="89">
        <v>0</v>
      </c>
      <c r="J48" s="89">
        <f t="shared" si="1"/>
        <v>0</v>
      </c>
    </row>
    <row r="49" spans="1:10" s="92" customFormat="1" ht="15" customHeight="1" x14ac:dyDescent="0.25">
      <c r="A49" s="36" t="s">
        <v>524</v>
      </c>
      <c r="B49" s="44" t="s">
        <v>340</v>
      </c>
      <c r="C49" s="125">
        <f>SUM(C46:C48)</f>
        <v>0</v>
      </c>
      <c r="D49" s="125">
        <f t="shared" ref="D49:E49" si="14">SUM(D46:D48)</f>
        <v>0</v>
      </c>
      <c r="E49" s="125">
        <f t="shared" si="14"/>
        <v>0</v>
      </c>
      <c r="F49" s="223">
        <f t="shared" si="0"/>
        <v>0</v>
      </c>
      <c r="G49" s="228">
        <f>SUM(G46:G48)</f>
        <v>0</v>
      </c>
      <c r="H49" s="125">
        <f t="shared" ref="H49:I49" si="15">SUM(H46:H48)</f>
        <v>0</v>
      </c>
      <c r="I49" s="125">
        <f t="shared" si="15"/>
        <v>0</v>
      </c>
      <c r="J49" s="125">
        <f t="shared" si="1"/>
        <v>0</v>
      </c>
    </row>
    <row r="50" spans="1:10" s="92" customFormat="1" ht="15" customHeight="1" x14ac:dyDescent="0.25">
      <c r="A50" s="52" t="s">
        <v>42</v>
      </c>
      <c r="B50" s="54"/>
      <c r="C50" s="93"/>
      <c r="D50" s="93"/>
      <c r="E50" s="93"/>
      <c r="F50" s="221">
        <f t="shared" si="0"/>
        <v>0</v>
      </c>
      <c r="G50" s="227"/>
      <c r="H50" s="93"/>
      <c r="I50" s="93"/>
      <c r="J50" s="89">
        <f t="shared" si="1"/>
        <v>0</v>
      </c>
    </row>
    <row r="51" spans="1:10" ht="15" customHeight="1" x14ac:dyDescent="0.25">
      <c r="A51" s="5" t="s">
        <v>283</v>
      </c>
      <c r="B51" s="6" t="s">
        <v>284</v>
      </c>
      <c r="C51" s="89">
        <v>14555917</v>
      </c>
      <c r="D51" s="89">
        <v>0</v>
      </c>
      <c r="E51" s="89">
        <v>0</v>
      </c>
      <c r="F51" s="221">
        <f t="shared" si="0"/>
        <v>14555917</v>
      </c>
      <c r="G51" s="226">
        <v>14555917</v>
      </c>
      <c r="H51" s="89">
        <v>0</v>
      </c>
      <c r="I51" s="89">
        <v>0</v>
      </c>
      <c r="J51" s="89">
        <f t="shared" si="1"/>
        <v>14555917</v>
      </c>
    </row>
    <row r="52" spans="1:10" ht="15" customHeight="1" x14ac:dyDescent="0.25">
      <c r="A52" s="5" t="s">
        <v>285</v>
      </c>
      <c r="B52" s="6" t="s">
        <v>286</v>
      </c>
      <c r="C52" s="89"/>
      <c r="D52" s="89">
        <v>0</v>
      </c>
      <c r="E52" s="89">
        <v>0</v>
      </c>
      <c r="F52" s="221">
        <f t="shared" si="0"/>
        <v>0</v>
      </c>
      <c r="G52" s="226"/>
      <c r="H52" s="89">
        <v>0</v>
      </c>
      <c r="I52" s="89">
        <v>0</v>
      </c>
      <c r="J52" s="89">
        <f t="shared" si="1"/>
        <v>0</v>
      </c>
    </row>
    <row r="53" spans="1:10" ht="15" customHeight="1" x14ac:dyDescent="0.25">
      <c r="A53" s="5" t="s">
        <v>481</v>
      </c>
      <c r="B53" s="6" t="s">
        <v>287</v>
      </c>
      <c r="C53" s="89"/>
      <c r="D53" s="89">
        <v>0</v>
      </c>
      <c r="E53" s="89">
        <v>0</v>
      </c>
      <c r="F53" s="221">
        <f t="shared" si="0"/>
        <v>0</v>
      </c>
      <c r="G53" s="226"/>
      <c r="H53" s="89">
        <v>0</v>
      </c>
      <c r="I53" s="89">
        <v>0</v>
      </c>
      <c r="J53" s="89">
        <f t="shared" si="1"/>
        <v>0</v>
      </c>
    </row>
    <row r="54" spans="1:10" ht="15" customHeight="1" x14ac:dyDescent="0.25">
      <c r="A54" s="5" t="s">
        <v>482</v>
      </c>
      <c r="B54" s="6" t="s">
        <v>288</v>
      </c>
      <c r="C54" s="89"/>
      <c r="D54" s="89">
        <v>0</v>
      </c>
      <c r="E54" s="89">
        <v>0</v>
      </c>
      <c r="F54" s="221">
        <f t="shared" si="0"/>
        <v>0</v>
      </c>
      <c r="G54" s="226"/>
      <c r="H54" s="89">
        <v>0</v>
      </c>
      <c r="I54" s="89">
        <v>0</v>
      </c>
      <c r="J54" s="89">
        <f t="shared" si="1"/>
        <v>0</v>
      </c>
    </row>
    <row r="55" spans="1:10" ht="15" customHeight="1" x14ac:dyDescent="0.25">
      <c r="A55" s="5" t="s">
        <v>483</v>
      </c>
      <c r="B55" s="6" t="s">
        <v>289</v>
      </c>
      <c r="C55" s="89"/>
      <c r="D55" s="89">
        <v>0</v>
      </c>
      <c r="E55" s="89">
        <v>0</v>
      </c>
      <c r="F55" s="221">
        <f t="shared" si="0"/>
        <v>0</v>
      </c>
      <c r="G55" s="226"/>
      <c r="H55" s="89">
        <v>0</v>
      </c>
      <c r="I55" s="89">
        <v>0</v>
      </c>
      <c r="J55" s="89">
        <f t="shared" si="1"/>
        <v>0</v>
      </c>
    </row>
    <row r="56" spans="1:10" s="92" customFormat="1" ht="15" customHeight="1" x14ac:dyDescent="0.25">
      <c r="A56" s="36" t="s">
        <v>518</v>
      </c>
      <c r="B56" s="44" t="s">
        <v>290</v>
      </c>
      <c r="C56" s="93">
        <f>SUM(C51:C55)</f>
        <v>14555917</v>
      </c>
      <c r="D56" s="93">
        <f t="shared" ref="D56:E56" si="16">SUM(D51:D55)</f>
        <v>0</v>
      </c>
      <c r="E56" s="93">
        <f t="shared" si="16"/>
        <v>0</v>
      </c>
      <c r="F56" s="222">
        <f t="shared" si="0"/>
        <v>14555917</v>
      </c>
      <c r="G56" s="227">
        <f>SUM(G51:G55)</f>
        <v>14555917</v>
      </c>
      <c r="H56" s="93">
        <f t="shared" ref="H56:I56" si="17">SUM(H51:H55)</f>
        <v>0</v>
      </c>
      <c r="I56" s="93">
        <f t="shared" si="17"/>
        <v>0</v>
      </c>
      <c r="J56" s="93">
        <f t="shared" si="1"/>
        <v>14555917</v>
      </c>
    </row>
    <row r="57" spans="1:10" ht="15" customHeight="1" x14ac:dyDescent="0.25">
      <c r="A57" s="13" t="s">
        <v>500</v>
      </c>
      <c r="B57" s="6" t="s">
        <v>329</v>
      </c>
      <c r="C57" s="89"/>
      <c r="D57" s="89">
        <v>0</v>
      </c>
      <c r="E57" s="89">
        <v>0</v>
      </c>
      <c r="F57" s="221">
        <f t="shared" si="0"/>
        <v>0</v>
      </c>
      <c r="G57" s="226"/>
      <c r="H57" s="89">
        <v>0</v>
      </c>
      <c r="I57" s="89">
        <v>0</v>
      </c>
      <c r="J57" s="89">
        <f t="shared" si="1"/>
        <v>0</v>
      </c>
    </row>
    <row r="58" spans="1:10" ht="15" customHeight="1" x14ac:dyDescent="0.25">
      <c r="A58" s="13" t="s">
        <v>501</v>
      </c>
      <c r="B58" s="6" t="s">
        <v>330</v>
      </c>
      <c r="C58" s="89"/>
      <c r="D58" s="89">
        <v>0</v>
      </c>
      <c r="E58" s="89">
        <v>0</v>
      </c>
      <c r="F58" s="221">
        <f t="shared" si="0"/>
        <v>0</v>
      </c>
      <c r="G58" s="226"/>
      <c r="H58" s="89">
        <v>0</v>
      </c>
      <c r="I58" s="89">
        <v>0</v>
      </c>
      <c r="J58" s="89">
        <f t="shared" si="1"/>
        <v>0</v>
      </c>
    </row>
    <row r="59" spans="1:10" ht="15" customHeight="1" x14ac:dyDescent="0.25">
      <c r="A59" s="13" t="s">
        <v>331</v>
      </c>
      <c r="B59" s="6" t="s">
        <v>332</v>
      </c>
      <c r="C59" s="89"/>
      <c r="D59" s="89">
        <v>0</v>
      </c>
      <c r="E59" s="89">
        <v>0</v>
      </c>
      <c r="F59" s="221">
        <f t="shared" si="0"/>
        <v>0</v>
      </c>
      <c r="G59" s="226"/>
      <c r="H59" s="89">
        <v>0</v>
      </c>
      <c r="I59" s="89">
        <v>0</v>
      </c>
      <c r="J59" s="89">
        <f t="shared" si="1"/>
        <v>0</v>
      </c>
    </row>
    <row r="60" spans="1:10" ht="15" customHeight="1" x14ac:dyDescent="0.25">
      <c r="A60" s="13" t="s">
        <v>502</v>
      </c>
      <c r="B60" s="6" t="s">
        <v>333</v>
      </c>
      <c r="C60" s="89"/>
      <c r="D60" s="89">
        <v>0</v>
      </c>
      <c r="E60" s="89">
        <v>0</v>
      </c>
      <c r="F60" s="221">
        <f t="shared" si="0"/>
        <v>0</v>
      </c>
      <c r="G60" s="226"/>
      <c r="H60" s="89">
        <v>0</v>
      </c>
      <c r="I60" s="89">
        <v>0</v>
      </c>
      <c r="J60" s="89">
        <f t="shared" si="1"/>
        <v>0</v>
      </c>
    </row>
    <row r="61" spans="1:10" ht="15" customHeight="1" x14ac:dyDescent="0.25">
      <c r="A61" s="13" t="s">
        <v>334</v>
      </c>
      <c r="B61" s="6" t="s">
        <v>335</v>
      </c>
      <c r="C61" s="89"/>
      <c r="D61" s="89">
        <v>0</v>
      </c>
      <c r="E61" s="89">
        <v>0</v>
      </c>
      <c r="F61" s="221">
        <f t="shared" si="0"/>
        <v>0</v>
      </c>
      <c r="G61" s="226"/>
      <c r="H61" s="89">
        <v>0</v>
      </c>
      <c r="I61" s="89">
        <v>0</v>
      </c>
      <c r="J61" s="89">
        <f t="shared" si="1"/>
        <v>0</v>
      </c>
    </row>
    <row r="62" spans="1:10" s="92" customFormat="1" ht="15" customHeight="1" x14ac:dyDescent="0.25">
      <c r="A62" s="36" t="s">
        <v>523</v>
      </c>
      <c r="B62" s="44" t="s">
        <v>336</v>
      </c>
      <c r="C62" s="93">
        <f>SUM(C57:C61)</f>
        <v>0</v>
      </c>
      <c r="D62" s="93">
        <f t="shared" ref="D62:E62" si="18">SUM(D57:D61)</f>
        <v>0</v>
      </c>
      <c r="E62" s="93">
        <f t="shared" si="18"/>
        <v>0</v>
      </c>
      <c r="F62" s="222">
        <f t="shared" si="0"/>
        <v>0</v>
      </c>
      <c r="G62" s="227">
        <f>SUM(G57:G61)</f>
        <v>0</v>
      </c>
      <c r="H62" s="93">
        <f t="shared" ref="H62:I62" si="19">SUM(H57:H61)</f>
        <v>0</v>
      </c>
      <c r="I62" s="93">
        <f t="shared" si="19"/>
        <v>0</v>
      </c>
      <c r="J62" s="93">
        <f t="shared" si="1"/>
        <v>0</v>
      </c>
    </row>
    <row r="63" spans="1:10" ht="15" customHeight="1" x14ac:dyDescent="0.25">
      <c r="A63" s="13" t="s">
        <v>341</v>
      </c>
      <c r="B63" s="6" t="s">
        <v>342</v>
      </c>
      <c r="C63" s="89"/>
      <c r="D63" s="89">
        <v>0</v>
      </c>
      <c r="E63" s="89">
        <v>0</v>
      </c>
      <c r="F63" s="221">
        <f t="shared" si="0"/>
        <v>0</v>
      </c>
      <c r="G63" s="226"/>
      <c r="H63" s="89">
        <v>0</v>
      </c>
      <c r="I63" s="89">
        <v>0</v>
      </c>
      <c r="J63" s="89">
        <f t="shared" si="1"/>
        <v>0</v>
      </c>
    </row>
    <row r="64" spans="1:10" ht="15" customHeight="1" x14ac:dyDescent="0.25">
      <c r="A64" s="5" t="s">
        <v>505</v>
      </c>
      <c r="B64" s="6" t="s">
        <v>343</v>
      </c>
      <c r="C64" s="89"/>
      <c r="D64" s="89">
        <v>0</v>
      </c>
      <c r="E64" s="89">
        <v>0</v>
      </c>
      <c r="F64" s="221">
        <f t="shared" si="0"/>
        <v>0</v>
      </c>
      <c r="G64" s="226"/>
      <c r="H64" s="89">
        <v>0</v>
      </c>
      <c r="I64" s="89">
        <v>0</v>
      </c>
      <c r="J64" s="89">
        <f t="shared" si="1"/>
        <v>0</v>
      </c>
    </row>
    <row r="65" spans="1:10" ht="15" customHeight="1" x14ac:dyDescent="0.25">
      <c r="A65" s="13" t="s">
        <v>506</v>
      </c>
      <c r="B65" s="6" t="s">
        <v>344</v>
      </c>
      <c r="C65" s="89"/>
      <c r="D65" s="89">
        <v>0</v>
      </c>
      <c r="E65" s="89">
        <v>0</v>
      </c>
      <c r="F65" s="221">
        <f t="shared" si="0"/>
        <v>0</v>
      </c>
      <c r="G65" s="226"/>
      <c r="H65" s="89">
        <v>0</v>
      </c>
      <c r="I65" s="89">
        <v>0</v>
      </c>
      <c r="J65" s="89">
        <f t="shared" si="1"/>
        <v>0</v>
      </c>
    </row>
    <row r="66" spans="1:10" s="92" customFormat="1" ht="15" customHeight="1" x14ac:dyDescent="0.25">
      <c r="A66" s="36" t="s">
        <v>526</v>
      </c>
      <c r="B66" s="44" t="s">
        <v>345</v>
      </c>
      <c r="C66" s="93">
        <f>SUM(C63:C65)</f>
        <v>0</v>
      </c>
      <c r="D66" s="93">
        <f t="shared" ref="D66:E66" si="20">SUM(D63:D65)</f>
        <v>0</v>
      </c>
      <c r="E66" s="93">
        <f t="shared" si="20"/>
        <v>0</v>
      </c>
      <c r="F66" s="222">
        <f t="shared" si="0"/>
        <v>0</v>
      </c>
      <c r="G66" s="227">
        <f>SUM(G63:G65)</f>
        <v>0</v>
      </c>
      <c r="H66" s="93">
        <f t="shared" ref="H66:I66" si="21">SUM(H63:H65)</f>
        <v>0</v>
      </c>
      <c r="I66" s="93">
        <f t="shared" si="21"/>
        <v>0</v>
      </c>
      <c r="J66" s="93">
        <f t="shared" si="1"/>
        <v>0</v>
      </c>
    </row>
    <row r="67" spans="1:10" s="92" customFormat="1" ht="15" customHeight="1" x14ac:dyDescent="0.25">
      <c r="A67" s="52" t="s">
        <v>43</v>
      </c>
      <c r="B67" s="54"/>
      <c r="C67" s="93"/>
      <c r="D67" s="93"/>
      <c r="E67" s="93"/>
      <c r="F67" s="221">
        <f t="shared" si="0"/>
        <v>0</v>
      </c>
      <c r="G67" s="227"/>
      <c r="H67" s="93"/>
      <c r="I67" s="93"/>
      <c r="J67" s="89">
        <f t="shared" si="1"/>
        <v>0</v>
      </c>
    </row>
    <row r="68" spans="1:10" s="92" customFormat="1" ht="15.75" x14ac:dyDescent="0.25">
      <c r="A68" s="155" t="s">
        <v>525</v>
      </c>
      <c r="B68" s="133" t="s">
        <v>346</v>
      </c>
      <c r="C68" s="135">
        <f>C20+C34+C45+C49+C56+C62+C66</f>
        <v>31542917</v>
      </c>
      <c r="D68" s="135">
        <f t="shared" ref="D68:E68" si="22">D20+D34+D45+D49+D56+D62+D66</f>
        <v>160000</v>
      </c>
      <c r="E68" s="135">
        <f t="shared" si="22"/>
        <v>10000</v>
      </c>
      <c r="F68" s="224">
        <f t="shared" si="0"/>
        <v>31712917</v>
      </c>
      <c r="G68" s="229">
        <f>G20+G34+G45+G49+G56+G62+G66</f>
        <v>32938288</v>
      </c>
      <c r="H68" s="135">
        <f t="shared" ref="H68:I68" si="23">H20+H34+H45+H49+H56+H62+H66</f>
        <v>160000</v>
      </c>
      <c r="I68" s="135">
        <f t="shared" si="23"/>
        <v>10000</v>
      </c>
      <c r="J68" s="135">
        <f t="shared" si="1"/>
        <v>33108288</v>
      </c>
    </row>
    <row r="69" spans="1:10" s="92" customFormat="1" ht="15.75" x14ac:dyDescent="0.25">
      <c r="A69" s="95" t="s">
        <v>44</v>
      </c>
      <c r="B69" s="83"/>
      <c r="C69" s="93"/>
      <c r="D69" s="93"/>
      <c r="E69" s="93"/>
      <c r="F69" s="221">
        <f t="shared" si="0"/>
        <v>0</v>
      </c>
      <c r="G69" s="227"/>
      <c r="H69" s="93"/>
      <c r="I69" s="93"/>
      <c r="J69" s="89">
        <f t="shared" si="1"/>
        <v>0</v>
      </c>
    </row>
    <row r="70" spans="1:10" s="92" customFormat="1" ht="15.75" x14ac:dyDescent="0.25">
      <c r="A70" s="95" t="s">
        <v>45</v>
      </c>
      <c r="B70" s="83"/>
      <c r="C70" s="93"/>
      <c r="D70" s="93"/>
      <c r="E70" s="93"/>
      <c r="F70" s="221">
        <f t="shared" si="0"/>
        <v>0</v>
      </c>
      <c r="G70" s="227"/>
      <c r="H70" s="93"/>
      <c r="I70" s="93"/>
      <c r="J70" s="89">
        <f t="shared" si="1"/>
        <v>0</v>
      </c>
    </row>
    <row r="71" spans="1:10" x14ac:dyDescent="0.25">
      <c r="A71" s="34" t="s">
        <v>507</v>
      </c>
      <c r="B71" s="5" t="s">
        <v>347</v>
      </c>
      <c r="C71" s="89"/>
      <c r="D71" s="89">
        <v>0</v>
      </c>
      <c r="E71" s="89">
        <v>0</v>
      </c>
      <c r="F71" s="221">
        <f t="shared" si="0"/>
        <v>0</v>
      </c>
      <c r="G71" s="226"/>
      <c r="H71" s="89">
        <v>0</v>
      </c>
      <c r="I71" s="89">
        <v>0</v>
      </c>
      <c r="J71" s="89">
        <f t="shared" si="1"/>
        <v>0</v>
      </c>
    </row>
    <row r="72" spans="1:10" x14ac:dyDescent="0.25">
      <c r="A72" s="13" t="s">
        <v>348</v>
      </c>
      <c r="B72" s="5" t="s">
        <v>349</v>
      </c>
      <c r="C72" s="89"/>
      <c r="D72" s="89">
        <v>0</v>
      </c>
      <c r="E72" s="89">
        <v>0</v>
      </c>
      <c r="F72" s="221">
        <f t="shared" si="0"/>
        <v>0</v>
      </c>
      <c r="G72" s="226"/>
      <c r="H72" s="89">
        <v>0</v>
      </c>
      <c r="I72" s="89">
        <v>0</v>
      </c>
      <c r="J72" s="89">
        <f t="shared" si="1"/>
        <v>0</v>
      </c>
    </row>
    <row r="73" spans="1:10" x14ac:dyDescent="0.25">
      <c r="A73" s="34" t="s">
        <v>508</v>
      </c>
      <c r="B73" s="5" t="s">
        <v>350</v>
      </c>
      <c r="C73" s="89"/>
      <c r="D73" s="89">
        <v>0</v>
      </c>
      <c r="E73" s="89">
        <v>0</v>
      </c>
      <c r="F73" s="221">
        <f t="shared" ref="F73:F98" si="24">SUM(C73:E73)</f>
        <v>0</v>
      </c>
      <c r="G73" s="226"/>
      <c r="H73" s="89">
        <v>0</v>
      </c>
      <c r="I73" s="89">
        <v>0</v>
      </c>
      <c r="J73" s="89">
        <f t="shared" ref="J73:J98" si="25">SUM(G73:I73)</f>
        <v>0</v>
      </c>
    </row>
    <row r="74" spans="1:10" s="92" customFormat="1" x14ac:dyDescent="0.25">
      <c r="A74" s="15" t="s">
        <v>527</v>
      </c>
      <c r="B74" s="7" t="s">
        <v>351</v>
      </c>
      <c r="C74" s="93">
        <v>0</v>
      </c>
      <c r="D74" s="93">
        <f t="shared" ref="D74:E74" si="26">SUM(D71:D73)</f>
        <v>0</v>
      </c>
      <c r="E74" s="93">
        <f t="shared" si="26"/>
        <v>0</v>
      </c>
      <c r="F74" s="222">
        <f t="shared" si="24"/>
        <v>0</v>
      </c>
      <c r="G74" s="227">
        <v>0</v>
      </c>
      <c r="H74" s="93">
        <f t="shared" ref="H74:I74" si="27">SUM(H71:H73)</f>
        <v>0</v>
      </c>
      <c r="I74" s="93">
        <f t="shared" si="27"/>
        <v>0</v>
      </c>
      <c r="J74" s="93">
        <f t="shared" si="25"/>
        <v>0</v>
      </c>
    </row>
    <row r="75" spans="1:10" x14ac:dyDescent="0.25">
      <c r="A75" s="13" t="s">
        <v>509</v>
      </c>
      <c r="B75" s="5" t="s">
        <v>352</v>
      </c>
      <c r="C75" s="89"/>
      <c r="D75" s="89">
        <v>0</v>
      </c>
      <c r="E75" s="89">
        <v>0</v>
      </c>
      <c r="F75" s="221">
        <f t="shared" si="24"/>
        <v>0</v>
      </c>
      <c r="G75" s="226"/>
      <c r="H75" s="89">
        <v>0</v>
      </c>
      <c r="I75" s="89">
        <v>0</v>
      </c>
      <c r="J75" s="89">
        <f t="shared" si="25"/>
        <v>0</v>
      </c>
    </row>
    <row r="76" spans="1:10" x14ac:dyDescent="0.25">
      <c r="A76" s="34" t="s">
        <v>353</v>
      </c>
      <c r="B76" s="5" t="s">
        <v>354</v>
      </c>
      <c r="C76" s="89"/>
      <c r="D76" s="89">
        <v>0</v>
      </c>
      <c r="E76" s="89">
        <v>0</v>
      </c>
      <c r="F76" s="221">
        <f t="shared" si="24"/>
        <v>0</v>
      </c>
      <c r="G76" s="226"/>
      <c r="H76" s="89">
        <v>0</v>
      </c>
      <c r="I76" s="89">
        <v>0</v>
      </c>
      <c r="J76" s="89">
        <f t="shared" si="25"/>
        <v>0</v>
      </c>
    </row>
    <row r="77" spans="1:10" x14ac:dyDescent="0.25">
      <c r="A77" s="13" t="s">
        <v>510</v>
      </c>
      <c r="B77" s="5" t="s">
        <v>355</v>
      </c>
      <c r="C77" s="89"/>
      <c r="D77" s="89">
        <v>0</v>
      </c>
      <c r="E77" s="89">
        <v>0</v>
      </c>
      <c r="F77" s="221">
        <f t="shared" si="24"/>
        <v>0</v>
      </c>
      <c r="G77" s="226"/>
      <c r="H77" s="89">
        <v>0</v>
      </c>
      <c r="I77" s="89">
        <v>0</v>
      </c>
      <c r="J77" s="89">
        <f t="shared" si="25"/>
        <v>0</v>
      </c>
    </row>
    <row r="78" spans="1:10" x14ac:dyDescent="0.25">
      <c r="A78" s="34" t="s">
        <v>356</v>
      </c>
      <c r="B78" s="5" t="s">
        <v>357</v>
      </c>
      <c r="C78" s="89"/>
      <c r="D78" s="89">
        <v>0</v>
      </c>
      <c r="E78" s="89">
        <v>0</v>
      </c>
      <c r="F78" s="221">
        <f t="shared" si="24"/>
        <v>0</v>
      </c>
      <c r="G78" s="226"/>
      <c r="H78" s="89">
        <v>0</v>
      </c>
      <c r="I78" s="89">
        <v>0</v>
      </c>
      <c r="J78" s="89">
        <f t="shared" si="25"/>
        <v>0</v>
      </c>
    </row>
    <row r="79" spans="1:10" s="92" customFormat="1" x14ac:dyDescent="0.25">
      <c r="A79" s="14" t="s">
        <v>528</v>
      </c>
      <c r="B79" s="7" t="s">
        <v>358</v>
      </c>
      <c r="C79" s="93">
        <v>0</v>
      </c>
      <c r="D79" s="93">
        <f t="shared" ref="D79:E79" si="28">SUM(D75:D78)</f>
        <v>0</v>
      </c>
      <c r="E79" s="93">
        <f t="shared" si="28"/>
        <v>0</v>
      </c>
      <c r="F79" s="222">
        <f t="shared" si="24"/>
        <v>0</v>
      </c>
      <c r="G79" s="227">
        <v>0</v>
      </c>
      <c r="H79" s="93">
        <f t="shared" ref="H79:I79" si="29">SUM(H75:H78)</f>
        <v>0</v>
      </c>
      <c r="I79" s="93">
        <f t="shared" si="29"/>
        <v>0</v>
      </c>
      <c r="J79" s="93">
        <f t="shared" si="25"/>
        <v>0</v>
      </c>
    </row>
    <row r="80" spans="1:10" x14ac:dyDescent="0.25">
      <c r="A80" s="5" t="s">
        <v>635</v>
      </c>
      <c r="B80" s="5" t="s">
        <v>359</v>
      </c>
      <c r="C80" s="89">
        <v>8249240</v>
      </c>
      <c r="D80" s="89">
        <v>0</v>
      </c>
      <c r="E80" s="89">
        <v>0</v>
      </c>
      <c r="F80" s="221">
        <f t="shared" si="24"/>
        <v>8249240</v>
      </c>
      <c r="G80" s="231">
        <v>8347040</v>
      </c>
      <c r="H80" s="89">
        <v>0</v>
      </c>
      <c r="I80" s="89">
        <v>0</v>
      </c>
      <c r="J80" s="89">
        <f t="shared" si="25"/>
        <v>8347040</v>
      </c>
    </row>
    <row r="81" spans="1:10" x14ac:dyDescent="0.25">
      <c r="A81" s="5" t="s">
        <v>636</v>
      </c>
      <c r="B81" s="5" t="s">
        <v>359</v>
      </c>
      <c r="C81" s="89"/>
      <c r="D81" s="89">
        <v>0</v>
      </c>
      <c r="E81" s="89">
        <v>0</v>
      </c>
      <c r="F81" s="221">
        <f t="shared" si="24"/>
        <v>0</v>
      </c>
      <c r="G81" s="226"/>
      <c r="H81" s="89">
        <v>0</v>
      </c>
      <c r="I81" s="89">
        <v>0</v>
      </c>
      <c r="J81" s="89">
        <f t="shared" si="25"/>
        <v>0</v>
      </c>
    </row>
    <row r="82" spans="1:10" x14ac:dyDescent="0.25">
      <c r="A82" s="5" t="s">
        <v>633</v>
      </c>
      <c r="B82" s="5" t="s">
        <v>360</v>
      </c>
      <c r="C82" s="89"/>
      <c r="D82" s="89">
        <v>0</v>
      </c>
      <c r="E82" s="89">
        <v>0</v>
      </c>
      <c r="F82" s="221">
        <f t="shared" si="24"/>
        <v>0</v>
      </c>
      <c r="G82" s="226"/>
      <c r="H82" s="89">
        <v>0</v>
      </c>
      <c r="I82" s="89">
        <v>0</v>
      </c>
      <c r="J82" s="89">
        <f t="shared" si="25"/>
        <v>0</v>
      </c>
    </row>
    <row r="83" spans="1:10" x14ac:dyDescent="0.25">
      <c r="A83" s="5" t="s">
        <v>634</v>
      </c>
      <c r="B83" s="5" t="s">
        <v>360</v>
      </c>
      <c r="C83" s="89"/>
      <c r="D83" s="89">
        <v>0</v>
      </c>
      <c r="E83" s="89">
        <v>0</v>
      </c>
      <c r="F83" s="221">
        <f t="shared" si="24"/>
        <v>0</v>
      </c>
      <c r="G83" s="226"/>
      <c r="H83" s="89">
        <v>0</v>
      </c>
      <c r="I83" s="89">
        <v>0</v>
      </c>
      <c r="J83" s="89">
        <f t="shared" si="25"/>
        <v>0</v>
      </c>
    </row>
    <row r="84" spans="1:10" s="92" customFormat="1" x14ac:dyDescent="0.25">
      <c r="A84" s="7" t="s">
        <v>529</v>
      </c>
      <c r="B84" s="7" t="s">
        <v>361</v>
      </c>
      <c r="C84" s="93">
        <f>SUM(C80:C83)</f>
        <v>8249240</v>
      </c>
      <c r="D84" s="93">
        <f t="shared" ref="D84:E84" si="30">SUM(D80:D83)</f>
        <v>0</v>
      </c>
      <c r="E84" s="93">
        <f t="shared" si="30"/>
        <v>0</v>
      </c>
      <c r="F84" s="222">
        <f t="shared" si="24"/>
        <v>8249240</v>
      </c>
      <c r="G84" s="227">
        <f>SUM(G80:G83)</f>
        <v>8347040</v>
      </c>
      <c r="H84" s="93">
        <f t="shared" ref="H84:I84" si="31">SUM(H80:H83)</f>
        <v>0</v>
      </c>
      <c r="I84" s="93">
        <f t="shared" si="31"/>
        <v>0</v>
      </c>
      <c r="J84" s="93">
        <f t="shared" si="25"/>
        <v>8347040</v>
      </c>
    </row>
    <row r="85" spans="1:10" s="92" customFormat="1" x14ac:dyDescent="0.25">
      <c r="A85" s="14" t="s">
        <v>362</v>
      </c>
      <c r="B85" s="7" t="s">
        <v>363</v>
      </c>
      <c r="C85" s="93"/>
      <c r="D85" s="93">
        <v>0</v>
      </c>
      <c r="E85" s="93">
        <v>0</v>
      </c>
      <c r="F85" s="222">
        <f t="shared" si="24"/>
        <v>0</v>
      </c>
      <c r="G85" s="227"/>
      <c r="H85" s="93">
        <v>0</v>
      </c>
      <c r="I85" s="93">
        <v>0</v>
      </c>
      <c r="J85" s="93">
        <f t="shared" si="25"/>
        <v>0</v>
      </c>
    </row>
    <row r="86" spans="1:10" s="92" customFormat="1" x14ac:dyDescent="0.25">
      <c r="A86" s="14" t="s">
        <v>364</v>
      </c>
      <c r="B86" s="7" t="s">
        <v>365</v>
      </c>
      <c r="C86" s="93"/>
      <c r="D86" s="93">
        <v>0</v>
      </c>
      <c r="E86" s="93">
        <v>0</v>
      </c>
      <c r="F86" s="222">
        <f t="shared" si="24"/>
        <v>0</v>
      </c>
      <c r="G86" s="227"/>
      <c r="H86" s="93">
        <v>0</v>
      </c>
      <c r="I86" s="93">
        <v>0</v>
      </c>
      <c r="J86" s="93">
        <f t="shared" si="25"/>
        <v>0</v>
      </c>
    </row>
    <row r="87" spans="1:10" s="92" customFormat="1" x14ac:dyDescent="0.25">
      <c r="A87" s="14" t="s">
        <v>366</v>
      </c>
      <c r="B87" s="7" t="s">
        <v>367</v>
      </c>
      <c r="C87" s="93"/>
      <c r="D87" s="93">
        <v>0</v>
      </c>
      <c r="E87" s="93">
        <v>0</v>
      </c>
      <c r="F87" s="222">
        <f t="shared" si="24"/>
        <v>0</v>
      </c>
      <c r="G87" s="227"/>
      <c r="H87" s="93">
        <v>0</v>
      </c>
      <c r="I87" s="93">
        <v>0</v>
      </c>
      <c r="J87" s="93">
        <f t="shared" si="25"/>
        <v>0</v>
      </c>
    </row>
    <row r="88" spans="1:10" s="92" customFormat="1" x14ac:dyDescent="0.25">
      <c r="A88" s="14" t="s">
        <v>368</v>
      </c>
      <c r="B88" s="7" t="s">
        <v>369</v>
      </c>
      <c r="C88" s="93"/>
      <c r="D88" s="93">
        <v>0</v>
      </c>
      <c r="E88" s="93">
        <v>0</v>
      </c>
      <c r="F88" s="222">
        <f t="shared" si="24"/>
        <v>0</v>
      </c>
      <c r="G88" s="227"/>
      <c r="H88" s="93">
        <v>0</v>
      </c>
      <c r="I88" s="93">
        <v>0</v>
      </c>
      <c r="J88" s="93">
        <f t="shared" si="25"/>
        <v>0</v>
      </c>
    </row>
    <row r="89" spans="1:10" s="92" customFormat="1" x14ac:dyDescent="0.25">
      <c r="A89" s="15" t="s">
        <v>511</v>
      </c>
      <c r="B89" s="7" t="s">
        <v>370</v>
      </c>
      <c r="C89" s="93"/>
      <c r="D89" s="93">
        <v>0</v>
      </c>
      <c r="E89" s="93">
        <v>0</v>
      </c>
      <c r="F89" s="222">
        <f t="shared" si="24"/>
        <v>0</v>
      </c>
      <c r="G89" s="227"/>
      <c r="H89" s="93">
        <v>0</v>
      </c>
      <c r="I89" s="93">
        <v>0</v>
      </c>
      <c r="J89" s="93">
        <f t="shared" si="25"/>
        <v>0</v>
      </c>
    </row>
    <row r="90" spans="1:10" s="92" customFormat="1" ht="15.75" x14ac:dyDescent="0.25">
      <c r="A90" s="43" t="s">
        <v>530</v>
      </c>
      <c r="B90" s="36" t="s">
        <v>372</v>
      </c>
      <c r="C90" s="125">
        <f>C74+C79+C84+C85+C86+C87+C88+C89</f>
        <v>8249240</v>
      </c>
      <c r="D90" s="125">
        <f t="shared" ref="D90:E90" si="32">D74+D79+D84+D85+D87+D86+D88+D89</f>
        <v>0</v>
      </c>
      <c r="E90" s="125">
        <f t="shared" si="32"/>
        <v>0</v>
      </c>
      <c r="F90" s="223">
        <f t="shared" si="24"/>
        <v>8249240</v>
      </c>
      <c r="G90" s="228">
        <f>G74+G79+G84+G85+G86+G87+G88+G89</f>
        <v>8347040</v>
      </c>
      <c r="H90" s="125">
        <f t="shared" ref="H90:I90" si="33">H74+H79+H84+H85+H87+H86+H88+H89</f>
        <v>0</v>
      </c>
      <c r="I90" s="125">
        <f t="shared" si="33"/>
        <v>0</v>
      </c>
      <c r="J90" s="125">
        <f t="shared" si="25"/>
        <v>8347040</v>
      </c>
    </row>
    <row r="91" spans="1:10" x14ac:dyDescent="0.25">
      <c r="A91" s="13" t="s">
        <v>373</v>
      </c>
      <c r="B91" s="5" t="s">
        <v>374</v>
      </c>
      <c r="C91" s="89"/>
      <c r="D91" s="89">
        <v>0</v>
      </c>
      <c r="E91" s="89">
        <v>0</v>
      </c>
      <c r="F91" s="221">
        <f t="shared" si="24"/>
        <v>0</v>
      </c>
      <c r="G91" s="226"/>
      <c r="H91" s="89">
        <v>0</v>
      </c>
      <c r="I91" s="89">
        <v>0</v>
      </c>
      <c r="J91" s="89">
        <f t="shared" si="25"/>
        <v>0</v>
      </c>
    </row>
    <row r="92" spans="1:10" x14ac:dyDescent="0.25">
      <c r="A92" s="13" t="s">
        <v>375</v>
      </c>
      <c r="B92" s="5" t="s">
        <v>376</v>
      </c>
      <c r="C92" s="89"/>
      <c r="D92" s="89">
        <v>0</v>
      </c>
      <c r="E92" s="89">
        <v>0</v>
      </c>
      <c r="F92" s="221">
        <f t="shared" si="24"/>
        <v>0</v>
      </c>
      <c r="G92" s="226"/>
      <c r="H92" s="89">
        <v>0</v>
      </c>
      <c r="I92" s="89">
        <v>0</v>
      </c>
      <c r="J92" s="89">
        <f t="shared" si="25"/>
        <v>0</v>
      </c>
    </row>
    <row r="93" spans="1:10" x14ac:dyDescent="0.25">
      <c r="A93" s="34" t="s">
        <v>377</v>
      </c>
      <c r="B93" s="5" t="s">
        <v>378</v>
      </c>
      <c r="C93" s="89"/>
      <c r="D93" s="89">
        <v>0</v>
      </c>
      <c r="E93" s="89">
        <v>0</v>
      </c>
      <c r="F93" s="221">
        <f t="shared" si="24"/>
        <v>0</v>
      </c>
      <c r="G93" s="226"/>
      <c r="H93" s="89">
        <v>0</v>
      </c>
      <c r="I93" s="89">
        <v>0</v>
      </c>
      <c r="J93" s="89">
        <f t="shared" si="25"/>
        <v>0</v>
      </c>
    </row>
    <row r="94" spans="1:10" x14ac:dyDescent="0.25">
      <c r="A94" s="34" t="s">
        <v>512</v>
      </c>
      <c r="B94" s="5" t="s">
        <v>379</v>
      </c>
      <c r="C94" s="89"/>
      <c r="D94" s="89">
        <v>0</v>
      </c>
      <c r="E94" s="89">
        <v>0</v>
      </c>
      <c r="F94" s="221">
        <f t="shared" si="24"/>
        <v>0</v>
      </c>
      <c r="G94" s="226"/>
      <c r="H94" s="89">
        <v>0</v>
      </c>
      <c r="I94" s="89">
        <v>0</v>
      </c>
      <c r="J94" s="89">
        <f t="shared" si="25"/>
        <v>0</v>
      </c>
    </row>
    <row r="95" spans="1:10" s="92" customFormat="1" x14ac:dyDescent="0.25">
      <c r="A95" s="14" t="s">
        <v>531</v>
      </c>
      <c r="B95" s="7" t="s">
        <v>380</v>
      </c>
      <c r="C95" s="93">
        <f>SUM(C91:C94)</f>
        <v>0</v>
      </c>
      <c r="D95" s="93">
        <v>0</v>
      </c>
      <c r="E95" s="93">
        <v>0</v>
      </c>
      <c r="F95" s="222">
        <f t="shared" si="24"/>
        <v>0</v>
      </c>
      <c r="G95" s="227">
        <f>SUM(G91:G94)</f>
        <v>0</v>
      </c>
      <c r="H95" s="93">
        <v>0</v>
      </c>
      <c r="I95" s="93">
        <v>0</v>
      </c>
      <c r="J95" s="93">
        <f t="shared" si="25"/>
        <v>0</v>
      </c>
    </row>
    <row r="96" spans="1:10" s="92" customFormat="1" x14ac:dyDescent="0.25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222">
        <f t="shared" si="24"/>
        <v>0</v>
      </c>
      <c r="G96" s="227">
        <v>0</v>
      </c>
      <c r="H96" s="93">
        <v>0</v>
      </c>
      <c r="I96" s="93">
        <v>0</v>
      </c>
      <c r="J96" s="93">
        <f t="shared" si="25"/>
        <v>0</v>
      </c>
    </row>
    <row r="97" spans="1:10" s="92" customFormat="1" ht="15.75" x14ac:dyDescent="0.25">
      <c r="A97" s="149" t="s">
        <v>532</v>
      </c>
      <c r="B97" s="150" t="s">
        <v>383</v>
      </c>
      <c r="C97" s="135">
        <f>C90+C95+C96</f>
        <v>8249240</v>
      </c>
      <c r="D97" s="135">
        <f t="shared" ref="D97:E97" si="34">D90+D95+D96</f>
        <v>0</v>
      </c>
      <c r="E97" s="135">
        <f t="shared" si="34"/>
        <v>0</v>
      </c>
      <c r="F97" s="224">
        <f t="shared" si="24"/>
        <v>8249240</v>
      </c>
      <c r="G97" s="229">
        <f>G90+G95+G96</f>
        <v>8347040</v>
      </c>
      <c r="H97" s="135">
        <f t="shared" ref="H97:I97" si="35">H90+H95+H96</f>
        <v>0</v>
      </c>
      <c r="I97" s="135">
        <f t="shared" si="35"/>
        <v>0</v>
      </c>
      <c r="J97" s="135">
        <f t="shared" si="25"/>
        <v>8347040</v>
      </c>
    </row>
    <row r="98" spans="1:10" s="92" customFormat="1" ht="17.25" x14ac:dyDescent="0.3">
      <c r="A98" s="151" t="s">
        <v>514</v>
      </c>
      <c r="B98" s="151"/>
      <c r="C98" s="156">
        <f>C68+C97</f>
        <v>39792157</v>
      </c>
      <c r="D98" s="156">
        <f t="shared" ref="D98:E98" si="36">D68+D97</f>
        <v>160000</v>
      </c>
      <c r="E98" s="156">
        <f t="shared" si="36"/>
        <v>10000</v>
      </c>
      <c r="F98" s="225">
        <f t="shared" si="24"/>
        <v>39962157</v>
      </c>
      <c r="G98" s="230">
        <f>G68+G97</f>
        <v>41285328</v>
      </c>
      <c r="H98" s="156">
        <f t="shared" ref="H98:I98" si="37">H68+H97</f>
        <v>160000</v>
      </c>
      <c r="I98" s="156">
        <f t="shared" si="37"/>
        <v>10000</v>
      </c>
      <c r="J98" s="157">
        <f t="shared" si="25"/>
        <v>41455328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workbookViewId="0">
      <selection activeCell="E7" sqref="E7:E8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6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92" t="s">
        <v>689</v>
      </c>
      <c r="B1" s="192"/>
      <c r="C1" s="192"/>
      <c r="D1" s="192"/>
      <c r="E1" s="192"/>
    </row>
    <row r="3" spans="1:5" ht="21.75" customHeight="1" x14ac:dyDescent="0.25">
      <c r="A3" s="188" t="s">
        <v>670</v>
      </c>
      <c r="B3" s="194"/>
      <c r="C3" s="194"/>
      <c r="D3" s="194"/>
      <c r="E3" s="194"/>
    </row>
    <row r="4" spans="1:5" ht="26.25" customHeight="1" x14ac:dyDescent="0.25">
      <c r="A4" s="191" t="s">
        <v>673</v>
      </c>
      <c r="B4" s="189"/>
      <c r="C4" s="189"/>
      <c r="D4" s="189"/>
      <c r="E4" s="189"/>
    </row>
    <row r="6" spans="1:5" ht="30" x14ac:dyDescent="0.3">
      <c r="A6" s="2" t="s">
        <v>83</v>
      </c>
      <c r="B6" s="3" t="s">
        <v>84</v>
      </c>
      <c r="C6" s="104" t="s">
        <v>1</v>
      </c>
      <c r="D6" s="106" t="s">
        <v>3</v>
      </c>
    </row>
    <row r="7" spans="1:5" x14ac:dyDescent="0.25">
      <c r="A7" s="26"/>
      <c r="B7" s="26"/>
      <c r="C7" s="89"/>
      <c r="D7" s="89"/>
    </row>
    <row r="8" spans="1:5" x14ac:dyDescent="0.25">
      <c r="A8" s="26"/>
      <c r="B8" s="26"/>
      <c r="C8" s="89"/>
      <c r="D8" s="89"/>
    </row>
    <row r="9" spans="1:5" x14ac:dyDescent="0.25">
      <c r="A9" s="26"/>
      <c r="B9" s="26"/>
      <c r="C9" s="89"/>
      <c r="D9" s="89"/>
    </row>
    <row r="10" spans="1:5" x14ac:dyDescent="0.25">
      <c r="A10" s="26"/>
      <c r="B10" s="26"/>
      <c r="C10" s="89"/>
      <c r="D10" s="89"/>
    </row>
    <row r="11" spans="1:5" x14ac:dyDescent="0.25">
      <c r="A11" s="13" t="s">
        <v>186</v>
      </c>
      <c r="B11" s="6" t="s">
        <v>187</v>
      </c>
      <c r="C11" s="89">
        <v>0</v>
      </c>
      <c r="D11" s="89">
        <f>C11</f>
        <v>0</v>
      </c>
    </row>
    <row r="12" spans="1:5" x14ac:dyDescent="0.25">
      <c r="A12" s="13"/>
      <c r="B12" s="6"/>
      <c r="C12" s="89"/>
      <c r="D12" s="89"/>
    </row>
    <row r="13" spans="1:5" x14ac:dyDescent="0.25">
      <c r="A13" s="13"/>
      <c r="B13" s="6"/>
      <c r="C13" s="89"/>
      <c r="D13" s="89"/>
    </row>
    <row r="14" spans="1:5" x14ac:dyDescent="0.25">
      <c r="A14" s="13"/>
      <c r="B14" s="6"/>
      <c r="C14" s="89"/>
      <c r="D14" s="89"/>
    </row>
    <row r="15" spans="1:5" x14ac:dyDescent="0.25">
      <c r="A15" s="13"/>
      <c r="B15" s="6"/>
      <c r="C15" s="89"/>
      <c r="D15" s="89"/>
    </row>
    <row r="16" spans="1:5" x14ac:dyDescent="0.25">
      <c r="A16" s="13" t="s">
        <v>426</v>
      </c>
      <c r="B16" s="6" t="s">
        <v>188</v>
      </c>
      <c r="C16" s="89">
        <v>0</v>
      </c>
      <c r="D16" s="89">
        <f>C16</f>
        <v>0</v>
      </c>
    </row>
    <row r="17" spans="1:4" x14ac:dyDescent="0.25">
      <c r="A17" s="13"/>
      <c r="B17" s="6"/>
      <c r="C17" s="89"/>
      <c r="D17" s="89"/>
    </row>
    <row r="18" spans="1:4" x14ac:dyDescent="0.25">
      <c r="A18" s="13"/>
      <c r="B18" s="6"/>
      <c r="C18" s="89"/>
      <c r="D18" s="89"/>
    </row>
    <row r="19" spans="1:4" x14ac:dyDescent="0.25">
      <c r="A19" s="13"/>
      <c r="B19" s="6"/>
      <c r="C19" s="89"/>
      <c r="D19" s="89"/>
    </row>
    <row r="20" spans="1:4" x14ac:dyDescent="0.25">
      <c r="A20" s="13"/>
      <c r="B20" s="6"/>
      <c r="C20" s="89"/>
      <c r="D20" s="89"/>
    </row>
    <row r="21" spans="1:4" x14ac:dyDescent="0.25">
      <c r="A21" s="5" t="s">
        <v>189</v>
      </c>
      <c r="B21" s="6" t="s">
        <v>190</v>
      </c>
      <c r="C21" s="89">
        <v>0</v>
      </c>
      <c r="D21" s="89">
        <f>C21</f>
        <v>0</v>
      </c>
    </row>
    <row r="22" spans="1:4" x14ac:dyDescent="0.25">
      <c r="A22" s="5"/>
      <c r="B22" s="6"/>
      <c r="C22" s="89"/>
      <c r="D22" s="89"/>
    </row>
    <row r="23" spans="1:4" x14ac:dyDescent="0.25">
      <c r="A23" s="5"/>
      <c r="B23" s="6"/>
      <c r="C23" s="89"/>
      <c r="D23" s="112"/>
    </row>
    <row r="24" spans="1:4" x14ac:dyDescent="0.25">
      <c r="A24" s="13" t="s">
        <v>191</v>
      </c>
      <c r="B24" s="6" t="s">
        <v>192</v>
      </c>
      <c r="C24" s="89">
        <v>278000</v>
      </c>
      <c r="D24" s="113">
        <f>C24</f>
        <v>278000</v>
      </c>
    </row>
    <row r="25" spans="1:4" x14ac:dyDescent="0.25">
      <c r="A25" s="158" t="s">
        <v>683</v>
      </c>
      <c r="B25" s="6"/>
      <c r="C25" s="89"/>
      <c r="D25" s="89"/>
    </row>
    <row r="26" spans="1:4" x14ac:dyDescent="0.25">
      <c r="A26" s="13"/>
      <c r="B26" s="6"/>
      <c r="C26" s="89"/>
      <c r="D26" s="89"/>
    </row>
    <row r="27" spans="1:4" x14ac:dyDescent="0.25">
      <c r="A27" s="13" t="s">
        <v>193</v>
      </c>
      <c r="B27" s="6" t="s">
        <v>194</v>
      </c>
      <c r="C27" s="89">
        <v>0</v>
      </c>
      <c r="D27" s="89">
        <f>C27</f>
        <v>0</v>
      </c>
    </row>
    <row r="28" spans="1:4" x14ac:dyDescent="0.25">
      <c r="A28" s="13"/>
      <c r="B28" s="6"/>
      <c r="C28" s="89"/>
      <c r="D28" s="89"/>
    </row>
    <row r="29" spans="1:4" x14ac:dyDescent="0.25">
      <c r="A29" s="13"/>
      <c r="B29" s="6"/>
      <c r="C29" s="89"/>
      <c r="D29" s="89"/>
    </row>
    <row r="30" spans="1:4" x14ac:dyDescent="0.25">
      <c r="A30" s="5" t="s">
        <v>195</v>
      </c>
      <c r="B30" s="6" t="s">
        <v>196</v>
      </c>
      <c r="C30" s="89">
        <v>0</v>
      </c>
      <c r="D30" s="89">
        <f>C30</f>
        <v>0</v>
      </c>
    </row>
    <row r="31" spans="1:4" x14ac:dyDescent="0.25">
      <c r="A31" s="5" t="s">
        <v>197</v>
      </c>
      <c r="B31" s="6" t="s">
        <v>198</v>
      </c>
      <c r="C31" s="113">
        <v>76000</v>
      </c>
      <c r="D31" s="113">
        <f>C31</f>
        <v>76000</v>
      </c>
    </row>
    <row r="32" spans="1:4" s="92" customFormat="1" ht="15.75" x14ac:dyDescent="0.25">
      <c r="A32" s="20" t="s">
        <v>427</v>
      </c>
      <c r="B32" s="9" t="s">
        <v>199</v>
      </c>
      <c r="C32" s="130">
        <f>SUM(C11+C16+C21+C24+C27+C30+C31)</f>
        <v>354000</v>
      </c>
      <c r="D32" s="130">
        <f>C32</f>
        <v>354000</v>
      </c>
    </row>
    <row r="33" spans="1:4" ht="15.75" x14ac:dyDescent="0.25">
      <c r="A33" s="24"/>
      <c r="B33" s="8"/>
      <c r="C33" s="89"/>
      <c r="D33" s="89"/>
    </row>
    <row r="34" spans="1:4" ht="15.75" x14ac:dyDescent="0.25">
      <c r="A34" s="91"/>
      <c r="B34" s="8"/>
      <c r="C34" s="89"/>
      <c r="D34" s="89"/>
    </row>
    <row r="35" spans="1:4" ht="15.75" x14ac:dyDescent="0.25">
      <c r="A35" s="24"/>
      <c r="B35" s="8"/>
      <c r="C35" s="89"/>
      <c r="D35" s="89"/>
    </row>
    <row r="36" spans="1:4" ht="15.75" x14ac:dyDescent="0.25">
      <c r="A36" s="24"/>
      <c r="B36" s="8"/>
      <c r="C36" s="89"/>
      <c r="D36" s="89"/>
    </row>
    <row r="37" spans="1:4" x14ac:dyDescent="0.25">
      <c r="A37" s="13" t="s">
        <v>200</v>
      </c>
      <c r="B37" s="6" t="s">
        <v>201</v>
      </c>
      <c r="C37" s="113">
        <v>14074495</v>
      </c>
      <c r="D37" s="89">
        <f>C37</f>
        <v>14074495</v>
      </c>
    </row>
    <row r="38" spans="1:4" x14ac:dyDescent="0.25">
      <c r="A38" s="158" t="s">
        <v>684</v>
      </c>
      <c r="B38" s="160"/>
      <c r="C38" s="161">
        <v>14074495</v>
      </c>
      <c r="D38" s="161">
        <v>14074495</v>
      </c>
    </row>
    <row r="39" spans="1:4" x14ac:dyDescent="0.25">
      <c r="A39" s="13"/>
      <c r="B39" s="6"/>
      <c r="C39" s="89"/>
      <c r="D39" s="89"/>
    </row>
    <row r="40" spans="1:4" x14ac:dyDescent="0.25">
      <c r="A40" s="13"/>
      <c r="B40" s="6"/>
      <c r="C40" s="89"/>
      <c r="D40" s="89"/>
    </row>
    <row r="41" spans="1:4" x14ac:dyDescent="0.25">
      <c r="A41" s="13"/>
      <c r="B41" s="6"/>
      <c r="C41" s="89"/>
      <c r="D41" s="89"/>
    </row>
    <row r="42" spans="1:4" x14ac:dyDescent="0.25">
      <c r="A42" s="13" t="s">
        <v>202</v>
      </c>
      <c r="B42" s="6" t="s">
        <v>203</v>
      </c>
      <c r="C42" s="89">
        <v>0</v>
      </c>
      <c r="D42" s="89">
        <f>C42</f>
        <v>0</v>
      </c>
    </row>
    <row r="43" spans="1:4" x14ac:dyDescent="0.25">
      <c r="A43" s="13"/>
      <c r="B43" s="6"/>
      <c r="C43" s="89"/>
      <c r="D43" s="89"/>
    </row>
    <row r="44" spans="1:4" x14ac:dyDescent="0.25">
      <c r="A44" s="13"/>
      <c r="B44" s="6"/>
      <c r="C44" s="89"/>
      <c r="D44" s="89"/>
    </row>
    <row r="45" spans="1:4" x14ac:dyDescent="0.25">
      <c r="A45" s="13"/>
      <c r="B45" s="6"/>
      <c r="C45" s="89"/>
      <c r="D45" s="89"/>
    </row>
    <row r="46" spans="1:4" x14ac:dyDescent="0.25">
      <c r="A46" s="13"/>
      <c r="B46" s="6"/>
      <c r="C46" s="89"/>
      <c r="D46" s="89"/>
    </row>
    <row r="47" spans="1:4" x14ac:dyDescent="0.25">
      <c r="A47" s="13" t="s">
        <v>204</v>
      </c>
      <c r="B47" s="6" t="s">
        <v>205</v>
      </c>
      <c r="C47" s="89">
        <v>0</v>
      </c>
      <c r="D47" s="89">
        <f>C47</f>
        <v>0</v>
      </c>
    </row>
    <row r="48" spans="1:4" x14ac:dyDescent="0.25">
      <c r="A48" s="13" t="s">
        <v>206</v>
      </c>
      <c r="B48" s="6" t="s">
        <v>207</v>
      </c>
      <c r="C48" s="89">
        <v>3800114</v>
      </c>
      <c r="D48" s="89">
        <f>C48</f>
        <v>3800114</v>
      </c>
    </row>
    <row r="49" spans="1:5" s="92" customFormat="1" ht="15.75" x14ac:dyDescent="0.25">
      <c r="A49" s="20" t="s">
        <v>428</v>
      </c>
      <c r="B49" s="9" t="s">
        <v>208</v>
      </c>
      <c r="C49" s="125">
        <f>C37+C42+C47+C48</f>
        <v>17874609</v>
      </c>
      <c r="D49" s="125">
        <f>C49</f>
        <v>17874609</v>
      </c>
    </row>
    <row r="52" spans="1:5" x14ac:dyDescent="0.25">
      <c r="A52" s="96" t="s">
        <v>638</v>
      </c>
      <c r="B52" s="96" t="s">
        <v>654</v>
      </c>
      <c r="C52" s="96" t="s">
        <v>639</v>
      </c>
      <c r="D52" s="96" t="s">
        <v>640</v>
      </c>
      <c r="E52" s="128" t="s">
        <v>641</v>
      </c>
    </row>
    <row r="53" spans="1:5" x14ac:dyDescent="0.25">
      <c r="A53" s="107"/>
      <c r="B53" s="107"/>
      <c r="C53" s="121"/>
      <c r="D53" s="121"/>
      <c r="E53" s="122"/>
    </row>
    <row r="54" spans="1:5" x14ac:dyDescent="0.25">
      <c r="A54" s="107"/>
      <c r="B54" s="107"/>
      <c r="C54" s="121"/>
      <c r="D54" s="121"/>
      <c r="E54" s="122"/>
    </row>
    <row r="55" spans="1:5" x14ac:dyDescent="0.25">
      <c r="A55" s="107"/>
      <c r="B55" s="107"/>
      <c r="C55" s="121"/>
      <c r="D55" s="121"/>
      <c r="E55" s="122"/>
    </row>
    <row r="56" spans="1:5" x14ac:dyDescent="0.25">
      <c r="A56" s="107"/>
      <c r="B56" s="107"/>
      <c r="C56" s="121"/>
      <c r="D56" s="121"/>
      <c r="E56" s="122"/>
    </row>
    <row r="57" spans="1:5" x14ac:dyDescent="0.25">
      <c r="A57" s="13" t="s">
        <v>186</v>
      </c>
      <c r="B57" s="6" t="s">
        <v>187</v>
      </c>
      <c r="C57" s="121">
        <v>0</v>
      </c>
      <c r="D57" s="121">
        <v>0</v>
      </c>
      <c r="E57" s="122">
        <f>SUM(C57:D57)</f>
        <v>0</v>
      </c>
    </row>
    <row r="58" spans="1:5" x14ac:dyDescent="0.25">
      <c r="A58" s="13"/>
      <c r="B58" s="6"/>
      <c r="C58" s="121"/>
      <c r="D58" s="121"/>
      <c r="E58" s="122"/>
    </row>
    <row r="59" spans="1:5" x14ac:dyDescent="0.25">
      <c r="A59" s="13"/>
      <c r="B59" s="6"/>
      <c r="C59" s="121"/>
      <c r="D59" s="121"/>
      <c r="E59" s="122"/>
    </row>
    <row r="60" spans="1:5" x14ac:dyDescent="0.25">
      <c r="A60" s="13"/>
      <c r="B60" s="6"/>
      <c r="C60" s="121"/>
      <c r="D60" s="121"/>
      <c r="E60" s="122"/>
    </row>
    <row r="61" spans="1:5" x14ac:dyDescent="0.25">
      <c r="A61" s="13"/>
      <c r="B61" s="6"/>
      <c r="C61" s="121"/>
      <c r="D61" s="121"/>
      <c r="E61" s="122"/>
    </row>
    <row r="62" spans="1:5" x14ac:dyDescent="0.25">
      <c r="A62" s="13" t="s">
        <v>426</v>
      </c>
      <c r="B62" s="6" t="s">
        <v>188</v>
      </c>
      <c r="C62" s="121">
        <v>0</v>
      </c>
      <c r="D62" s="121">
        <v>0</v>
      </c>
      <c r="E62" s="122">
        <f>SUM(C62:D62)</f>
        <v>0</v>
      </c>
    </row>
    <row r="63" spans="1:5" x14ac:dyDescent="0.25">
      <c r="A63" s="13"/>
      <c r="B63" s="6"/>
      <c r="C63" s="121"/>
      <c r="D63" s="121"/>
      <c r="E63" s="122"/>
    </row>
    <row r="64" spans="1:5" x14ac:dyDescent="0.25">
      <c r="A64" s="13"/>
      <c r="B64" s="6"/>
      <c r="C64" s="121"/>
      <c r="D64" s="121"/>
      <c r="E64" s="122"/>
    </row>
    <row r="65" spans="1:5" x14ac:dyDescent="0.25">
      <c r="A65" s="13"/>
      <c r="B65" s="6"/>
      <c r="C65" s="121"/>
      <c r="D65" s="121"/>
      <c r="E65" s="122"/>
    </row>
    <row r="66" spans="1:5" x14ac:dyDescent="0.25">
      <c r="A66" s="13"/>
      <c r="B66" s="6"/>
      <c r="C66" s="121"/>
      <c r="D66" s="121"/>
      <c r="E66" s="122"/>
    </row>
    <row r="67" spans="1:5" x14ac:dyDescent="0.25">
      <c r="A67" s="5" t="s">
        <v>189</v>
      </c>
      <c r="B67" s="6" t="s">
        <v>190</v>
      </c>
      <c r="C67" s="121">
        <v>0</v>
      </c>
      <c r="D67" s="121">
        <v>0</v>
      </c>
      <c r="E67" s="122">
        <f>SUM(C67:D67)</f>
        <v>0</v>
      </c>
    </row>
    <row r="68" spans="1:5" x14ac:dyDescent="0.25">
      <c r="A68" s="5"/>
      <c r="B68" s="6"/>
      <c r="C68" s="121"/>
      <c r="D68" s="121"/>
      <c r="E68" s="122"/>
    </row>
    <row r="69" spans="1:5" x14ac:dyDescent="0.25">
      <c r="A69" s="5"/>
      <c r="B69" s="6"/>
      <c r="C69" s="159"/>
      <c r="D69" s="159"/>
      <c r="E69" s="159"/>
    </row>
    <row r="70" spans="1:5" x14ac:dyDescent="0.25">
      <c r="A70" s="13" t="s">
        <v>191</v>
      </c>
      <c r="B70" s="6" t="s">
        <v>192</v>
      </c>
      <c r="C70" s="113">
        <v>278000</v>
      </c>
      <c r="D70" s="113">
        <v>76000</v>
      </c>
      <c r="E70" s="113">
        <f>SUM(C70:D70)</f>
        <v>354000</v>
      </c>
    </row>
    <row r="71" spans="1:5" s="92" customFormat="1" ht="15.75" x14ac:dyDescent="0.25">
      <c r="A71" s="20" t="s">
        <v>427</v>
      </c>
      <c r="B71" s="9" t="s">
        <v>199</v>
      </c>
      <c r="C71" s="123">
        <f>C57+C62+C67+C70</f>
        <v>278000</v>
      </c>
      <c r="D71" s="123">
        <f>D57+D62+D67+D70</f>
        <v>76000</v>
      </c>
      <c r="E71" s="123">
        <f>SUM(C71:D71)</f>
        <v>354000</v>
      </c>
    </row>
    <row r="72" spans="1:5" ht="15.75" x14ac:dyDescent="0.25">
      <c r="A72" s="24"/>
      <c r="B72" s="8"/>
      <c r="C72" s="121"/>
      <c r="D72" s="121"/>
      <c r="E72" s="122"/>
    </row>
    <row r="73" spans="1:5" ht="15.75" x14ac:dyDescent="0.25">
      <c r="A73" s="24"/>
      <c r="B73" s="8"/>
      <c r="C73" s="121"/>
      <c r="D73" s="121"/>
      <c r="E73" s="122"/>
    </row>
    <row r="74" spans="1:5" s="127" customFormat="1" x14ac:dyDescent="0.25">
      <c r="A74" s="13"/>
      <c r="B74" s="6"/>
      <c r="C74" s="121"/>
      <c r="D74" s="121"/>
      <c r="E74" s="122"/>
    </row>
    <row r="75" spans="1:5" ht="15.75" x14ac:dyDescent="0.25">
      <c r="A75" s="24"/>
      <c r="B75" s="8"/>
      <c r="C75" s="121"/>
      <c r="D75" s="121"/>
      <c r="E75" s="122"/>
    </row>
    <row r="76" spans="1:5" x14ac:dyDescent="0.25">
      <c r="A76" s="13" t="s">
        <v>200</v>
      </c>
      <c r="B76" s="6" t="s">
        <v>201</v>
      </c>
      <c r="C76" s="121">
        <v>14074495</v>
      </c>
      <c r="D76" s="121">
        <v>3800114</v>
      </c>
      <c r="E76" s="122">
        <f>SUM(C76:D76)</f>
        <v>17874609</v>
      </c>
    </row>
    <row r="77" spans="1:5" x14ac:dyDescent="0.25">
      <c r="A77" s="158" t="s">
        <v>684</v>
      </c>
      <c r="B77" s="160"/>
      <c r="C77" s="162">
        <v>14074495</v>
      </c>
      <c r="D77" s="162">
        <v>3800114</v>
      </c>
      <c r="E77" s="161">
        <v>17874609</v>
      </c>
    </row>
    <row r="78" spans="1:5" x14ac:dyDescent="0.25">
      <c r="A78" s="13"/>
      <c r="B78" s="6"/>
      <c r="C78" s="121"/>
      <c r="D78" s="121"/>
      <c r="E78" s="122"/>
    </row>
    <row r="79" spans="1:5" x14ac:dyDescent="0.25">
      <c r="A79" s="13"/>
      <c r="B79" s="6"/>
      <c r="C79" s="121"/>
      <c r="D79" s="121"/>
      <c r="E79" s="122"/>
    </row>
    <row r="80" spans="1:5" x14ac:dyDescent="0.25">
      <c r="A80" s="13"/>
      <c r="B80" s="6"/>
      <c r="C80" s="121"/>
      <c r="D80" s="121"/>
      <c r="E80" s="122"/>
    </row>
    <row r="81" spans="1:5" x14ac:dyDescent="0.25">
      <c r="A81" s="13" t="s">
        <v>202</v>
      </c>
      <c r="B81" s="6" t="s">
        <v>203</v>
      </c>
      <c r="C81" s="121">
        <v>0</v>
      </c>
      <c r="D81" s="121">
        <v>0</v>
      </c>
      <c r="E81" s="122">
        <f>SUM(C81:D81)</f>
        <v>0</v>
      </c>
    </row>
    <row r="82" spans="1:5" x14ac:dyDescent="0.25">
      <c r="A82" s="13"/>
      <c r="B82" s="6"/>
      <c r="C82" s="121"/>
      <c r="D82" s="121"/>
      <c r="E82" s="122"/>
    </row>
    <row r="83" spans="1:5" x14ac:dyDescent="0.25">
      <c r="A83" s="13"/>
      <c r="B83" s="6"/>
      <c r="C83" s="121"/>
      <c r="D83" s="121"/>
      <c r="E83" s="122"/>
    </row>
    <row r="84" spans="1:5" x14ac:dyDescent="0.25">
      <c r="A84" s="13"/>
      <c r="B84" s="6"/>
      <c r="C84" s="121"/>
      <c r="D84" s="121"/>
      <c r="E84" s="122"/>
    </row>
    <row r="85" spans="1:5" x14ac:dyDescent="0.25">
      <c r="A85" s="13"/>
      <c r="B85" s="6"/>
      <c r="C85" s="121"/>
      <c r="D85" s="121"/>
      <c r="E85" s="122"/>
    </row>
    <row r="86" spans="1:5" x14ac:dyDescent="0.25">
      <c r="A86" s="13" t="s">
        <v>204</v>
      </c>
      <c r="B86" s="6" t="s">
        <v>205</v>
      </c>
      <c r="C86" s="121">
        <v>0</v>
      </c>
      <c r="D86" s="121">
        <v>0</v>
      </c>
      <c r="E86" s="122">
        <f>SUM(C86:D86)</f>
        <v>0</v>
      </c>
    </row>
    <row r="87" spans="1:5" s="92" customFormat="1" ht="15.75" x14ac:dyDescent="0.25">
      <c r="A87" s="20" t="s">
        <v>428</v>
      </c>
      <c r="B87" s="9" t="s">
        <v>208</v>
      </c>
      <c r="C87" s="124">
        <f>C76+C81+C86</f>
        <v>14074495</v>
      </c>
      <c r="D87" s="124">
        <f>D76+D81+D86</f>
        <v>3800114</v>
      </c>
      <c r="E87" s="125">
        <f>SUM(C87:D87)</f>
        <v>17874609</v>
      </c>
    </row>
    <row r="88" spans="1:5" x14ac:dyDescent="0.25">
      <c r="A88" s="90"/>
      <c r="B88" s="90"/>
      <c r="C88" s="90"/>
      <c r="D88" s="90"/>
    </row>
    <row r="89" spans="1:5" x14ac:dyDescent="0.25">
      <c r="A89" s="90"/>
      <c r="B89" s="90"/>
      <c r="C89" s="90"/>
      <c r="D89" s="90"/>
    </row>
    <row r="90" spans="1:5" x14ac:dyDescent="0.25">
      <c r="A90" s="90"/>
      <c r="B90" s="90"/>
      <c r="C90" s="90"/>
      <c r="D90" s="90"/>
    </row>
    <row r="91" spans="1:5" x14ac:dyDescent="0.25">
      <c r="A91" s="90"/>
      <c r="B91" s="90"/>
      <c r="C91" s="90"/>
      <c r="D91" s="90"/>
    </row>
    <row r="92" spans="1:5" x14ac:dyDescent="0.25">
      <c r="A92" s="90"/>
      <c r="B92" s="90"/>
      <c r="C92" s="90"/>
      <c r="D92" s="90"/>
    </row>
    <row r="93" spans="1:5" x14ac:dyDescent="0.25">
      <c r="A93" s="90"/>
      <c r="B93" s="90"/>
      <c r="C93" s="90"/>
      <c r="D93" s="90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Normal="100" workbookViewId="0">
      <selection activeCell="C7" sqref="C7"/>
    </sheetView>
  </sheetViews>
  <sheetFormatPr defaultRowHeight="15" x14ac:dyDescent="0.25"/>
  <cols>
    <col min="1" max="1" width="86.28515625" customWidth="1"/>
    <col min="2" max="2" width="28.28515625" customWidth="1"/>
    <col min="3" max="3" width="18.42578125" customWidth="1"/>
  </cols>
  <sheetData>
    <row r="1" spans="1:3" x14ac:dyDescent="0.25">
      <c r="C1" s="131"/>
    </row>
    <row r="2" spans="1:3" x14ac:dyDescent="0.25">
      <c r="B2" t="s">
        <v>690</v>
      </c>
    </row>
    <row r="3" spans="1:3" ht="25.5" customHeight="1" x14ac:dyDescent="0.25">
      <c r="A3" s="188" t="s">
        <v>670</v>
      </c>
      <c r="B3" s="194"/>
      <c r="C3" s="194"/>
    </row>
    <row r="4" spans="1:3" ht="23.25" customHeight="1" x14ac:dyDescent="0.25">
      <c r="A4" s="198" t="s">
        <v>586</v>
      </c>
      <c r="B4" s="199"/>
      <c r="C4" s="199"/>
    </row>
    <row r="5" spans="1:3" x14ac:dyDescent="0.25">
      <c r="A5" s="1"/>
    </row>
    <row r="6" spans="1:3" x14ac:dyDescent="0.25">
      <c r="A6" s="1"/>
    </row>
    <row r="7" spans="1:3" ht="51" customHeight="1" x14ac:dyDescent="0.25">
      <c r="A7" s="168" t="s">
        <v>585</v>
      </c>
      <c r="B7" s="169" t="s">
        <v>632</v>
      </c>
      <c r="C7" s="170" t="s">
        <v>3</v>
      </c>
    </row>
    <row r="8" spans="1:3" ht="15" customHeight="1" x14ac:dyDescent="0.25">
      <c r="A8" s="51" t="s">
        <v>559</v>
      </c>
      <c r="B8" s="163">
        <v>0</v>
      </c>
      <c r="C8" s="165">
        <f t="shared" ref="C8:C34" si="0">SUM(B8:B8)</f>
        <v>0</v>
      </c>
    </row>
    <row r="9" spans="1:3" ht="15" customHeight="1" x14ac:dyDescent="0.25">
      <c r="A9" s="51" t="s">
        <v>560</v>
      </c>
      <c r="B9" s="163">
        <v>0</v>
      </c>
      <c r="C9" s="165">
        <f t="shared" si="0"/>
        <v>0</v>
      </c>
    </row>
    <row r="10" spans="1:3" ht="15" customHeight="1" x14ac:dyDescent="0.25">
      <c r="A10" s="51" t="s">
        <v>561</v>
      </c>
      <c r="B10" s="163">
        <v>0</v>
      </c>
      <c r="C10" s="165">
        <f t="shared" si="0"/>
        <v>0</v>
      </c>
    </row>
    <row r="11" spans="1:3" ht="15" customHeight="1" x14ac:dyDescent="0.25">
      <c r="A11" s="51" t="s">
        <v>562</v>
      </c>
      <c r="B11" s="163">
        <v>0</v>
      </c>
      <c r="C11" s="165">
        <f t="shared" si="0"/>
        <v>0</v>
      </c>
    </row>
    <row r="12" spans="1:3" s="92" customFormat="1" ht="15" customHeight="1" x14ac:dyDescent="0.25">
      <c r="A12" s="50" t="s">
        <v>580</v>
      </c>
      <c r="B12" s="164">
        <f>SUM(B8:B11)</f>
        <v>0</v>
      </c>
      <c r="C12" s="166">
        <f t="shared" si="0"/>
        <v>0</v>
      </c>
    </row>
    <row r="13" spans="1:3" ht="15" customHeight="1" x14ac:dyDescent="0.25">
      <c r="A13" s="51" t="s">
        <v>563</v>
      </c>
      <c r="B13" s="163">
        <v>0</v>
      </c>
      <c r="C13" s="165">
        <f t="shared" si="0"/>
        <v>0</v>
      </c>
    </row>
    <row r="14" spans="1:3" ht="33" customHeight="1" x14ac:dyDescent="0.25">
      <c r="A14" s="51" t="s">
        <v>564</v>
      </c>
      <c r="B14" s="163">
        <v>0</v>
      </c>
      <c r="C14" s="165">
        <f t="shared" si="0"/>
        <v>0</v>
      </c>
    </row>
    <row r="15" spans="1:3" ht="15" customHeight="1" x14ac:dyDescent="0.25">
      <c r="A15" s="51" t="s">
        <v>565</v>
      </c>
      <c r="B15" s="163">
        <v>0</v>
      </c>
      <c r="C15" s="165">
        <f t="shared" si="0"/>
        <v>0</v>
      </c>
    </row>
    <row r="16" spans="1:3" ht="15" customHeight="1" x14ac:dyDescent="0.25">
      <c r="A16" s="51" t="s">
        <v>566</v>
      </c>
      <c r="B16" s="163">
        <v>1</v>
      </c>
      <c r="C16" s="186">
        <f t="shared" si="0"/>
        <v>1</v>
      </c>
    </row>
    <row r="17" spans="1:3" ht="15" customHeight="1" x14ac:dyDescent="0.25">
      <c r="A17" s="51" t="s">
        <v>567</v>
      </c>
      <c r="B17" s="163">
        <v>0</v>
      </c>
      <c r="C17" s="165">
        <f t="shared" si="0"/>
        <v>0</v>
      </c>
    </row>
    <row r="18" spans="1:3" ht="15" customHeight="1" x14ac:dyDescent="0.25">
      <c r="A18" s="51" t="s">
        <v>568</v>
      </c>
      <c r="B18" s="163">
        <v>0</v>
      </c>
      <c r="C18" s="165">
        <f t="shared" si="0"/>
        <v>0</v>
      </c>
    </row>
    <row r="19" spans="1:3" ht="15" customHeight="1" x14ac:dyDescent="0.25">
      <c r="A19" s="51" t="s">
        <v>569</v>
      </c>
      <c r="B19" s="163">
        <v>0</v>
      </c>
      <c r="C19" s="165">
        <f t="shared" si="0"/>
        <v>0</v>
      </c>
    </row>
    <row r="20" spans="1:3" s="92" customFormat="1" ht="15" customHeight="1" x14ac:dyDescent="0.25">
      <c r="A20" s="50" t="s">
        <v>581</v>
      </c>
      <c r="B20" s="164">
        <f>SUM(B13:B19)</f>
        <v>1</v>
      </c>
      <c r="C20" s="166">
        <f t="shared" si="0"/>
        <v>1</v>
      </c>
    </row>
    <row r="21" spans="1:3" ht="15" customHeight="1" x14ac:dyDescent="0.25">
      <c r="A21" s="51" t="s">
        <v>570</v>
      </c>
      <c r="B21" s="163">
        <v>1</v>
      </c>
      <c r="C21" s="165">
        <f t="shared" si="0"/>
        <v>1</v>
      </c>
    </row>
    <row r="22" spans="1:3" ht="15" customHeight="1" x14ac:dyDescent="0.25">
      <c r="A22" s="51" t="s">
        <v>571</v>
      </c>
      <c r="B22" s="163">
        <v>0</v>
      </c>
      <c r="C22" s="165">
        <f t="shared" si="0"/>
        <v>0</v>
      </c>
    </row>
    <row r="23" spans="1:3" ht="15" customHeight="1" x14ac:dyDescent="0.25">
      <c r="A23" s="51" t="s">
        <v>572</v>
      </c>
      <c r="B23" s="163">
        <v>1</v>
      </c>
      <c r="C23" s="165">
        <f t="shared" si="0"/>
        <v>1</v>
      </c>
    </row>
    <row r="24" spans="1:3" s="92" customFormat="1" ht="15" customHeight="1" x14ac:dyDescent="0.25">
      <c r="A24" s="50" t="s">
        <v>582</v>
      </c>
      <c r="B24" s="164">
        <f>SUM(B21:B23)</f>
        <v>2</v>
      </c>
      <c r="C24" s="166">
        <f t="shared" si="0"/>
        <v>2</v>
      </c>
    </row>
    <row r="25" spans="1:3" ht="15" customHeight="1" x14ac:dyDescent="0.25">
      <c r="A25" s="51" t="s">
        <v>573</v>
      </c>
      <c r="B25" s="163">
        <v>1</v>
      </c>
      <c r="C25" s="165">
        <f t="shared" si="0"/>
        <v>1</v>
      </c>
    </row>
    <row r="26" spans="1:3" ht="15" customHeight="1" x14ac:dyDescent="0.25">
      <c r="A26" s="51" t="s">
        <v>574</v>
      </c>
      <c r="B26" s="163">
        <v>3</v>
      </c>
      <c r="C26" s="165">
        <f t="shared" si="0"/>
        <v>3</v>
      </c>
    </row>
    <row r="27" spans="1:3" ht="15" customHeight="1" x14ac:dyDescent="0.25">
      <c r="A27" s="51" t="s">
        <v>575</v>
      </c>
      <c r="B27" s="163">
        <v>1</v>
      </c>
      <c r="C27" s="165">
        <f t="shared" si="0"/>
        <v>1</v>
      </c>
    </row>
    <row r="28" spans="1:3" s="92" customFormat="1" ht="15" customHeight="1" x14ac:dyDescent="0.25">
      <c r="A28" s="50" t="s">
        <v>583</v>
      </c>
      <c r="B28" s="164">
        <f>SUM(B25:B27)</f>
        <v>5</v>
      </c>
      <c r="C28" s="166">
        <f t="shared" si="0"/>
        <v>5</v>
      </c>
    </row>
    <row r="29" spans="1:3" s="92" customFormat="1" ht="37.5" customHeight="1" x14ac:dyDescent="0.25">
      <c r="A29" s="50" t="s">
        <v>584</v>
      </c>
      <c r="B29" s="69">
        <f>SUM(B28,B24,B20,B12)</f>
        <v>8</v>
      </c>
      <c r="C29" s="166">
        <f t="shared" si="0"/>
        <v>8</v>
      </c>
    </row>
    <row r="30" spans="1:3" ht="30" x14ac:dyDescent="0.25">
      <c r="A30" s="51" t="s">
        <v>576</v>
      </c>
      <c r="B30" s="163">
        <v>0</v>
      </c>
      <c r="C30" s="165">
        <f t="shared" si="0"/>
        <v>0</v>
      </c>
    </row>
    <row r="31" spans="1:3" ht="43.5" customHeight="1" x14ac:dyDescent="0.25">
      <c r="A31" s="51" t="s">
        <v>577</v>
      </c>
      <c r="B31" s="163">
        <v>0</v>
      </c>
      <c r="C31" s="165">
        <f t="shared" si="0"/>
        <v>0</v>
      </c>
    </row>
    <row r="32" spans="1:3" ht="33.75" customHeight="1" x14ac:dyDescent="0.25">
      <c r="A32" s="51" t="s">
        <v>578</v>
      </c>
      <c r="B32" s="163">
        <v>0</v>
      </c>
      <c r="C32" s="165">
        <f t="shared" si="0"/>
        <v>0</v>
      </c>
    </row>
    <row r="33" spans="1:3" ht="18.75" customHeight="1" x14ac:dyDescent="0.25">
      <c r="A33" s="51" t="s">
        <v>579</v>
      </c>
      <c r="B33" s="163">
        <v>0</v>
      </c>
      <c r="C33" s="165">
        <f t="shared" si="0"/>
        <v>0</v>
      </c>
    </row>
    <row r="34" spans="1:3" s="92" customFormat="1" ht="33" customHeight="1" x14ac:dyDescent="0.25">
      <c r="A34" s="50" t="s">
        <v>46</v>
      </c>
      <c r="B34" s="164">
        <f>SUM(B30:B33)</f>
        <v>0</v>
      </c>
      <c r="C34" s="166">
        <f t="shared" si="0"/>
        <v>0</v>
      </c>
    </row>
    <row r="35" spans="1:3" x14ac:dyDescent="0.25">
      <c r="A35" s="195"/>
      <c r="B35" s="196"/>
    </row>
    <row r="36" spans="1:3" x14ac:dyDescent="0.25">
      <c r="A36" s="197"/>
      <c r="B36" s="196"/>
    </row>
  </sheetData>
  <mergeCells count="4">
    <mergeCell ref="A35:B35"/>
    <mergeCell ref="A36:B36"/>
    <mergeCell ref="A3:C3"/>
    <mergeCell ref="A4:C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E4" sqref="E4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92" t="s">
        <v>691</v>
      </c>
      <c r="B1" s="192"/>
    </row>
    <row r="3" spans="1:7" ht="27" customHeight="1" x14ac:dyDescent="0.25">
      <c r="A3" s="188" t="s">
        <v>670</v>
      </c>
      <c r="B3" s="194"/>
    </row>
    <row r="4" spans="1:7" ht="71.25" customHeight="1" x14ac:dyDescent="0.25">
      <c r="A4" s="191" t="s">
        <v>674</v>
      </c>
      <c r="B4" s="198"/>
      <c r="C4" s="62"/>
      <c r="D4" s="62"/>
      <c r="E4" s="62"/>
      <c r="F4" s="62"/>
      <c r="G4" s="62"/>
    </row>
    <row r="5" spans="1:7" ht="24" customHeight="1" x14ac:dyDescent="0.25">
      <c r="A5" s="58"/>
      <c r="B5" s="58"/>
      <c r="C5" s="62"/>
      <c r="D5" s="62"/>
      <c r="E5" s="62"/>
      <c r="F5" s="62"/>
      <c r="G5" s="62"/>
    </row>
    <row r="6" spans="1:7" ht="22.5" customHeight="1" x14ac:dyDescent="0.25">
      <c r="A6" s="4" t="s">
        <v>1</v>
      </c>
    </row>
    <row r="7" spans="1:7" ht="18" x14ac:dyDescent="0.25">
      <c r="A7" s="39" t="s">
        <v>4</v>
      </c>
      <c r="B7" s="38" t="s">
        <v>10</v>
      </c>
    </row>
    <row r="8" spans="1:7" x14ac:dyDescent="0.25">
      <c r="A8" s="37" t="s">
        <v>65</v>
      </c>
      <c r="B8" s="37"/>
    </row>
    <row r="9" spans="1:7" x14ac:dyDescent="0.25">
      <c r="A9" s="63" t="s">
        <v>66</v>
      </c>
      <c r="B9" s="37"/>
    </row>
    <row r="10" spans="1:7" x14ac:dyDescent="0.25">
      <c r="A10" s="37" t="s">
        <v>67</v>
      </c>
      <c r="B10" s="114"/>
    </row>
    <row r="11" spans="1:7" x14ac:dyDescent="0.25">
      <c r="A11" s="37" t="s">
        <v>68</v>
      </c>
      <c r="B11" s="114"/>
    </row>
    <row r="12" spans="1:7" x14ac:dyDescent="0.25">
      <c r="A12" s="37" t="s">
        <v>69</v>
      </c>
      <c r="B12" s="114"/>
    </row>
    <row r="13" spans="1:7" x14ac:dyDescent="0.25">
      <c r="A13" s="37" t="s">
        <v>70</v>
      </c>
      <c r="B13" s="114"/>
    </row>
    <row r="14" spans="1:7" x14ac:dyDescent="0.25">
      <c r="A14" s="37" t="s">
        <v>71</v>
      </c>
      <c r="B14" s="114"/>
    </row>
    <row r="15" spans="1:7" x14ac:dyDescent="0.25">
      <c r="A15" s="37" t="s">
        <v>72</v>
      </c>
      <c r="B15" s="114"/>
    </row>
    <row r="16" spans="1:7" s="92" customFormat="1" x14ac:dyDescent="0.25">
      <c r="A16" s="98" t="s">
        <v>13</v>
      </c>
      <c r="B16" s="115">
        <v>0</v>
      </c>
    </row>
    <row r="17" spans="1:2" ht="30" x14ac:dyDescent="0.25">
      <c r="A17" s="64" t="s">
        <v>5</v>
      </c>
      <c r="B17" s="114"/>
    </row>
    <row r="18" spans="1:2" ht="30" x14ac:dyDescent="0.25">
      <c r="A18" s="64" t="s">
        <v>6</v>
      </c>
      <c r="B18" s="114"/>
    </row>
    <row r="19" spans="1:2" x14ac:dyDescent="0.25">
      <c r="A19" s="65" t="s">
        <v>7</v>
      </c>
      <c r="B19" s="37"/>
    </row>
    <row r="20" spans="1:2" x14ac:dyDescent="0.25">
      <c r="A20" s="65" t="s">
        <v>8</v>
      </c>
      <c r="B20" s="37"/>
    </row>
    <row r="21" spans="1:2" x14ac:dyDescent="0.25">
      <c r="A21" s="37" t="s">
        <v>11</v>
      </c>
      <c r="B21" s="37"/>
    </row>
    <row r="22" spans="1:2" s="92" customFormat="1" x14ac:dyDescent="0.25">
      <c r="A22" s="43" t="s">
        <v>9</v>
      </c>
      <c r="B22" s="96"/>
    </row>
    <row r="23" spans="1:2" s="92" customFormat="1" ht="31.5" x14ac:dyDescent="0.25">
      <c r="A23" s="66" t="s">
        <v>12</v>
      </c>
      <c r="B23" s="23"/>
    </row>
    <row r="24" spans="1:2" s="92" customFormat="1" ht="15.75" x14ac:dyDescent="0.25">
      <c r="A24" s="94" t="s">
        <v>558</v>
      </c>
      <c r="B24" s="94">
        <v>0</v>
      </c>
    </row>
    <row r="27" spans="1:2" ht="18" x14ac:dyDescent="0.25">
      <c r="A27" s="39" t="s">
        <v>4</v>
      </c>
      <c r="B27" s="38" t="s">
        <v>10</v>
      </c>
    </row>
    <row r="28" spans="1:2" x14ac:dyDescent="0.25">
      <c r="A28" s="37" t="s">
        <v>65</v>
      </c>
      <c r="B28" s="37"/>
    </row>
    <row r="29" spans="1:2" x14ac:dyDescent="0.25">
      <c r="A29" s="63" t="s">
        <v>66</v>
      </c>
      <c r="B29" s="37"/>
    </row>
    <row r="30" spans="1:2" x14ac:dyDescent="0.25">
      <c r="A30" s="37" t="s">
        <v>67</v>
      </c>
      <c r="B30" s="37"/>
    </row>
    <row r="31" spans="1:2" x14ac:dyDescent="0.25">
      <c r="A31" s="37" t="s">
        <v>68</v>
      </c>
      <c r="B31" s="37"/>
    </row>
    <row r="32" spans="1:2" x14ac:dyDescent="0.25">
      <c r="A32" s="37" t="s">
        <v>69</v>
      </c>
      <c r="B32" s="37"/>
    </row>
    <row r="33" spans="1:2" x14ac:dyDescent="0.25">
      <c r="A33" s="37" t="s">
        <v>70</v>
      </c>
      <c r="B33" s="37"/>
    </row>
    <row r="34" spans="1:2" x14ac:dyDescent="0.25">
      <c r="A34" s="37" t="s">
        <v>71</v>
      </c>
      <c r="B34" s="37"/>
    </row>
    <row r="35" spans="1:2" x14ac:dyDescent="0.25">
      <c r="A35" s="37" t="s">
        <v>72</v>
      </c>
      <c r="B35" s="37"/>
    </row>
    <row r="36" spans="1:2" s="92" customFormat="1" x14ac:dyDescent="0.25">
      <c r="A36" s="98" t="s">
        <v>13</v>
      </c>
      <c r="B36" s="98">
        <f>SUM(B28:B35)</f>
        <v>0</v>
      </c>
    </row>
    <row r="37" spans="1:2" ht="30" x14ac:dyDescent="0.25">
      <c r="A37" s="64" t="s">
        <v>5</v>
      </c>
      <c r="B37" s="37"/>
    </row>
    <row r="38" spans="1:2" ht="30" x14ac:dyDescent="0.25">
      <c r="A38" s="64" t="s">
        <v>6</v>
      </c>
      <c r="B38" s="37"/>
    </row>
    <row r="39" spans="1:2" x14ac:dyDescent="0.25">
      <c r="A39" s="65" t="s">
        <v>7</v>
      </c>
      <c r="B39" s="37"/>
    </row>
    <row r="40" spans="1:2" x14ac:dyDescent="0.25">
      <c r="A40" s="65" t="s">
        <v>8</v>
      </c>
      <c r="B40" s="37"/>
    </row>
    <row r="41" spans="1:2" x14ac:dyDescent="0.25">
      <c r="A41" s="37" t="s">
        <v>11</v>
      </c>
      <c r="B41" s="37"/>
    </row>
    <row r="42" spans="1:2" s="92" customFormat="1" x14ac:dyDescent="0.25">
      <c r="A42" s="43" t="s">
        <v>9</v>
      </c>
      <c r="B42" s="96"/>
    </row>
    <row r="43" spans="1:2" s="92" customFormat="1" ht="31.5" x14ac:dyDescent="0.25">
      <c r="A43" s="66" t="s">
        <v>12</v>
      </c>
      <c r="B43" s="23"/>
    </row>
    <row r="44" spans="1:2" s="92" customFormat="1" ht="15.75" x14ac:dyDescent="0.25">
      <c r="A44" s="94" t="s">
        <v>558</v>
      </c>
      <c r="B44" s="94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B1" zoomScaleNormal="100" workbookViewId="0">
      <selection activeCell="I5" sqref="I5"/>
    </sheetView>
  </sheetViews>
  <sheetFormatPr defaultRowHeight="15" x14ac:dyDescent="0.25"/>
  <cols>
    <col min="1" max="1" width="64.28515625" customWidth="1"/>
    <col min="2" max="2" width="7.5703125" bestFit="1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C1" s="1"/>
      <c r="D1" s="1"/>
      <c r="H1" s="193" t="s">
        <v>692</v>
      </c>
      <c r="I1" s="193"/>
      <c r="J1" s="193"/>
    </row>
    <row r="2" spans="1:12" ht="46.5" customHeight="1" x14ac:dyDescent="0.25">
      <c r="A2" s="188" t="s">
        <v>670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2" ht="16.5" customHeight="1" x14ac:dyDescent="0.25">
      <c r="A3" s="191" t="s">
        <v>47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2" ht="18" x14ac:dyDescent="0.25">
      <c r="A4" s="102"/>
      <c r="B4" s="101"/>
      <c r="C4" s="101"/>
      <c r="D4" s="101"/>
      <c r="E4" s="101"/>
      <c r="F4" s="101"/>
      <c r="G4" s="101"/>
      <c r="H4" s="101"/>
      <c r="I4" s="101"/>
      <c r="J4" s="101"/>
    </row>
    <row r="5" spans="1:12" ht="61.5" customHeight="1" x14ac:dyDescent="0.25">
      <c r="A5" s="90" t="s">
        <v>1</v>
      </c>
    </row>
    <row r="6" spans="1:12" ht="60" x14ac:dyDescent="0.3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650</v>
      </c>
      <c r="H6" s="87" t="s">
        <v>643</v>
      </c>
      <c r="I6" s="87" t="s">
        <v>644</v>
      </c>
      <c r="J6" s="87" t="s">
        <v>648</v>
      </c>
    </row>
    <row r="7" spans="1:12" ht="25.5" x14ac:dyDescent="0.25">
      <c r="A7" s="107"/>
      <c r="B7" s="107"/>
      <c r="C7" s="107"/>
      <c r="D7" s="107"/>
      <c r="E7" s="107"/>
      <c r="F7" s="56" t="s">
        <v>651</v>
      </c>
      <c r="G7" s="55"/>
      <c r="H7" s="107"/>
      <c r="I7" s="107"/>
      <c r="J7" s="107"/>
    </row>
    <row r="8" spans="1:12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spans="1:12" x14ac:dyDescent="0.25">
      <c r="A9" s="107"/>
      <c r="B9" s="107"/>
      <c r="C9" s="107"/>
      <c r="D9" s="107"/>
      <c r="E9" s="107"/>
      <c r="F9" s="107"/>
      <c r="G9" s="107"/>
      <c r="H9" s="107"/>
      <c r="I9" s="107"/>
      <c r="J9" s="107"/>
    </row>
    <row r="10" spans="1:12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L10" s="117"/>
    </row>
    <row r="11" spans="1:12" x14ac:dyDescent="0.25">
      <c r="A11" s="13" t="s">
        <v>186</v>
      </c>
      <c r="B11" s="6" t="s">
        <v>187</v>
      </c>
      <c r="C11" s="107">
        <v>0</v>
      </c>
      <c r="D11" s="107"/>
      <c r="E11" s="107"/>
      <c r="F11" s="107"/>
      <c r="G11" s="107"/>
      <c r="H11" s="107"/>
      <c r="I11" s="107"/>
      <c r="J11" s="107"/>
    </row>
    <row r="12" spans="1:12" x14ac:dyDescent="0.25">
      <c r="A12" s="13"/>
      <c r="B12" s="6"/>
      <c r="C12" s="107"/>
      <c r="D12" s="107"/>
      <c r="E12" s="107"/>
      <c r="F12" s="107"/>
      <c r="G12" s="107"/>
      <c r="H12" s="107"/>
      <c r="I12" s="107"/>
      <c r="J12" s="107"/>
    </row>
    <row r="13" spans="1:12" x14ac:dyDescent="0.25">
      <c r="A13" s="13"/>
      <c r="B13" s="6"/>
      <c r="C13" s="107"/>
      <c r="D13" s="107"/>
      <c r="E13" s="107"/>
      <c r="F13" s="107"/>
      <c r="G13" s="107"/>
      <c r="H13" s="107"/>
      <c r="I13" s="107"/>
      <c r="J13" s="107"/>
    </row>
    <row r="14" spans="1:12" x14ac:dyDescent="0.25">
      <c r="A14" s="13"/>
      <c r="B14" s="6"/>
      <c r="C14" s="107"/>
      <c r="D14" s="107"/>
      <c r="E14" s="107"/>
      <c r="F14" s="107"/>
      <c r="G14" s="107"/>
      <c r="H14" s="107"/>
      <c r="I14" s="107"/>
      <c r="J14" s="107"/>
    </row>
    <row r="15" spans="1:12" x14ac:dyDescent="0.25">
      <c r="A15" s="13"/>
      <c r="B15" s="6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13" t="s">
        <v>426</v>
      </c>
      <c r="B16" s="6" t="s">
        <v>188</v>
      </c>
      <c r="C16" s="107">
        <v>0</v>
      </c>
      <c r="D16" s="107"/>
      <c r="E16" s="107"/>
      <c r="F16" s="107"/>
      <c r="G16" s="107"/>
      <c r="H16" s="107"/>
      <c r="I16" s="107"/>
      <c r="J16" s="107"/>
    </row>
    <row r="17" spans="1:10" x14ac:dyDescent="0.25">
      <c r="A17" s="13"/>
      <c r="B17" s="6"/>
      <c r="C17" s="107"/>
      <c r="D17" s="107"/>
      <c r="E17" s="107"/>
      <c r="F17" s="107"/>
      <c r="G17" s="107"/>
      <c r="H17" s="107"/>
      <c r="I17" s="107"/>
      <c r="J17" s="107"/>
    </row>
    <row r="18" spans="1:10" x14ac:dyDescent="0.25">
      <c r="A18" s="13"/>
      <c r="B18" s="6"/>
      <c r="C18" s="107"/>
      <c r="D18" s="107"/>
      <c r="E18" s="107"/>
      <c r="F18" s="107"/>
      <c r="G18" s="107"/>
      <c r="H18" s="107"/>
      <c r="I18" s="107"/>
      <c r="J18" s="107"/>
    </row>
    <row r="19" spans="1:10" x14ac:dyDescent="0.25">
      <c r="A19" s="13"/>
      <c r="B19" s="6"/>
      <c r="C19" s="107"/>
      <c r="D19" s="107"/>
      <c r="E19" s="107"/>
      <c r="F19" s="107"/>
      <c r="G19" s="107"/>
      <c r="H19" s="107"/>
      <c r="I19" s="107"/>
      <c r="J19" s="107"/>
    </row>
    <row r="20" spans="1:10" x14ac:dyDescent="0.25">
      <c r="A20" s="13"/>
      <c r="B20" s="6"/>
      <c r="C20" s="107"/>
      <c r="D20" s="107"/>
      <c r="E20" s="107"/>
      <c r="F20" s="107"/>
      <c r="G20" s="107"/>
      <c r="H20" s="107"/>
      <c r="I20" s="107"/>
      <c r="J20" s="107"/>
    </row>
    <row r="21" spans="1:10" x14ac:dyDescent="0.25">
      <c r="A21" s="5" t="s">
        <v>189</v>
      </c>
      <c r="B21" s="6" t="s">
        <v>190</v>
      </c>
      <c r="C21" s="107">
        <v>0</v>
      </c>
      <c r="D21" s="107"/>
      <c r="E21" s="107"/>
      <c r="F21" s="107"/>
      <c r="G21" s="107"/>
      <c r="H21" s="107"/>
      <c r="I21" s="107"/>
      <c r="J21" s="107"/>
    </row>
    <row r="22" spans="1:10" x14ac:dyDescent="0.25">
      <c r="A22" s="5"/>
      <c r="B22" s="6"/>
      <c r="C22" s="107"/>
      <c r="D22" s="107"/>
      <c r="E22" s="107"/>
      <c r="F22" s="107"/>
      <c r="G22" s="107"/>
      <c r="H22" s="108"/>
      <c r="I22" s="108"/>
      <c r="J22" s="116"/>
    </row>
    <row r="23" spans="1:10" x14ac:dyDescent="0.25">
      <c r="A23" s="5"/>
      <c r="B23" s="6"/>
      <c r="C23" s="107"/>
      <c r="D23" s="107"/>
      <c r="E23" s="107"/>
      <c r="F23" s="107"/>
      <c r="G23" s="107"/>
      <c r="H23" s="108"/>
      <c r="I23" s="108"/>
      <c r="J23" s="116"/>
    </row>
    <row r="24" spans="1:10" x14ac:dyDescent="0.25">
      <c r="A24" s="13" t="s">
        <v>191</v>
      </c>
      <c r="B24" s="6" t="s">
        <v>192</v>
      </c>
      <c r="C24" s="107">
        <v>0</v>
      </c>
      <c r="D24" s="107"/>
      <c r="E24" s="107"/>
      <c r="F24" s="107"/>
      <c r="G24" s="107"/>
      <c r="H24" s="107"/>
      <c r="I24" s="107"/>
      <c r="J24" s="116"/>
    </row>
    <row r="25" spans="1:10" x14ac:dyDescent="0.25">
      <c r="A25" s="13"/>
      <c r="B25" s="6"/>
      <c r="C25" s="107"/>
      <c r="D25" s="107"/>
      <c r="E25" s="107"/>
      <c r="F25" s="107"/>
      <c r="G25" s="107"/>
      <c r="H25" s="107"/>
      <c r="I25" s="107"/>
      <c r="J25" s="107"/>
    </row>
    <row r="26" spans="1:10" x14ac:dyDescent="0.25">
      <c r="A26" s="13"/>
      <c r="B26" s="6"/>
      <c r="C26" s="107"/>
      <c r="D26" s="107"/>
      <c r="E26" s="107"/>
      <c r="F26" s="107"/>
      <c r="G26" s="107"/>
      <c r="H26" s="107"/>
      <c r="I26" s="107"/>
      <c r="J26" s="107"/>
    </row>
    <row r="27" spans="1:10" x14ac:dyDescent="0.25">
      <c r="A27" s="13" t="s">
        <v>193</v>
      </c>
      <c r="B27" s="6" t="s">
        <v>194</v>
      </c>
      <c r="C27" s="107"/>
      <c r="D27" s="107"/>
      <c r="E27" s="107"/>
      <c r="F27" s="107"/>
      <c r="G27" s="107"/>
      <c r="H27" s="107"/>
      <c r="I27" s="107"/>
      <c r="J27" s="107"/>
    </row>
    <row r="28" spans="1:10" x14ac:dyDescent="0.25">
      <c r="A28" s="13"/>
      <c r="B28" s="6"/>
      <c r="C28" s="107"/>
      <c r="D28" s="107"/>
      <c r="E28" s="107"/>
      <c r="F28" s="107"/>
      <c r="G28" s="107"/>
      <c r="H28" s="107"/>
      <c r="I28" s="107"/>
      <c r="J28" s="107"/>
    </row>
    <row r="29" spans="1:10" x14ac:dyDescent="0.25">
      <c r="A29" s="13"/>
      <c r="B29" s="6"/>
      <c r="C29" s="107"/>
      <c r="D29" s="107"/>
      <c r="E29" s="107"/>
      <c r="F29" s="107"/>
      <c r="G29" s="107"/>
      <c r="H29" s="107"/>
      <c r="I29" s="107"/>
      <c r="J29" s="107"/>
    </row>
    <row r="30" spans="1:10" x14ac:dyDescent="0.25">
      <c r="A30" s="5" t="s">
        <v>195</v>
      </c>
      <c r="B30" s="6" t="s">
        <v>196</v>
      </c>
      <c r="C30" s="107">
        <v>0</v>
      </c>
      <c r="D30" s="107"/>
      <c r="E30" s="107"/>
      <c r="F30" s="107"/>
      <c r="G30" s="107"/>
      <c r="H30" s="107"/>
      <c r="I30" s="107"/>
      <c r="J30" s="107"/>
    </row>
    <row r="31" spans="1:10" s="92" customFormat="1" x14ac:dyDescent="0.25">
      <c r="A31" s="5" t="s">
        <v>197</v>
      </c>
      <c r="B31" s="6" t="s">
        <v>198</v>
      </c>
      <c r="C31" s="107">
        <v>0</v>
      </c>
      <c r="D31" s="107"/>
      <c r="E31" s="107"/>
      <c r="F31" s="107"/>
      <c r="G31" s="107"/>
      <c r="H31" s="107"/>
      <c r="I31" s="107"/>
      <c r="J31" s="107"/>
    </row>
    <row r="32" spans="1:10" ht="15.75" x14ac:dyDescent="0.25">
      <c r="A32" s="20" t="s">
        <v>427</v>
      </c>
      <c r="B32" s="9" t="s">
        <v>199</v>
      </c>
      <c r="C32" s="96">
        <f>SUM(C11,C16,C21,C24,C27,C30,C31,)</f>
        <v>0</v>
      </c>
      <c r="D32" s="96">
        <f t="shared" ref="D32:J32" si="0">SUM(D11,D16,D21,D24,D27,D30,D31,)</f>
        <v>0</v>
      </c>
      <c r="E32" s="96">
        <f t="shared" si="0"/>
        <v>0</v>
      </c>
      <c r="F32" s="96">
        <f t="shared" si="0"/>
        <v>0</v>
      </c>
      <c r="G32" s="96">
        <f t="shared" si="0"/>
        <v>0</v>
      </c>
      <c r="H32" s="96">
        <f t="shared" si="0"/>
        <v>0</v>
      </c>
      <c r="I32" s="96">
        <f t="shared" si="0"/>
        <v>0</v>
      </c>
      <c r="J32" s="96">
        <f t="shared" si="0"/>
        <v>0</v>
      </c>
    </row>
    <row r="33" spans="1:10" ht="15.75" x14ac:dyDescent="0.25">
      <c r="A33" s="24"/>
      <c r="B33" s="8"/>
      <c r="C33" s="107"/>
      <c r="D33" s="107"/>
      <c r="E33" s="107"/>
      <c r="F33" s="107"/>
      <c r="G33" s="107"/>
      <c r="H33" s="107"/>
      <c r="I33" s="107"/>
      <c r="J33" s="107"/>
    </row>
    <row r="34" spans="1:10" ht="15.75" x14ac:dyDescent="0.25">
      <c r="A34" s="24"/>
      <c r="B34" s="8"/>
      <c r="C34" s="107"/>
      <c r="D34" s="107"/>
      <c r="E34" s="107"/>
      <c r="F34" s="107"/>
      <c r="G34" s="107"/>
      <c r="H34" s="107"/>
      <c r="I34" s="107"/>
      <c r="J34" s="107"/>
    </row>
    <row r="35" spans="1:10" ht="15.75" x14ac:dyDescent="0.25">
      <c r="A35" s="24"/>
      <c r="B35" s="8"/>
      <c r="C35" s="107"/>
      <c r="D35" s="107"/>
      <c r="E35" s="107"/>
      <c r="F35" s="107"/>
      <c r="G35" s="107"/>
      <c r="H35" s="107"/>
      <c r="I35" s="107"/>
      <c r="J35" s="107"/>
    </row>
    <row r="36" spans="1:10" ht="15.75" x14ac:dyDescent="0.25">
      <c r="A36" s="24"/>
      <c r="B36" s="8"/>
      <c r="C36" s="107"/>
      <c r="D36" s="107"/>
      <c r="E36" s="107"/>
      <c r="F36" s="107"/>
      <c r="G36" s="107"/>
      <c r="H36" s="107"/>
      <c r="I36" s="107"/>
      <c r="J36" s="107"/>
    </row>
    <row r="37" spans="1:10" x14ac:dyDescent="0.25">
      <c r="A37" s="13" t="s">
        <v>200</v>
      </c>
      <c r="B37" s="6" t="s">
        <v>201</v>
      </c>
      <c r="C37" s="107">
        <v>0</v>
      </c>
      <c r="D37" s="107"/>
      <c r="E37" s="107"/>
      <c r="F37" s="107"/>
      <c r="G37" s="107"/>
      <c r="H37" s="107"/>
      <c r="I37" s="107"/>
      <c r="J37" s="107"/>
    </row>
    <row r="38" spans="1:10" x14ac:dyDescent="0.25">
      <c r="A38" s="13"/>
      <c r="B38" s="6"/>
      <c r="C38" s="107"/>
      <c r="D38" s="107"/>
      <c r="E38" s="107"/>
      <c r="F38" s="107"/>
      <c r="G38" s="107"/>
      <c r="H38" s="107"/>
      <c r="I38" s="107"/>
      <c r="J38" s="107"/>
    </row>
    <row r="39" spans="1:10" x14ac:dyDescent="0.25">
      <c r="A39" s="13"/>
      <c r="B39" s="6"/>
      <c r="C39" s="107"/>
      <c r="D39" s="107"/>
      <c r="E39" s="107"/>
      <c r="F39" s="107"/>
      <c r="G39" s="107"/>
      <c r="H39" s="107"/>
      <c r="I39" s="107"/>
      <c r="J39" s="107"/>
    </row>
    <row r="40" spans="1:10" x14ac:dyDescent="0.25">
      <c r="A40" s="13"/>
      <c r="B40" s="6"/>
      <c r="C40" s="107"/>
      <c r="D40" s="107"/>
      <c r="E40" s="107"/>
      <c r="F40" s="107"/>
      <c r="G40" s="107"/>
      <c r="H40" s="107"/>
      <c r="I40" s="107"/>
      <c r="J40" s="107"/>
    </row>
    <row r="41" spans="1:10" x14ac:dyDescent="0.25">
      <c r="A41" s="13"/>
      <c r="B41" s="6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5">
      <c r="A42" s="13" t="s">
        <v>202</v>
      </c>
      <c r="B42" s="6" t="s">
        <v>203</v>
      </c>
      <c r="C42" s="107">
        <v>0</v>
      </c>
      <c r="D42" s="107"/>
      <c r="E42" s="107"/>
      <c r="F42" s="107"/>
      <c r="G42" s="107"/>
      <c r="H42" s="107"/>
      <c r="I42" s="107"/>
      <c r="J42" s="107"/>
    </row>
    <row r="43" spans="1:10" x14ac:dyDescent="0.25">
      <c r="A43" s="13"/>
      <c r="B43" s="6"/>
      <c r="C43" s="107"/>
      <c r="D43" s="107"/>
      <c r="E43" s="107"/>
      <c r="F43" s="107"/>
      <c r="G43" s="107"/>
      <c r="H43" s="107"/>
      <c r="I43" s="107"/>
      <c r="J43" s="107"/>
    </row>
    <row r="44" spans="1:10" x14ac:dyDescent="0.25">
      <c r="A44" s="13"/>
      <c r="B44" s="6"/>
      <c r="C44" s="107"/>
      <c r="D44" s="107"/>
      <c r="E44" s="107"/>
      <c r="F44" s="107"/>
      <c r="G44" s="107"/>
      <c r="H44" s="107"/>
      <c r="I44" s="107"/>
      <c r="J44" s="107"/>
    </row>
    <row r="45" spans="1:10" x14ac:dyDescent="0.25">
      <c r="A45" s="13"/>
      <c r="B45" s="6"/>
      <c r="C45" s="107"/>
      <c r="D45" s="107"/>
      <c r="E45" s="107"/>
      <c r="F45" s="107"/>
      <c r="G45" s="107"/>
      <c r="H45" s="107"/>
      <c r="I45" s="107"/>
      <c r="J45" s="107"/>
    </row>
    <row r="46" spans="1:10" x14ac:dyDescent="0.25">
      <c r="A46" s="13"/>
      <c r="B46" s="6"/>
      <c r="C46" s="107"/>
      <c r="D46" s="107"/>
      <c r="E46" s="107"/>
      <c r="F46" s="107"/>
      <c r="G46" s="107"/>
      <c r="H46" s="107"/>
      <c r="I46" s="107"/>
      <c r="J46" s="107"/>
    </row>
    <row r="47" spans="1:10" x14ac:dyDescent="0.25">
      <c r="A47" s="13" t="s">
        <v>204</v>
      </c>
      <c r="B47" s="6" t="s">
        <v>205</v>
      </c>
      <c r="C47" s="107">
        <v>0</v>
      </c>
      <c r="D47" s="107"/>
      <c r="E47" s="107"/>
      <c r="F47" s="107"/>
      <c r="G47" s="107"/>
      <c r="H47" s="107"/>
      <c r="I47" s="107"/>
      <c r="J47" s="107"/>
    </row>
    <row r="48" spans="1:10" s="92" customFormat="1" x14ac:dyDescent="0.25">
      <c r="A48" s="13" t="s">
        <v>206</v>
      </c>
      <c r="B48" s="6" t="s">
        <v>207</v>
      </c>
      <c r="C48" s="107">
        <v>0</v>
      </c>
      <c r="D48" s="107"/>
      <c r="E48" s="107"/>
      <c r="F48" s="107"/>
      <c r="G48" s="107"/>
      <c r="H48" s="107"/>
      <c r="I48" s="107"/>
      <c r="J48" s="107"/>
    </row>
    <row r="49" spans="1:10" s="92" customFormat="1" ht="15.75" x14ac:dyDescent="0.25">
      <c r="A49" s="20" t="s">
        <v>428</v>
      </c>
      <c r="B49" s="9" t="s">
        <v>208</v>
      </c>
      <c r="C49" s="96">
        <f>SUM(C37,C42,C47,C48,)</f>
        <v>0</v>
      </c>
      <c r="D49" s="96">
        <f t="shared" ref="D49:J49" si="1">SUM(D37,D42,D47,D48,)</f>
        <v>0</v>
      </c>
      <c r="E49" s="96">
        <f t="shared" si="1"/>
        <v>0</v>
      </c>
      <c r="F49" s="96">
        <f t="shared" si="1"/>
        <v>0</v>
      </c>
      <c r="G49" s="96">
        <f t="shared" si="1"/>
        <v>0</v>
      </c>
      <c r="H49" s="96">
        <f t="shared" si="1"/>
        <v>0</v>
      </c>
      <c r="I49" s="96">
        <f t="shared" si="1"/>
        <v>0</v>
      </c>
      <c r="J49" s="96">
        <f t="shared" si="1"/>
        <v>0</v>
      </c>
    </row>
    <row r="50" spans="1:10" ht="78.75" x14ac:dyDescent="0.2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 x14ac:dyDescent="0.3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4" t="s">
        <v>53</v>
      </c>
    </row>
    <row r="57" spans="1:10" x14ac:dyDescent="0.25">
      <c r="A57" s="86"/>
    </row>
    <row r="58" spans="1:10" ht="25.5" x14ac:dyDescent="0.25">
      <c r="A58" s="85" t="s">
        <v>61</v>
      </c>
    </row>
    <row r="59" spans="1:10" ht="51" x14ac:dyDescent="0.25">
      <c r="A59" s="85" t="s">
        <v>48</v>
      </c>
    </row>
    <row r="60" spans="1:10" ht="25.5" x14ac:dyDescent="0.25">
      <c r="A60" s="85" t="s">
        <v>49</v>
      </c>
    </row>
    <row r="61" spans="1:10" ht="25.5" x14ac:dyDescent="0.25">
      <c r="A61" s="85" t="s">
        <v>50</v>
      </c>
    </row>
    <row r="62" spans="1:10" ht="38.25" x14ac:dyDescent="0.25">
      <c r="A62" s="85" t="s">
        <v>51</v>
      </c>
    </row>
    <row r="63" spans="1:10" ht="25.5" x14ac:dyDescent="0.25">
      <c r="A63" s="85" t="s">
        <v>52</v>
      </c>
    </row>
    <row r="64" spans="1:10" ht="38.25" x14ac:dyDescent="0.25">
      <c r="A64" s="85" t="s">
        <v>62</v>
      </c>
    </row>
    <row r="65" spans="1:1" ht="51" x14ac:dyDescent="0.25">
      <c r="A65" s="109" t="s">
        <v>63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E7" sqref="E7"/>
    </sheetView>
  </sheetViews>
  <sheetFormatPr defaultRowHeight="15" x14ac:dyDescent="0.25"/>
  <cols>
    <col min="1" max="1" width="64.140625" customWidth="1"/>
    <col min="2" max="2" width="12.5703125" bestFit="1" customWidth="1"/>
    <col min="3" max="3" width="14.7109375" customWidth="1"/>
    <col min="4" max="4" width="13.28515625" customWidth="1"/>
    <col min="5" max="5" width="21.8554687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C1" s="1"/>
      <c r="D1" s="1"/>
      <c r="E1" s="193" t="s">
        <v>693</v>
      </c>
      <c r="F1" s="193"/>
      <c r="G1" s="193"/>
      <c r="H1" s="193"/>
    </row>
    <row r="3" spans="1:9" ht="25.5" customHeight="1" x14ac:dyDescent="0.25">
      <c r="A3" s="188" t="s">
        <v>670</v>
      </c>
      <c r="B3" s="194"/>
      <c r="C3" s="194"/>
      <c r="D3" s="194"/>
      <c r="E3" s="194"/>
      <c r="F3" s="194"/>
      <c r="G3" s="194"/>
      <c r="H3" s="194"/>
    </row>
    <row r="4" spans="1:9" ht="82.5" customHeight="1" x14ac:dyDescent="0.25">
      <c r="A4" s="191" t="s">
        <v>675</v>
      </c>
      <c r="B4" s="191"/>
      <c r="C4" s="191"/>
      <c r="D4" s="191"/>
      <c r="E4" s="191"/>
      <c r="F4" s="191"/>
      <c r="G4" s="191"/>
      <c r="H4" s="191"/>
    </row>
    <row r="5" spans="1:9" ht="20.25" customHeight="1" x14ac:dyDescent="0.25">
      <c r="A5" s="57"/>
      <c r="B5" s="110"/>
      <c r="C5" s="110"/>
      <c r="D5" s="110"/>
      <c r="E5" s="110"/>
      <c r="F5" s="110"/>
      <c r="G5" s="110"/>
      <c r="H5" s="110"/>
    </row>
    <row r="6" spans="1:9" x14ac:dyDescent="0.25">
      <c r="A6" s="90" t="s">
        <v>1</v>
      </c>
      <c r="F6" s="200" t="s">
        <v>655</v>
      </c>
      <c r="G6" s="201"/>
      <c r="H6" s="201"/>
      <c r="I6" s="202"/>
    </row>
    <row r="7" spans="1:9" ht="86.25" customHeight="1" x14ac:dyDescent="0.3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11">
        <v>2017</v>
      </c>
      <c r="G7" s="111">
        <v>2018</v>
      </c>
      <c r="H7" s="111">
        <v>2019</v>
      </c>
      <c r="I7" s="111">
        <v>2020</v>
      </c>
    </row>
    <row r="8" spans="1:9" x14ac:dyDescent="0.25">
      <c r="A8" s="21" t="s">
        <v>507</v>
      </c>
      <c r="B8" s="5" t="s">
        <v>347</v>
      </c>
      <c r="C8" s="108"/>
      <c r="D8" s="108"/>
      <c r="E8" s="55"/>
      <c r="F8" s="107"/>
      <c r="G8" s="107"/>
      <c r="H8" s="107"/>
      <c r="I8" s="107"/>
    </row>
    <row r="9" spans="1:9" x14ac:dyDescent="0.25">
      <c r="A9" s="47" t="s">
        <v>222</v>
      </c>
      <c r="B9" s="47" t="s">
        <v>347</v>
      </c>
      <c r="C9" s="107"/>
      <c r="D9" s="107"/>
      <c r="E9" s="107"/>
      <c r="F9" s="107"/>
      <c r="G9" s="107"/>
      <c r="H9" s="107"/>
      <c r="I9" s="107"/>
    </row>
    <row r="10" spans="1:9" ht="30" x14ac:dyDescent="0.25">
      <c r="A10" s="12" t="s">
        <v>348</v>
      </c>
      <c r="B10" s="5" t="s">
        <v>349</v>
      </c>
      <c r="C10" s="107"/>
      <c r="D10" s="107"/>
      <c r="E10" s="107"/>
      <c r="F10" s="107"/>
      <c r="G10" s="107"/>
      <c r="H10" s="107"/>
      <c r="I10" s="107"/>
    </row>
    <row r="11" spans="1:9" x14ac:dyDescent="0.25">
      <c r="A11" s="21" t="s">
        <v>555</v>
      </c>
      <c r="B11" s="5" t="s">
        <v>350</v>
      </c>
      <c r="C11" s="108"/>
      <c r="D11" s="108"/>
      <c r="E11" s="118"/>
      <c r="F11" s="107"/>
      <c r="G11" s="107"/>
      <c r="H11" s="107"/>
      <c r="I11" s="107"/>
    </row>
    <row r="12" spans="1:9" x14ac:dyDescent="0.25">
      <c r="A12" s="47" t="s">
        <v>222</v>
      </c>
      <c r="B12" s="47" t="s">
        <v>350</v>
      </c>
      <c r="C12" s="107"/>
      <c r="D12" s="107"/>
      <c r="E12" s="107"/>
      <c r="F12" s="107"/>
      <c r="G12" s="107"/>
      <c r="H12" s="107"/>
      <c r="I12" s="107"/>
    </row>
    <row r="13" spans="1:9" s="92" customFormat="1" x14ac:dyDescent="0.25">
      <c r="A13" s="11" t="s">
        <v>527</v>
      </c>
      <c r="B13" s="7" t="s">
        <v>351</v>
      </c>
      <c r="C13" s="96"/>
      <c r="D13" s="96"/>
      <c r="E13" s="96"/>
      <c r="F13" s="96"/>
      <c r="G13" s="96"/>
      <c r="H13" s="96"/>
      <c r="I13" s="96"/>
    </row>
    <row r="14" spans="1:9" x14ac:dyDescent="0.25">
      <c r="A14" s="12" t="s">
        <v>556</v>
      </c>
      <c r="B14" s="5" t="s">
        <v>352</v>
      </c>
      <c r="C14" s="107"/>
      <c r="D14" s="107"/>
      <c r="E14" s="107"/>
      <c r="F14" s="107"/>
      <c r="G14" s="107"/>
      <c r="H14" s="107"/>
      <c r="I14" s="107"/>
    </row>
    <row r="15" spans="1:9" x14ac:dyDescent="0.25">
      <c r="A15" s="47" t="s">
        <v>230</v>
      </c>
      <c r="B15" s="47" t="s">
        <v>352</v>
      </c>
      <c r="C15" s="107"/>
      <c r="D15" s="107"/>
      <c r="E15" s="107"/>
      <c r="F15" s="107"/>
      <c r="G15" s="107"/>
      <c r="H15" s="107"/>
      <c r="I15" s="107"/>
    </row>
    <row r="16" spans="1:9" x14ac:dyDescent="0.25">
      <c r="A16" s="21" t="s">
        <v>353</v>
      </c>
      <c r="B16" s="5" t="s">
        <v>354</v>
      </c>
      <c r="C16" s="107"/>
      <c r="D16" s="107"/>
      <c r="E16" s="107"/>
      <c r="F16" s="107"/>
      <c r="G16" s="107"/>
      <c r="H16" s="107"/>
      <c r="I16" s="107"/>
    </row>
    <row r="17" spans="1:9" x14ac:dyDescent="0.25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231</v>
      </c>
      <c r="B18" s="47" t="s">
        <v>355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 x14ac:dyDescent="0.25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 x14ac:dyDescent="0.25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256</v>
      </c>
      <c r="B25" s="47" t="s">
        <v>379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257</v>
      </c>
      <c r="B26" s="47" t="s">
        <v>379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258</v>
      </c>
      <c r="B27" s="48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 x14ac:dyDescent="0.25">
      <c r="A28" s="49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81"/>
      <c r="B29" s="82"/>
    </row>
    <row r="30" spans="1:9" ht="47.25" customHeight="1" x14ac:dyDescent="0.25">
      <c r="A30" s="2" t="s">
        <v>83</v>
      </c>
      <c r="B30" s="3" t="s">
        <v>84</v>
      </c>
      <c r="C30" s="111" t="s">
        <v>38</v>
      </c>
      <c r="D30" s="111" t="s">
        <v>57</v>
      </c>
      <c r="E30" s="171" t="s">
        <v>669</v>
      </c>
      <c r="F30" s="111" t="s">
        <v>685</v>
      </c>
      <c r="G30" s="172"/>
      <c r="H30" s="25"/>
    </row>
    <row r="31" spans="1:9" s="92" customFormat="1" ht="26.25" x14ac:dyDescent="0.25">
      <c r="A31" s="177" t="s">
        <v>37</v>
      </c>
      <c r="B31" s="178"/>
      <c r="C31" s="179"/>
      <c r="D31" s="179"/>
      <c r="E31" s="179"/>
      <c r="F31" s="179"/>
      <c r="G31" s="173"/>
      <c r="H31" s="174"/>
    </row>
    <row r="32" spans="1:9" ht="15.75" x14ac:dyDescent="0.3">
      <c r="A32" s="87" t="s">
        <v>59</v>
      </c>
      <c r="B32" s="36"/>
      <c r="C32" s="180">
        <v>2800000</v>
      </c>
      <c r="D32" s="180">
        <v>2700000</v>
      </c>
      <c r="E32" s="180">
        <v>2700000</v>
      </c>
      <c r="F32" s="180">
        <v>2700000</v>
      </c>
      <c r="G32" s="175"/>
      <c r="H32" s="176"/>
    </row>
    <row r="33" spans="1:8" ht="45" x14ac:dyDescent="0.3">
      <c r="A33" s="87" t="s">
        <v>34</v>
      </c>
      <c r="B33" s="36"/>
      <c r="C33" s="180"/>
      <c r="D33" s="180"/>
      <c r="E33" s="180"/>
      <c r="F33" s="180"/>
      <c r="G33" s="175"/>
      <c r="H33" s="176"/>
    </row>
    <row r="34" spans="1:8" ht="15.75" x14ac:dyDescent="0.3">
      <c r="A34" s="87" t="s">
        <v>35</v>
      </c>
      <c r="B34" s="36"/>
      <c r="C34" s="180"/>
      <c r="D34" s="180"/>
      <c r="E34" s="180"/>
      <c r="F34" s="180"/>
      <c r="G34" s="175"/>
      <c r="H34" s="176"/>
    </row>
    <row r="35" spans="1:8" ht="30.75" customHeight="1" x14ac:dyDescent="0.3">
      <c r="A35" s="87" t="s">
        <v>36</v>
      </c>
      <c r="B35" s="36"/>
      <c r="C35" s="180"/>
      <c r="D35" s="180"/>
      <c r="E35" s="180"/>
      <c r="F35" s="180"/>
      <c r="G35" s="175"/>
      <c r="H35" s="176"/>
    </row>
    <row r="36" spans="1:8" ht="15.75" x14ac:dyDescent="0.3">
      <c r="A36" s="87" t="s">
        <v>60</v>
      </c>
      <c r="B36" s="36"/>
      <c r="C36" s="180">
        <v>13200</v>
      </c>
      <c r="D36" s="180">
        <v>10000</v>
      </c>
      <c r="E36" s="180">
        <v>10000</v>
      </c>
      <c r="F36" s="180">
        <v>10000</v>
      </c>
      <c r="G36" s="175"/>
      <c r="H36" s="176"/>
    </row>
    <row r="37" spans="1:8" ht="21" customHeight="1" x14ac:dyDescent="0.3">
      <c r="A37" s="87" t="s">
        <v>58</v>
      </c>
      <c r="B37" s="36"/>
      <c r="C37" s="180"/>
      <c r="D37" s="180"/>
      <c r="E37" s="180"/>
      <c r="F37" s="180"/>
      <c r="G37" s="175"/>
      <c r="H37" s="176"/>
    </row>
    <row r="38" spans="1:8" s="92" customFormat="1" x14ac:dyDescent="0.25">
      <c r="A38" s="22" t="s">
        <v>25</v>
      </c>
      <c r="B38" s="36"/>
      <c r="C38" s="181">
        <f>SUM(C32:C37)</f>
        <v>2813200</v>
      </c>
      <c r="D38" s="181">
        <f t="shared" ref="D38:F38" si="0">SUM(D32:D37)</f>
        <v>2710000</v>
      </c>
      <c r="E38" s="181">
        <f t="shared" si="0"/>
        <v>2710000</v>
      </c>
      <c r="F38" s="181">
        <f t="shared" si="0"/>
        <v>2710000</v>
      </c>
      <c r="G38" s="173"/>
      <c r="H38" s="174"/>
    </row>
    <row r="39" spans="1:8" x14ac:dyDescent="0.25">
      <c r="A39" s="81"/>
      <c r="B39" s="82"/>
    </row>
    <row r="40" spans="1:8" x14ac:dyDescent="0.25">
      <c r="A40" s="81"/>
      <c r="B40" s="82"/>
    </row>
    <row r="41" spans="1:8" x14ac:dyDescent="0.25">
      <c r="A41" s="203" t="s">
        <v>56</v>
      </c>
      <c r="B41" s="203"/>
      <c r="C41" s="203"/>
      <c r="D41" s="203"/>
      <c r="E41" s="203"/>
    </row>
    <row r="42" spans="1:8" x14ac:dyDescent="0.25">
      <c r="A42" s="203"/>
      <c r="B42" s="203"/>
      <c r="C42" s="203"/>
      <c r="D42" s="203"/>
      <c r="E42" s="203"/>
    </row>
    <row r="43" spans="1:8" ht="27.75" customHeight="1" x14ac:dyDescent="0.25">
      <c r="A43" s="203"/>
      <c r="B43" s="203"/>
      <c r="C43" s="203"/>
      <c r="D43" s="203"/>
      <c r="E43" s="203"/>
    </row>
    <row r="44" spans="1:8" x14ac:dyDescent="0.25">
      <c r="A44" s="81"/>
      <c r="B44" s="82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1"/>
  <sheetViews>
    <sheetView workbookViewId="0">
      <selection activeCell="C9" sqref="C9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132"/>
    </row>
    <row r="2" spans="1:5" x14ac:dyDescent="0.25">
      <c r="D2" t="s">
        <v>694</v>
      </c>
    </row>
    <row r="3" spans="1:5" ht="24" customHeight="1" x14ac:dyDescent="0.25">
      <c r="A3" s="188" t="s">
        <v>670</v>
      </c>
      <c r="B3" s="194"/>
      <c r="C3" s="194"/>
      <c r="D3" s="194"/>
      <c r="E3" s="194"/>
    </row>
    <row r="4" spans="1:5" ht="23.25" customHeight="1" x14ac:dyDescent="0.25">
      <c r="A4" s="191" t="s">
        <v>676</v>
      </c>
      <c r="B4" s="189"/>
      <c r="C4" s="189"/>
      <c r="D4" s="189"/>
      <c r="E4" s="189"/>
    </row>
    <row r="5" spans="1:5" ht="18" x14ac:dyDescent="0.25">
      <c r="A5" s="42"/>
    </row>
    <row r="7" spans="1:5" ht="30" x14ac:dyDescent="0.3">
      <c r="A7" s="2" t="s">
        <v>83</v>
      </c>
      <c r="B7" s="3" t="s">
        <v>84</v>
      </c>
      <c r="C7" s="53" t="s">
        <v>1</v>
      </c>
      <c r="D7" s="53" t="s">
        <v>2</v>
      </c>
      <c r="E7" s="60" t="s">
        <v>3</v>
      </c>
    </row>
    <row r="8" spans="1:5" x14ac:dyDescent="0.25">
      <c r="A8" s="26"/>
      <c r="B8" s="26"/>
      <c r="C8" s="89"/>
      <c r="D8" s="89"/>
      <c r="E8" s="89"/>
    </row>
    <row r="9" spans="1:5" s="92" customFormat="1" x14ac:dyDescent="0.25">
      <c r="A9" s="15" t="s">
        <v>637</v>
      </c>
      <c r="B9" s="8" t="s">
        <v>661</v>
      </c>
      <c r="C9" s="232">
        <v>6687639</v>
      </c>
      <c r="D9" s="130"/>
      <c r="E9" s="130">
        <f>SUM(C9:D9)</f>
        <v>6687639</v>
      </c>
    </row>
    <row r="10" spans="1:5" x14ac:dyDescent="0.25">
      <c r="A10" s="15"/>
      <c r="B10" s="8"/>
      <c r="C10" s="89"/>
      <c r="D10" s="89"/>
      <c r="E10" s="89"/>
    </row>
    <row r="11" spans="1:5" s="92" customFormat="1" x14ac:dyDescent="0.25">
      <c r="A11" s="15" t="s">
        <v>659</v>
      </c>
      <c r="B11" s="8" t="s">
        <v>661</v>
      </c>
      <c r="C11" s="93"/>
      <c r="D11" s="93"/>
      <c r="E11" s="93"/>
    </row>
  </sheetData>
  <mergeCells count="2"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K</cp:lastModifiedBy>
  <cp:lastPrinted>2018-01-17T08:38:02Z</cp:lastPrinted>
  <dcterms:created xsi:type="dcterms:W3CDTF">2014-01-03T21:48:14Z</dcterms:created>
  <dcterms:modified xsi:type="dcterms:W3CDTF">2018-04-29T17:53:02Z</dcterms:modified>
</cp:coreProperties>
</file>