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22. melléklet" sheetId="1" r:id="rId1"/>
  </sheets>
  <externalReferences>
    <externalReference r:id="rId2"/>
  </externalReferences>
  <definedNames>
    <definedName name="A">#REF!</definedName>
    <definedName name="_xlnm.Print_Area" localSheetId="0">'22. melléklet'!$A$1:$H$95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F90" i="1"/>
  <c r="H89" i="1"/>
  <c r="H93" i="1" s="1"/>
  <c r="F89" i="1"/>
  <c r="F93" i="1" s="1"/>
  <c r="H86" i="1"/>
  <c r="H87" i="1" s="1"/>
  <c r="F83" i="1"/>
  <c r="F86" i="1" s="1"/>
  <c r="H79" i="1"/>
  <c r="F79" i="1"/>
  <c r="F87" i="1" s="1"/>
  <c r="H76" i="1"/>
  <c r="G76" i="1"/>
  <c r="F76" i="1"/>
  <c r="H57" i="1"/>
  <c r="G57" i="1"/>
  <c r="F57" i="1"/>
  <c r="H56" i="1"/>
  <c r="H62" i="1" s="1"/>
  <c r="G56" i="1"/>
  <c r="G62" i="1" s="1"/>
  <c r="F56" i="1"/>
  <c r="F62" i="1" s="1"/>
  <c r="H46" i="1"/>
  <c r="G46" i="1"/>
  <c r="F46" i="1"/>
  <c r="H43" i="1"/>
  <c r="H53" i="1" s="1"/>
  <c r="G43" i="1"/>
  <c r="G53" i="1" s="1"/>
  <c r="F43" i="1"/>
  <c r="F53" i="1" s="1"/>
  <c r="H39" i="1"/>
  <c r="G39" i="1"/>
  <c r="F39" i="1"/>
  <c r="H28" i="1"/>
  <c r="G28" i="1"/>
  <c r="F28" i="1"/>
  <c r="H23" i="1"/>
  <c r="G23" i="1"/>
  <c r="F23" i="1"/>
  <c r="H20" i="1"/>
  <c r="G20" i="1"/>
  <c r="F20" i="1"/>
  <c r="H10" i="1"/>
  <c r="G10" i="1"/>
  <c r="F10" i="1"/>
  <c r="H9" i="1"/>
  <c r="H41" i="1" s="1"/>
  <c r="H54" i="1" s="1"/>
  <c r="H63" i="1" s="1"/>
  <c r="G9" i="1"/>
  <c r="G41" i="1" s="1"/>
  <c r="G54" i="1" s="1"/>
  <c r="G63" i="1" s="1"/>
  <c r="F9" i="1"/>
  <c r="F41" i="1" s="1"/>
  <c r="F54" i="1" s="1"/>
  <c r="F63" i="1" s="1"/>
  <c r="F94" i="1" l="1"/>
  <c r="H94" i="1"/>
</calcChain>
</file>

<file path=xl/sharedStrings.xml><?xml version="1.0" encoding="utf-8"?>
<sst xmlns="http://schemas.openxmlformats.org/spreadsheetml/2006/main" count="274" uniqueCount="223">
  <si>
    <t>Téglás Város Önkormányzat 2018-2019. évi költségvetési mérlege</t>
  </si>
  <si>
    <t xml:space="preserve">Forintban </t>
  </si>
  <si>
    <t>Előir. csop.</t>
  </si>
  <si>
    <t xml:space="preserve">K.Előir. szám </t>
  </si>
  <si>
    <t>Rovat száma</t>
  </si>
  <si>
    <t>Megnevezés</t>
  </si>
  <si>
    <t>2018. évi tény</t>
  </si>
  <si>
    <t>2019. évi módosított előirányzat</t>
  </si>
  <si>
    <t>2019. évi teljesítés</t>
  </si>
  <si>
    <t>Ssz.</t>
  </si>
  <si>
    <t>A</t>
  </si>
  <si>
    <t>B</t>
  </si>
  <si>
    <t>C</t>
  </si>
  <si>
    <t>D</t>
  </si>
  <si>
    <t>E</t>
  </si>
  <si>
    <t>F</t>
  </si>
  <si>
    <t>G</t>
  </si>
  <si>
    <t>1.</t>
  </si>
  <si>
    <t>MŰKÖDÉSI KÖLTSÉGVETÉS</t>
  </si>
  <si>
    <t>B1</t>
  </si>
  <si>
    <t>Működési bevételek államháztartáson belülről</t>
  </si>
  <si>
    <t>2.</t>
  </si>
  <si>
    <t>B11</t>
  </si>
  <si>
    <t>Önkormányzatok működési támogatásai</t>
  </si>
  <si>
    <t>3.</t>
  </si>
  <si>
    <t>B111</t>
  </si>
  <si>
    <t>Helyi önkormányzatok működésének általános támogatása</t>
  </si>
  <si>
    <t>4.</t>
  </si>
  <si>
    <t>B112</t>
  </si>
  <si>
    <t>Egyes köznevelési feladatok támogatása</t>
  </si>
  <si>
    <t>5.</t>
  </si>
  <si>
    <t>B113</t>
  </si>
  <si>
    <t>Szociális és gyermekjóléti feladatok támogatása</t>
  </si>
  <si>
    <t>6.</t>
  </si>
  <si>
    <t>B114</t>
  </si>
  <si>
    <t>Kulturális feladatok támogatása</t>
  </si>
  <si>
    <t>7.</t>
  </si>
  <si>
    <t>B115</t>
  </si>
  <si>
    <t>Működési célú költségvetési támogatások és kiegszítő támogatások</t>
  </si>
  <si>
    <t>8.</t>
  </si>
  <si>
    <t>B116</t>
  </si>
  <si>
    <t>Elszámolásból származó bevételek</t>
  </si>
  <si>
    <t>9.</t>
  </si>
  <si>
    <t>B12</t>
  </si>
  <si>
    <t>Elvonások és befizetések bevételei</t>
  </si>
  <si>
    <t>10.</t>
  </si>
  <si>
    <t>B14</t>
  </si>
  <si>
    <t>Működési célú visszatérítendő támogatás, kölcsön visszatérülése államháztartáson belülről</t>
  </si>
  <si>
    <t>11.</t>
  </si>
  <si>
    <t>B16</t>
  </si>
  <si>
    <t>Egyéb működési célú támogatások bevételei államháztartáson belülről</t>
  </si>
  <si>
    <t>12.</t>
  </si>
  <si>
    <t>B3</t>
  </si>
  <si>
    <t>Közhatalmi bevételek</t>
  </si>
  <si>
    <t>13.</t>
  </si>
  <si>
    <t>B31</t>
  </si>
  <si>
    <t>Jövedelemadók - termőföld bérbeadása</t>
  </si>
  <si>
    <t>14.</t>
  </si>
  <si>
    <t>B34</t>
  </si>
  <si>
    <t>Vagyoni típusú adók</t>
  </si>
  <si>
    <t>15.</t>
  </si>
  <si>
    <t>B35</t>
  </si>
  <si>
    <t>Termékek és szolgáltatások adói</t>
  </si>
  <si>
    <t>16.</t>
  </si>
  <si>
    <t>B351</t>
  </si>
  <si>
    <t>Értékesítési és forgalmi adók - iparűzési adó</t>
  </si>
  <si>
    <t>17.</t>
  </si>
  <si>
    <t>B354</t>
  </si>
  <si>
    <t>Gépjárműadó</t>
  </si>
  <si>
    <t>18.</t>
  </si>
  <si>
    <t>B355</t>
  </si>
  <si>
    <t>Egyéb áruhasználati és szolgáltatási adók</t>
  </si>
  <si>
    <t>19.</t>
  </si>
  <si>
    <t>B36</t>
  </si>
  <si>
    <t>Egyéb közhatalmi bevételek</t>
  </si>
  <si>
    <t>20.</t>
  </si>
  <si>
    <t>B4</t>
  </si>
  <si>
    <t>Működési bevételek</t>
  </si>
  <si>
    <t>21.</t>
  </si>
  <si>
    <t>B401</t>
  </si>
  <si>
    <t>Készletértékesítés ellenértéke</t>
  </si>
  <si>
    <t>22.</t>
  </si>
  <si>
    <t>B402</t>
  </si>
  <si>
    <t>Szolgáltatások ellenértéke</t>
  </si>
  <si>
    <t>23.</t>
  </si>
  <si>
    <t>B403</t>
  </si>
  <si>
    <t>Közvetített szolgáltatások</t>
  </si>
  <si>
    <t>24.</t>
  </si>
  <si>
    <t>B404</t>
  </si>
  <si>
    <t>Tulajdonosi bevételek</t>
  </si>
  <si>
    <t>25.</t>
  </si>
  <si>
    <t>B405</t>
  </si>
  <si>
    <t>Ellátási díjak</t>
  </si>
  <si>
    <t>26.</t>
  </si>
  <si>
    <t>B406</t>
  </si>
  <si>
    <t>Kiszámlázott általános forgalmi adó</t>
  </si>
  <si>
    <t>27.</t>
  </si>
  <si>
    <t>B407</t>
  </si>
  <si>
    <t>Általános forgalmi adó visszatérítése</t>
  </si>
  <si>
    <t>28.</t>
  </si>
  <si>
    <t>B408</t>
  </si>
  <si>
    <t>Kamatbevételek</t>
  </si>
  <si>
    <t>29.</t>
  </si>
  <si>
    <t>B410</t>
  </si>
  <si>
    <t>Biztosító által fizetett kártérítés</t>
  </si>
  <si>
    <t>30.</t>
  </si>
  <si>
    <t>B411</t>
  </si>
  <si>
    <t>Egyéb működési bevételek</t>
  </si>
  <si>
    <t>31.</t>
  </si>
  <si>
    <t>B6</t>
  </si>
  <si>
    <t>Működési célú átvett pénzeszközök</t>
  </si>
  <si>
    <t>32.</t>
  </si>
  <si>
    <t>B65</t>
  </si>
  <si>
    <t>Egyéb működési célú átvett pénzeszközök</t>
  </si>
  <si>
    <t>33.</t>
  </si>
  <si>
    <t>Működési bevételek összesen</t>
  </si>
  <si>
    <t>Működési célú bevételek</t>
  </si>
  <si>
    <t>34.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</si>
  <si>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</si>
  <si>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</si>
  <si>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</si>
  <si>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</si>
  <si>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</si>
  <si>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</si>
  <si>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</si>
  <si>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</si>
  <si>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</si>
  <si>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</si>
  <si>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</si>
  <si>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</si>
  <si>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</si>
  <si>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</si>
  <si>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</si>
  <si>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</si>
  <si>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</si>
  <si>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</si>
  <si>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</si>
  <si>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</si>
  <si>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</si>
  <si>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</si>
  <si>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</si>
  <si>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</si>
  <si>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</si>
  <si>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</si>
  <si>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B55</t>
  </si>
  <si>
    <t>Részesedések megszűnéséhez kapcsolódó bevételek</t>
  </si>
  <si>
    <t>44.</t>
  </si>
  <si>
    <t>B7</t>
  </si>
  <si>
    <t>Felhalmozási célú átvett pénzeszközök</t>
  </si>
  <si>
    <t>45.</t>
  </si>
  <si>
    <t>Felhalmozási bevételek összesen</t>
  </si>
  <si>
    <t>46.</t>
  </si>
  <si>
    <t xml:space="preserve">                                     </t>
  </si>
  <si>
    <t>KÖLTSÉGVETÉSI BEVÉTELEK ÖSSZESEN (1+2)</t>
  </si>
  <si>
    <t>47.</t>
  </si>
  <si>
    <t>FINANSZÍROZÁSI KÖLTSÉGVETÉS</t>
  </si>
  <si>
    <t>48.</t>
  </si>
  <si>
    <t>B8</t>
  </si>
  <si>
    <t>Finanszírozási bevételek</t>
  </si>
  <si>
    <t>49.</t>
  </si>
  <si>
    <t>B81</t>
  </si>
  <si>
    <t>Belföldi finanszírozási bevételek</t>
  </si>
  <si>
    <t>50.</t>
  </si>
  <si>
    <t>B811</t>
  </si>
  <si>
    <t>Hitel, kölcsön felvétel pénzügyi vállalkozástól</t>
  </si>
  <si>
    <t>51.</t>
  </si>
  <si>
    <t>B812</t>
  </si>
  <si>
    <t>Belföldi értékpapírok bevételei</t>
  </si>
  <si>
    <t>52.</t>
  </si>
  <si>
    <t>B813</t>
  </si>
  <si>
    <t>Maradvány igénybevétele</t>
  </si>
  <si>
    <t>53.</t>
  </si>
  <si>
    <t>B814</t>
  </si>
  <si>
    <t>Államháztartáson belüli megelőlegezések</t>
  </si>
  <si>
    <t>54.</t>
  </si>
  <si>
    <t>FINANSZÍROZÁSI BEVÉTELEK ÖSSZESEN</t>
  </si>
  <si>
    <t>55.</t>
  </si>
  <si>
    <t>BEVÉTELEK ÖSSZESEN</t>
  </si>
  <si>
    <t>H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</si>
  <si>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</si>
  <si>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</si>
  <si>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</si>
  <si>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</si>
  <si>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</si>
  <si>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</si>
  <si>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</si>
  <si>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</si>
  <si>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</si>
  <si>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</si>
  <si>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</si>
  <si>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</si>
  <si>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</si>
  <si>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</si>
  <si>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</si>
  <si>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</si>
  <si>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</si>
  <si>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</si>
  <si>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</si>
  <si>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</si>
  <si>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</si>
  <si>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</si>
  <si>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</si>
  <si>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</si>
  <si>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</si>
  <si>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</si>
  <si>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</si>
  <si>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</si>
  <si>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</si>
  <si>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K86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</si>
  <si>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</si>
  <si>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</si>
  <si>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</si>
  <si>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</si>
  <si>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</si>
  <si>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</si>
  <si>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</si>
  <si>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</si>
  <si>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</si>
  <si>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</si>
  <si>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</si>
  <si>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</si>
  <si>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</si>
  <si>
    <t>22.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</si>
</sst>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/>
    </xf>
    <xf numFmtId="0" fontId="1" fillId="0" borderId="0" xfId="1" applyFill="1" applyProtection="1"/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right" vertical="center" indent="1"/>
    </xf>
    <xf numFmtId="0" fontId="0" fillId="0" borderId="0" xfId="0" applyFont="1" applyBorder="1" applyAlignment="1" applyProtection="1">
      <alignment horizontal="right" vertical="top"/>
      <protection locked="0"/>
    </xf>
    <xf numFmtId="164" fontId="2" fillId="0" borderId="0" xfId="0" applyNumberFormat="1" applyFont="1" applyFill="1" applyAlignment="1" applyProtection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8" fillId="0" borderId="0" xfId="1" applyFont="1" applyFill="1" applyProtection="1"/>
    <xf numFmtId="0" fontId="6" fillId="0" borderId="2" xfId="0" applyFont="1" applyBorder="1"/>
    <xf numFmtId="0" fontId="4" fillId="0" borderId="2" xfId="0" applyFont="1" applyBorder="1"/>
    <xf numFmtId="0" fontId="9" fillId="0" borderId="2" xfId="0" applyFont="1" applyBorder="1"/>
    <xf numFmtId="3" fontId="9" fillId="0" borderId="2" xfId="0" applyNumberFormat="1" applyFont="1" applyBorder="1"/>
    <xf numFmtId="0" fontId="10" fillId="0" borderId="0" xfId="1" applyFont="1" applyFill="1" applyProtection="1"/>
    <xf numFmtId="0" fontId="4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left" indent="2"/>
    </xf>
    <xf numFmtId="3" fontId="10" fillId="0" borderId="0" xfId="1" applyNumberFormat="1" applyFont="1" applyFill="1" applyProtection="1"/>
    <xf numFmtId="0" fontId="0" fillId="0" borderId="1" xfId="0" applyFont="1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/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3" fontId="0" fillId="0" borderId="2" xfId="0" applyNumberFormat="1" applyFont="1" applyBorder="1"/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3" fontId="12" fillId="0" borderId="2" xfId="0" applyNumberFormat="1" applyFont="1" applyBorder="1"/>
    <xf numFmtId="0" fontId="6" fillId="0" borderId="0" xfId="0" applyFont="1" applyBorder="1"/>
    <xf numFmtId="0" fontId="11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4" fillId="0" borderId="4" xfId="0" applyFont="1" applyBorder="1" applyAlignment="1">
      <alignment horizontal="center" wrapText="1"/>
    </xf>
    <xf numFmtId="49" fontId="4" fillId="2" borderId="3" xfId="0" applyNumberFormat="1" applyFont="1" applyFill="1" applyBorder="1" applyAlignment="1"/>
    <xf numFmtId="0" fontId="4" fillId="0" borderId="4" xfId="0" applyFont="1" applyBorder="1"/>
    <xf numFmtId="49" fontId="0" fillId="0" borderId="1" xfId="0" applyNumberFormat="1" applyFont="1" applyBorder="1" applyAlignment="1">
      <alignment horizontal="left" indent="5"/>
    </xf>
    <xf numFmtId="0" fontId="4" fillId="2" borderId="0" xfId="0" applyFont="1" applyFill="1"/>
    <xf numFmtId="49" fontId="0" fillId="0" borderId="1" xfId="0" applyNumberFormat="1" applyFont="1" applyBorder="1" applyAlignment="1">
      <alignment horizontal="left" indent="2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12" fillId="0" borderId="2" xfId="0" applyNumberFormat="1" applyFont="1" applyFill="1" applyBorder="1"/>
    <xf numFmtId="3" fontId="1" fillId="0" borderId="0" xfId="1" applyNumberFormat="1" applyFont="1" applyFill="1" applyProtection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95"/>
  <sheetViews>
    <sheetView tabSelected="1" view="pageBreakPreview" zoomScaleNormal="100" zoomScaleSheetLayoutView="100" workbookViewId="0">
      <selection activeCell="V19" sqref="V19"/>
    </sheetView>
  </sheetViews>
  <sheetFormatPr defaultRowHeight="15.75" x14ac:dyDescent="0.25"/>
  <cols>
    <col min="1" max="4" width="9.5" style="1" customWidth="1"/>
    <col min="5" max="5" width="61" style="1" customWidth="1"/>
    <col min="6" max="6" width="19.5" style="1" customWidth="1"/>
    <col min="7" max="7" width="19" style="1" customWidth="1"/>
    <col min="8" max="8" width="18.6640625" style="1" customWidth="1"/>
    <col min="9" max="9" width="13.33203125" style="3" customWidth="1"/>
    <col min="10" max="10" width="10.1640625" style="3" bestFit="1" customWidth="1"/>
    <col min="11" max="11" width="9.33203125" style="3"/>
    <col min="12" max="12" width="11.1640625" style="3" bestFit="1" customWidth="1"/>
    <col min="13" max="16384" width="9.33203125" style="3"/>
  </cols>
  <sheetData>
    <row r="1" spans="1:9" x14ac:dyDescent="0.25">
      <c r="H1" s="2" t="s">
        <v>222</v>
      </c>
    </row>
    <row r="2" spans="1:9" x14ac:dyDescent="0.25">
      <c r="A2" s="4" t="s">
        <v>0</v>
      </c>
      <c r="B2" s="4"/>
      <c r="C2" s="4"/>
      <c r="D2" s="4"/>
      <c r="E2" s="5"/>
      <c r="F2" s="5"/>
      <c r="G2" s="5"/>
      <c r="H2" s="5"/>
    </row>
    <row r="3" spans="1:9" x14ac:dyDescent="0.25">
      <c r="A3" s="5"/>
      <c r="B3" s="5"/>
      <c r="C3" s="5"/>
      <c r="D3" s="5"/>
      <c r="E3" s="5"/>
      <c r="F3" s="5"/>
      <c r="G3" s="5"/>
      <c r="H3" s="5"/>
    </row>
    <row r="5" spans="1:9" ht="15.95" customHeight="1" x14ac:dyDescent="0.25">
      <c r="F5" s="6"/>
      <c r="G5" s="7"/>
      <c r="H5" s="8" t="s">
        <v>1</v>
      </c>
    </row>
    <row r="6" spans="1:9" ht="31.5" customHeight="1" x14ac:dyDescent="0.25">
      <c r="A6" s="9"/>
      <c r="B6" s="10" t="s">
        <v>2</v>
      </c>
      <c r="C6" s="10" t="s">
        <v>3</v>
      </c>
      <c r="D6" s="10" t="s">
        <v>4</v>
      </c>
      <c r="E6" s="11" t="s">
        <v>5</v>
      </c>
      <c r="F6" s="12" t="s">
        <v>6</v>
      </c>
      <c r="G6" s="12" t="s">
        <v>7</v>
      </c>
      <c r="H6" s="12" t="s">
        <v>8</v>
      </c>
    </row>
    <row r="7" spans="1:9" ht="15.75" customHeight="1" x14ac:dyDescent="0.25">
      <c r="A7" s="13" t="s">
        <v>9</v>
      </c>
      <c r="B7" s="14" t="s">
        <v>10</v>
      </c>
      <c r="C7" s="14" t="s">
        <v>11</v>
      </c>
      <c r="D7" s="14" t="s">
        <v>12</v>
      </c>
      <c r="E7" s="15" t="s">
        <v>13</v>
      </c>
      <c r="F7" s="16" t="s">
        <v>14</v>
      </c>
      <c r="G7" s="16" t="s">
        <v>15</v>
      </c>
      <c r="H7" s="16" t="s">
        <v>16</v>
      </c>
    </row>
    <row r="8" spans="1:9" s="21" customFormat="1" ht="12" customHeight="1" x14ac:dyDescent="0.2">
      <c r="A8" s="17"/>
      <c r="B8" s="18" t="s">
        <v>17</v>
      </c>
      <c r="C8" s="19" t="s">
        <v>18</v>
      </c>
      <c r="D8" s="19"/>
      <c r="E8" s="19"/>
      <c r="F8" s="19"/>
      <c r="G8" s="20"/>
      <c r="H8" s="20"/>
    </row>
    <row r="9" spans="1:9" s="26" customFormat="1" ht="12" customHeight="1" x14ac:dyDescent="0.2">
      <c r="A9" s="22" t="s">
        <v>17</v>
      </c>
      <c r="B9" s="23"/>
      <c r="C9" s="24" t="s">
        <v>19</v>
      </c>
      <c r="D9" s="24"/>
      <c r="E9" s="24" t="s">
        <v>20</v>
      </c>
      <c r="F9" s="25">
        <f>+F10+F17+F18+F19</f>
        <v>616506398</v>
      </c>
      <c r="G9" s="25">
        <f>+G10+G17+G18+G19</f>
        <v>613285548</v>
      </c>
      <c r="H9" s="25">
        <f>+H10+H17+H18+H19</f>
        <v>608881879</v>
      </c>
    </row>
    <row r="10" spans="1:9" s="26" customFormat="1" ht="12" customHeight="1" x14ac:dyDescent="0.2">
      <c r="A10" s="17" t="s">
        <v>21</v>
      </c>
      <c r="B10" s="27"/>
      <c r="C10" s="28"/>
      <c r="D10" s="28" t="s">
        <v>22</v>
      </c>
      <c r="E10" s="28" t="s">
        <v>23</v>
      </c>
      <c r="F10" s="29">
        <f>SUM(F11:F16)</f>
        <v>406562910</v>
      </c>
      <c r="G10" s="29">
        <f>SUM(G11:G16)</f>
        <v>433124208</v>
      </c>
      <c r="H10" s="29">
        <f>SUM(H11:H16)</f>
        <v>433124208</v>
      </c>
    </row>
    <row r="11" spans="1:9" s="26" customFormat="1" ht="12" customHeight="1" x14ac:dyDescent="0.2">
      <c r="A11" s="22" t="s">
        <v>24</v>
      </c>
      <c r="B11" s="27"/>
      <c r="C11" s="28"/>
      <c r="D11" s="28" t="s">
        <v>25</v>
      </c>
      <c r="E11" s="30" t="s">
        <v>26</v>
      </c>
      <c r="F11" s="29">
        <v>114264240</v>
      </c>
      <c r="G11" s="29">
        <v>120144624</v>
      </c>
      <c r="H11" s="29">
        <v>120144624</v>
      </c>
    </row>
    <row r="12" spans="1:9" s="26" customFormat="1" ht="12" customHeight="1" x14ac:dyDescent="0.2">
      <c r="A12" s="17" t="s">
        <v>27</v>
      </c>
      <c r="B12" s="27"/>
      <c r="C12" s="28"/>
      <c r="D12" s="28" t="s">
        <v>28</v>
      </c>
      <c r="E12" s="30" t="s">
        <v>29</v>
      </c>
      <c r="F12" s="29">
        <v>153687636</v>
      </c>
      <c r="G12" s="29">
        <v>162320210</v>
      </c>
      <c r="H12" s="29">
        <v>162320210</v>
      </c>
    </row>
    <row r="13" spans="1:9" s="26" customFormat="1" ht="12" customHeight="1" x14ac:dyDescent="0.2">
      <c r="A13" s="22" t="s">
        <v>30</v>
      </c>
      <c r="B13" s="27"/>
      <c r="C13" s="28"/>
      <c r="D13" s="28" t="s">
        <v>31</v>
      </c>
      <c r="E13" s="30" t="s">
        <v>32</v>
      </c>
      <c r="F13" s="29">
        <v>109567591</v>
      </c>
      <c r="G13" s="29">
        <v>123261653</v>
      </c>
      <c r="H13" s="29">
        <v>123261653</v>
      </c>
    </row>
    <row r="14" spans="1:9" s="26" customFormat="1" ht="12" customHeight="1" x14ac:dyDescent="0.2">
      <c r="A14" s="17" t="s">
        <v>33</v>
      </c>
      <c r="B14" s="27"/>
      <c r="C14" s="28"/>
      <c r="D14" s="28" t="s">
        <v>34</v>
      </c>
      <c r="E14" s="30" t="s">
        <v>35</v>
      </c>
      <c r="F14" s="29">
        <v>9327175</v>
      </c>
      <c r="G14" s="29">
        <v>9600739</v>
      </c>
      <c r="H14" s="29">
        <v>9600739</v>
      </c>
    </row>
    <row r="15" spans="1:9" s="26" customFormat="1" ht="12" customHeight="1" x14ac:dyDescent="0.2">
      <c r="A15" s="22" t="s">
        <v>36</v>
      </c>
      <c r="B15" s="27"/>
      <c r="C15" s="28"/>
      <c r="D15" s="28" t="s">
        <v>37</v>
      </c>
      <c r="E15" s="30" t="s">
        <v>38</v>
      </c>
      <c r="F15" s="29">
        <v>11818779</v>
      </c>
      <c r="G15" s="29">
        <v>16310000</v>
      </c>
      <c r="H15" s="29">
        <v>16310000</v>
      </c>
    </row>
    <row r="16" spans="1:9" s="26" customFormat="1" ht="14.25" customHeight="1" x14ac:dyDescent="0.2">
      <c r="A16" s="17" t="s">
        <v>39</v>
      </c>
      <c r="B16" s="27"/>
      <c r="C16" s="28"/>
      <c r="D16" s="28" t="s">
        <v>40</v>
      </c>
      <c r="E16" s="30" t="s">
        <v>41</v>
      </c>
      <c r="F16" s="29">
        <v>7897489</v>
      </c>
      <c r="G16" s="29">
        <v>1486982</v>
      </c>
      <c r="H16" s="29">
        <v>1486982</v>
      </c>
      <c r="I16" s="31"/>
    </row>
    <row r="17" spans="1:10" s="26" customFormat="1" ht="12" customHeight="1" x14ac:dyDescent="0.2">
      <c r="A17" s="22" t="s">
        <v>42</v>
      </c>
      <c r="B17" s="27"/>
      <c r="C17" s="28"/>
      <c r="D17" s="28" t="s">
        <v>43</v>
      </c>
      <c r="E17" s="28" t="s">
        <v>44</v>
      </c>
      <c r="F17" s="29">
        <v>0</v>
      </c>
      <c r="G17" s="29">
        <v>0</v>
      </c>
      <c r="H17" s="29"/>
    </row>
    <row r="18" spans="1:10" s="26" customFormat="1" ht="12" customHeight="1" x14ac:dyDescent="0.2">
      <c r="A18" s="17" t="s">
        <v>45</v>
      </c>
      <c r="B18" s="27"/>
      <c r="C18" s="28"/>
      <c r="D18" s="28" t="s">
        <v>46</v>
      </c>
      <c r="E18" s="32" t="s">
        <v>47</v>
      </c>
      <c r="F18" s="29">
        <v>0</v>
      </c>
      <c r="G18" s="29">
        <v>0</v>
      </c>
      <c r="H18" s="29"/>
    </row>
    <row r="19" spans="1:10" s="26" customFormat="1" ht="12" customHeight="1" x14ac:dyDescent="0.2">
      <c r="A19" s="22" t="s">
        <v>48</v>
      </c>
      <c r="B19" s="27"/>
      <c r="C19" s="28"/>
      <c r="D19" s="28" t="s">
        <v>49</v>
      </c>
      <c r="E19" s="28" t="s">
        <v>50</v>
      </c>
      <c r="F19" s="29">
        <v>209943488</v>
      </c>
      <c r="G19" s="29">
        <v>180161340</v>
      </c>
      <c r="H19" s="29">
        <v>175757671</v>
      </c>
    </row>
    <row r="20" spans="1:10" s="26" customFormat="1" ht="12" customHeight="1" x14ac:dyDescent="0.2">
      <c r="A20" s="17" t="s">
        <v>51</v>
      </c>
      <c r="B20" s="27"/>
      <c r="C20" s="33" t="s">
        <v>52</v>
      </c>
      <c r="D20" s="33"/>
      <c r="E20" s="33" t="s">
        <v>53</v>
      </c>
      <c r="F20" s="34">
        <f>+F22+F23+F27</f>
        <v>270699149</v>
      </c>
      <c r="G20" s="34">
        <f>+G22+G23+G27</f>
        <v>221100000</v>
      </c>
      <c r="H20" s="34">
        <f>+H22+H23+H27</f>
        <v>312972729</v>
      </c>
    </row>
    <row r="21" spans="1:10" s="26" customFormat="1" ht="12" customHeight="1" x14ac:dyDescent="0.2">
      <c r="A21" s="22" t="s">
        <v>54</v>
      </c>
      <c r="B21" s="27"/>
      <c r="C21" s="28"/>
      <c r="D21" s="28" t="s">
        <v>55</v>
      </c>
      <c r="E21" s="28" t="s">
        <v>56</v>
      </c>
      <c r="F21" s="29"/>
      <c r="G21" s="29"/>
      <c r="H21" s="29"/>
    </row>
    <row r="22" spans="1:10" s="26" customFormat="1" ht="12" customHeight="1" x14ac:dyDescent="0.2">
      <c r="A22" s="17" t="s">
        <v>57</v>
      </c>
      <c r="B22" s="27"/>
      <c r="C22" s="28"/>
      <c r="D22" s="28" t="s">
        <v>58</v>
      </c>
      <c r="E22" s="28" t="s">
        <v>59</v>
      </c>
      <c r="F22" s="29">
        <v>49865508</v>
      </c>
      <c r="G22" s="29">
        <v>44000000</v>
      </c>
      <c r="H22" s="29">
        <v>49454063</v>
      </c>
    </row>
    <row r="23" spans="1:10" s="26" customFormat="1" ht="14.25" customHeight="1" x14ac:dyDescent="0.2">
      <c r="A23" s="22" t="s">
        <v>60</v>
      </c>
      <c r="B23" s="27"/>
      <c r="C23" s="28"/>
      <c r="D23" s="28" t="s">
        <v>61</v>
      </c>
      <c r="E23" s="28" t="s">
        <v>62</v>
      </c>
      <c r="F23" s="29">
        <f>SUM(F24:F26)</f>
        <v>217781639</v>
      </c>
      <c r="G23" s="29">
        <f>SUM(G24:G26)</f>
        <v>176000000</v>
      </c>
      <c r="H23" s="29">
        <f>SUM(H24:H26)</f>
        <v>259307275</v>
      </c>
    </row>
    <row r="24" spans="1:10" s="26" customFormat="1" ht="12" customHeight="1" x14ac:dyDescent="0.2">
      <c r="A24" s="17" t="s">
        <v>63</v>
      </c>
      <c r="B24" s="27"/>
      <c r="C24" s="28"/>
      <c r="D24" s="28" t="s">
        <v>64</v>
      </c>
      <c r="E24" s="30" t="s">
        <v>65</v>
      </c>
      <c r="F24" s="29">
        <v>203290690</v>
      </c>
      <c r="G24" s="29">
        <v>165000000</v>
      </c>
      <c r="H24" s="29">
        <v>243732886</v>
      </c>
      <c r="J24" s="31"/>
    </row>
    <row r="25" spans="1:10" s="26" customFormat="1" ht="12" customHeight="1" x14ac:dyDescent="0.2">
      <c r="A25" s="22" t="s">
        <v>66</v>
      </c>
      <c r="B25" s="27"/>
      <c r="C25" s="28"/>
      <c r="D25" s="28" t="s">
        <v>67</v>
      </c>
      <c r="E25" s="30" t="s">
        <v>68</v>
      </c>
      <c r="F25" s="29">
        <v>14490949</v>
      </c>
      <c r="G25" s="29">
        <v>11000000</v>
      </c>
      <c r="H25" s="29">
        <v>15574389</v>
      </c>
      <c r="J25" s="31"/>
    </row>
    <row r="26" spans="1:10" s="26" customFormat="1" ht="12" customHeight="1" x14ac:dyDescent="0.2">
      <c r="A26" s="17" t="s">
        <v>69</v>
      </c>
      <c r="B26" s="27"/>
      <c r="C26" s="28"/>
      <c r="D26" s="28" t="s">
        <v>70</v>
      </c>
      <c r="E26" s="30" t="s">
        <v>71</v>
      </c>
      <c r="F26" s="29">
        <v>0</v>
      </c>
      <c r="G26" s="29">
        <v>0</v>
      </c>
      <c r="H26" s="29"/>
    </row>
    <row r="27" spans="1:10" s="26" customFormat="1" ht="12" customHeight="1" x14ac:dyDescent="0.2">
      <c r="A27" s="22" t="s">
        <v>72</v>
      </c>
      <c r="B27" s="27"/>
      <c r="C27" s="28"/>
      <c r="D27" s="28" t="s">
        <v>73</v>
      </c>
      <c r="E27" s="28" t="s">
        <v>74</v>
      </c>
      <c r="F27" s="29">
        <v>3052002</v>
      </c>
      <c r="G27" s="29">
        <v>1100000</v>
      </c>
      <c r="H27" s="29">
        <v>4211391</v>
      </c>
    </row>
    <row r="28" spans="1:10" s="26" customFormat="1" ht="12" customHeight="1" x14ac:dyDescent="0.2">
      <c r="A28" s="17" t="s">
        <v>75</v>
      </c>
      <c r="B28" s="27"/>
      <c r="C28" s="33" t="s">
        <v>76</v>
      </c>
      <c r="D28" s="33"/>
      <c r="E28" s="33" t="s">
        <v>77</v>
      </c>
      <c r="F28" s="34">
        <f>SUM(F29:F38)</f>
        <v>142410068</v>
      </c>
      <c r="G28" s="34">
        <f>SUM(G29:G38)</f>
        <v>103352000</v>
      </c>
      <c r="H28" s="34">
        <f>SUM(H29:H38)</f>
        <v>108229327</v>
      </c>
    </row>
    <row r="29" spans="1:10" s="26" customFormat="1" ht="12" customHeight="1" x14ac:dyDescent="0.2">
      <c r="A29" s="22" t="s">
        <v>78</v>
      </c>
      <c r="B29" s="27"/>
      <c r="C29" s="28"/>
      <c r="D29" s="28" t="s">
        <v>79</v>
      </c>
      <c r="E29" s="28" t="s">
        <v>80</v>
      </c>
      <c r="F29" s="29">
        <v>1945781</v>
      </c>
      <c r="G29" s="29">
        <v>300000</v>
      </c>
      <c r="H29" s="29">
        <v>1897884</v>
      </c>
    </row>
    <row r="30" spans="1:10" s="26" customFormat="1" ht="12" customHeight="1" x14ac:dyDescent="0.2">
      <c r="A30" s="17" t="s">
        <v>81</v>
      </c>
      <c r="B30" s="27"/>
      <c r="C30" s="28"/>
      <c r="D30" s="28" t="s">
        <v>82</v>
      </c>
      <c r="E30" s="28" t="s">
        <v>83</v>
      </c>
      <c r="F30" s="29">
        <v>67800182</v>
      </c>
      <c r="G30" s="29">
        <v>69767000</v>
      </c>
      <c r="H30" s="29">
        <v>67690706</v>
      </c>
    </row>
    <row r="31" spans="1:10" s="26" customFormat="1" ht="12" customHeight="1" x14ac:dyDescent="0.2">
      <c r="A31" s="22" t="s">
        <v>84</v>
      </c>
      <c r="B31" s="27"/>
      <c r="C31" s="28"/>
      <c r="D31" s="28" t="s">
        <v>85</v>
      </c>
      <c r="E31" s="28" t="s">
        <v>86</v>
      </c>
      <c r="F31" s="29">
        <v>9759808</v>
      </c>
      <c r="G31" s="29">
        <v>10740000</v>
      </c>
      <c r="H31" s="29">
        <v>11178234</v>
      </c>
    </row>
    <row r="32" spans="1:10" s="26" customFormat="1" ht="12" customHeight="1" x14ac:dyDescent="0.2">
      <c r="A32" s="17" t="s">
        <v>87</v>
      </c>
      <c r="B32" s="27"/>
      <c r="C32" s="28"/>
      <c r="D32" s="28" t="s">
        <v>88</v>
      </c>
      <c r="E32" s="28" t="s">
        <v>89</v>
      </c>
      <c r="F32" s="29">
        <v>5731650</v>
      </c>
      <c r="G32" s="29">
        <v>3626000</v>
      </c>
      <c r="H32" s="29">
        <v>2317752</v>
      </c>
    </row>
    <row r="33" spans="1:8" s="26" customFormat="1" ht="12" customHeight="1" x14ac:dyDescent="0.2">
      <c r="A33" s="22" t="s">
        <v>90</v>
      </c>
      <c r="B33" s="27"/>
      <c r="C33" s="28"/>
      <c r="D33" s="28" t="s">
        <v>91</v>
      </c>
      <c r="E33" s="28" t="s">
        <v>92</v>
      </c>
      <c r="F33" s="29">
        <v>907323</v>
      </c>
      <c r="G33" s="29">
        <v>1055000</v>
      </c>
      <c r="H33" s="29">
        <v>952540</v>
      </c>
    </row>
    <row r="34" spans="1:8" customFormat="1" ht="12" customHeight="1" x14ac:dyDescent="0.2">
      <c r="A34" s="17" t="s">
        <v>93</v>
      </c>
      <c r="B34" s="27"/>
      <c r="C34" s="28"/>
      <c r="D34" s="28" t="s">
        <v>94</v>
      </c>
      <c r="E34" s="28" t="s">
        <v>95</v>
      </c>
      <c r="F34" s="29">
        <v>18113352</v>
      </c>
      <c r="G34" s="29">
        <v>17864000</v>
      </c>
      <c r="H34" s="29">
        <v>16770644</v>
      </c>
    </row>
    <row r="35" spans="1:8" s="26" customFormat="1" ht="12" customHeight="1" x14ac:dyDescent="0.2">
      <c r="A35" s="22" t="s">
        <v>96</v>
      </c>
      <c r="B35" s="27"/>
      <c r="C35" s="28"/>
      <c r="D35" s="28" t="s">
        <v>97</v>
      </c>
      <c r="E35" s="28" t="s">
        <v>98</v>
      </c>
      <c r="F35" s="29">
        <v>1741000</v>
      </c>
      <c r="G35" s="29">
        <v>0</v>
      </c>
      <c r="H35" s="29">
        <v>3133000</v>
      </c>
    </row>
    <row r="36" spans="1:8" s="26" customFormat="1" ht="12" customHeight="1" x14ac:dyDescent="0.2">
      <c r="A36" s="17" t="s">
        <v>99</v>
      </c>
      <c r="B36" s="27"/>
      <c r="C36" s="28"/>
      <c r="D36" s="28" t="s">
        <v>100</v>
      </c>
      <c r="E36" s="28" t="s">
        <v>101</v>
      </c>
      <c r="F36" s="29">
        <v>3919775</v>
      </c>
      <c r="G36" s="29">
        <v>0</v>
      </c>
      <c r="H36" s="29">
        <v>767366</v>
      </c>
    </row>
    <row r="37" spans="1:8" s="26" customFormat="1" ht="12" customHeight="1" x14ac:dyDescent="0.2">
      <c r="A37" s="22" t="s">
        <v>102</v>
      </c>
      <c r="B37" s="27"/>
      <c r="C37" s="28"/>
      <c r="D37" s="28" t="s">
        <v>103</v>
      </c>
      <c r="E37" s="28" t="s">
        <v>104</v>
      </c>
      <c r="F37" s="29">
        <v>435798</v>
      </c>
      <c r="G37" s="29"/>
      <c r="H37" s="29">
        <v>204982</v>
      </c>
    </row>
    <row r="38" spans="1:8" s="26" customFormat="1" ht="12" customHeight="1" x14ac:dyDescent="0.2">
      <c r="A38" s="17" t="s">
        <v>105</v>
      </c>
      <c r="B38" s="27"/>
      <c r="C38" s="28"/>
      <c r="D38" s="28" t="s">
        <v>106</v>
      </c>
      <c r="E38" s="28" t="s">
        <v>107</v>
      </c>
      <c r="F38" s="29">
        <v>32055399</v>
      </c>
      <c r="G38" s="29">
        <v>0</v>
      </c>
      <c r="H38" s="29">
        <v>3316219</v>
      </c>
    </row>
    <row r="39" spans="1:8" s="26" customFormat="1" ht="12" customHeight="1" x14ac:dyDescent="0.2">
      <c r="A39" s="22" t="s">
        <v>108</v>
      </c>
      <c r="B39" s="27"/>
      <c r="C39" s="33" t="s">
        <v>109</v>
      </c>
      <c r="D39" s="33"/>
      <c r="E39" s="33" t="s">
        <v>110</v>
      </c>
      <c r="F39" s="34">
        <f>+F40</f>
        <v>772855</v>
      </c>
      <c r="G39" s="34">
        <f>+G40</f>
        <v>0</v>
      </c>
      <c r="H39" s="34">
        <f>+H40</f>
        <v>881900</v>
      </c>
    </row>
    <row r="40" spans="1:8" s="26" customFormat="1" ht="12" customHeight="1" x14ac:dyDescent="0.2">
      <c r="A40" s="17" t="s">
        <v>111</v>
      </c>
      <c r="B40" s="27"/>
      <c r="C40" s="28"/>
      <c r="D40" s="28" t="s">
        <v>112</v>
      </c>
      <c r="E40" s="28" t="s">
        <v>113</v>
      </c>
      <c r="F40" s="29">
        <v>772855</v>
      </c>
      <c r="G40" s="29">
        <v>0</v>
      </c>
      <c r="H40" s="29">
        <v>881900</v>
      </c>
    </row>
    <row r="41" spans="1:8" s="26" customFormat="1" ht="12" customHeight="1" x14ac:dyDescent="0.2">
      <c r="A41" s="22" t="s">
        <v>114</v>
      </c>
      <c r="B41" s="35" t="s">
        <v>115</v>
      </c>
      <c r="C41" s="35"/>
      <c r="D41" s="35"/>
      <c r="E41" s="36" t="s">
        <v>116</v>
      </c>
      <c r="F41" s="34">
        <f>+F9+F20+F28+F39</f>
        <v>1030388470</v>
      </c>
      <c r="G41" s="34">
        <f>+G9+G20+G28+G39</f>
        <v>937737548</v>
      </c>
      <c r="H41" s="34">
        <f>+H9+H20+H28+H39</f>
        <v>1030965835</v>
      </c>
    </row>
    <row r="42" spans="1:8" s="26" customFormat="1" ht="12" customHeight="1" x14ac:dyDescent="0.2">
      <c r="A42" s="17" t="s">
        <v>117</v>
      </c>
      <c r="B42" s="18" t="s">
        <v>21</v>
      </c>
      <c r="C42" s="37" t="s">
        <v>118</v>
      </c>
      <c r="D42" s="37"/>
      <c r="E42" s="37"/>
      <c r="F42" s="38"/>
      <c r="G42" s="20"/>
      <c r="H42" s="20"/>
    </row>
    <row r="43" spans="1:8" s="26" customFormat="1" ht="12" customHeight="1" x14ac:dyDescent="0.2">
      <c r="A43" s="22" t="s">
        <v>119</v>
      </c>
      <c r="B43" s="27"/>
      <c r="C43" s="33" t="s">
        <v>120</v>
      </c>
      <c r="D43" s="33"/>
      <c r="E43" s="33" t="s">
        <v>121</v>
      </c>
      <c r="F43" s="25">
        <f>SUM(F44:F45)</f>
        <v>90007375</v>
      </c>
      <c r="G43" s="25">
        <f>SUM(G44:G45)</f>
        <v>124640792</v>
      </c>
      <c r="H43" s="25">
        <f>SUM(H44:H45)</f>
        <v>94788849</v>
      </c>
    </row>
    <row r="44" spans="1:8" s="26" customFormat="1" ht="12" customHeight="1" x14ac:dyDescent="0.2">
      <c r="A44" s="17" t="s">
        <v>122</v>
      </c>
      <c r="B44" s="27"/>
      <c r="C44" s="28"/>
      <c r="D44" s="28" t="s">
        <v>123</v>
      </c>
      <c r="E44" s="28" t="s">
        <v>124</v>
      </c>
      <c r="F44" s="39">
        <v>66446149</v>
      </c>
      <c r="G44" s="39">
        <v>11457389</v>
      </c>
      <c r="H44" s="39">
        <v>11457389</v>
      </c>
    </row>
    <row r="45" spans="1:8" s="26" customFormat="1" ht="12" customHeight="1" x14ac:dyDescent="0.2">
      <c r="A45" s="22" t="s">
        <v>125</v>
      </c>
      <c r="B45" s="27"/>
      <c r="C45" s="28"/>
      <c r="D45" s="28" t="s">
        <v>126</v>
      </c>
      <c r="E45" s="28" t="s">
        <v>127</v>
      </c>
      <c r="F45" s="39">
        <v>23561226</v>
      </c>
      <c r="G45" s="39">
        <v>113183403</v>
      </c>
      <c r="H45" s="39">
        <v>83331460</v>
      </c>
    </row>
    <row r="46" spans="1:8" s="26" customFormat="1" ht="12" customHeight="1" x14ac:dyDescent="0.2">
      <c r="A46" s="17" t="s">
        <v>128</v>
      </c>
      <c r="B46" s="27"/>
      <c r="C46" s="33" t="s">
        <v>129</v>
      </c>
      <c r="D46" s="33"/>
      <c r="E46" s="33" t="s">
        <v>130</v>
      </c>
      <c r="F46" s="25">
        <f>SUM(F47:F51)</f>
        <v>654710</v>
      </c>
      <c r="G46" s="25">
        <f>SUM(G47:G51)</f>
        <v>0</v>
      </c>
      <c r="H46" s="25">
        <f>SUM(H47:H51)</f>
        <v>82109</v>
      </c>
    </row>
    <row r="47" spans="1:8" s="26" customFormat="1" ht="12" customHeight="1" x14ac:dyDescent="0.2">
      <c r="A47" s="22" t="s">
        <v>131</v>
      </c>
      <c r="B47" s="27"/>
      <c r="C47" s="28"/>
      <c r="D47" s="28" t="s">
        <v>132</v>
      </c>
      <c r="E47" s="28" t="s">
        <v>133</v>
      </c>
      <c r="F47" s="39"/>
      <c r="G47" s="39"/>
      <c r="H47" s="39"/>
    </row>
    <row r="48" spans="1:8" s="26" customFormat="1" ht="12" customHeight="1" x14ac:dyDescent="0.2">
      <c r="A48" s="17" t="s">
        <v>134</v>
      </c>
      <c r="B48" s="27"/>
      <c r="C48" s="28"/>
      <c r="D48" s="28" t="s">
        <v>135</v>
      </c>
      <c r="E48" s="28" t="s">
        <v>136</v>
      </c>
      <c r="F48" s="39"/>
      <c r="G48" s="39"/>
      <c r="H48" s="39"/>
    </row>
    <row r="49" spans="1:9" s="26" customFormat="1" ht="12" customHeight="1" x14ac:dyDescent="0.2">
      <c r="A49" s="22" t="s">
        <v>137</v>
      </c>
      <c r="B49" s="27"/>
      <c r="C49" s="28"/>
      <c r="D49" s="28" t="s">
        <v>138</v>
      </c>
      <c r="E49" s="28" t="s">
        <v>139</v>
      </c>
      <c r="F49" s="39"/>
      <c r="G49" s="39"/>
      <c r="H49" s="39"/>
    </row>
    <row r="50" spans="1:9" s="26" customFormat="1" ht="12" customHeight="1" x14ac:dyDescent="0.2">
      <c r="A50" s="17" t="s">
        <v>140</v>
      </c>
      <c r="B50" s="27"/>
      <c r="C50" s="28"/>
      <c r="D50" s="28" t="s">
        <v>141</v>
      </c>
      <c r="E50" s="28" t="s">
        <v>142</v>
      </c>
      <c r="F50" s="39"/>
      <c r="G50" s="39"/>
      <c r="H50" s="39"/>
    </row>
    <row r="51" spans="1:9" s="26" customFormat="1" ht="12" customHeight="1" x14ac:dyDescent="0.2">
      <c r="A51" s="22" t="s">
        <v>143</v>
      </c>
      <c r="B51" s="27"/>
      <c r="C51" s="28"/>
      <c r="D51" s="28" t="s">
        <v>144</v>
      </c>
      <c r="E51" s="28" t="s">
        <v>145</v>
      </c>
      <c r="F51" s="39">
        <v>654710</v>
      </c>
      <c r="G51" s="39"/>
      <c r="H51" s="39">
        <v>82109</v>
      </c>
    </row>
    <row r="52" spans="1:9" s="26" customFormat="1" ht="12" customHeight="1" x14ac:dyDescent="0.2">
      <c r="A52" s="17" t="s">
        <v>146</v>
      </c>
      <c r="B52" s="27"/>
      <c r="C52" s="33" t="s">
        <v>147</v>
      </c>
      <c r="D52" s="33"/>
      <c r="E52" s="33" t="s">
        <v>148</v>
      </c>
      <c r="F52" s="25"/>
      <c r="G52" s="25"/>
      <c r="H52" s="25"/>
    </row>
    <row r="53" spans="1:9" s="26" customFormat="1" ht="12" customHeight="1" x14ac:dyDescent="0.2">
      <c r="A53" s="22" t="s">
        <v>149</v>
      </c>
      <c r="B53" s="35" t="s">
        <v>150</v>
      </c>
      <c r="C53" s="35"/>
      <c r="D53" s="35"/>
      <c r="E53" s="36"/>
      <c r="F53" s="34">
        <f>+F43+F46</f>
        <v>90662085</v>
      </c>
      <c r="G53" s="34">
        <f>+G43+G46</f>
        <v>124640792</v>
      </c>
      <c r="H53" s="34">
        <f>+H43+H46</f>
        <v>94870958</v>
      </c>
    </row>
    <row r="54" spans="1:9" s="26" customFormat="1" ht="12" customHeight="1" x14ac:dyDescent="0.2">
      <c r="A54" s="17" t="s">
        <v>151</v>
      </c>
      <c r="B54" s="40" t="s">
        <v>152</v>
      </c>
      <c r="C54" s="41"/>
      <c r="D54" s="41"/>
      <c r="E54" s="42" t="s">
        <v>153</v>
      </c>
      <c r="F54" s="25">
        <f>+F41+F53</f>
        <v>1121050555</v>
      </c>
      <c r="G54" s="25">
        <f>+G41+G53</f>
        <v>1062378340</v>
      </c>
      <c r="H54" s="25">
        <f>+H41+H53</f>
        <v>1125836793</v>
      </c>
    </row>
    <row r="55" spans="1:9" s="26" customFormat="1" ht="12" customHeight="1" x14ac:dyDescent="0.2">
      <c r="A55" s="22" t="s">
        <v>154</v>
      </c>
      <c r="B55" s="18" t="s">
        <v>24</v>
      </c>
      <c r="C55" s="43" t="s">
        <v>155</v>
      </c>
      <c r="D55" s="43"/>
      <c r="E55" s="43"/>
      <c r="F55" s="44"/>
      <c r="G55" s="20"/>
      <c r="H55" s="20"/>
    </row>
    <row r="56" spans="1:9" s="26" customFormat="1" ht="12" customHeight="1" x14ac:dyDescent="0.2">
      <c r="A56" s="17" t="s">
        <v>156</v>
      </c>
      <c r="B56" s="27"/>
      <c r="C56" s="33" t="s">
        <v>157</v>
      </c>
      <c r="D56" s="33"/>
      <c r="E56" s="33" t="s">
        <v>158</v>
      </c>
      <c r="F56" s="25">
        <f>+F57</f>
        <v>884488241</v>
      </c>
      <c r="G56" s="25">
        <f>+G57</f>
        <v>889309117</v>
      </c>
      <c r="H56" s="25">
        <f>+H57</f>
        <v>889309117</v>
      </c>
    </row>
    <row r="57" spans="1:9" s="26" customFormat="1" ht="12" customHeight="1" x14ac:dyDescent="0.2">
      <c r="A57" s="22" t="s">
        <v>159</v>
      </c>
      <c r="B57" s="27"/>
      <c r="C57" s="28"/>
      <c r="D57" s="28" t="s">
        <v>160</v>
      </c>
      <c r="E57" s="28" t="s">
        <v>161</v>
      </c>
      <c r="F57" s="39">
        <f>SUM(F58:F61)</f>
        <v>884488241</v>
      </c>
      <c r="G57" s="39">
        <f>SUM(G58:G61)</f>
        <v>889309117</v>
      </c>
      <c r="H57" s="39">
        <f>SUM(H58:H61)</f>
        <v>889309117</v>
      </c>
    </row>
    <row r="58" spans="1:9" s="26" customFormat="1" ht="12" customHeight="1" x14ac:dyDescent="0.2">
      <c r="A58" s="17" t="s">
        <v>162</v>
      </c>
      <c r="B58" s="27"/>
      <c r="C58" s="28"/>
      <c r="D58" s="28" t="s">
        <v>163</v>
      </c>
      <c r="E58" s="30" t="s">
        <v>164</v>
      </c>
      <c r="F58" s="39"/>
      <c r="G58" s="39">
        <v>30000000</v>
      </c>
      <c r="H58" s="39">
        <v>30000000</v>
      </c>
      <c r="I58" s="31"/>
    </row>
    <row r="59" spans="1:9" s="26" customFormat="1" ht="13.5" customHeight="1" x14ac:dyDescent="0.2">
      <c r="A59" s="22" t="s">
        <v>165</v>
      </c>
      <c r="B59" s="27"/>
      <c r="C59" s="28"/>
      <c r="D59" s="28" t="s">
        <v>166</v>
      </c>
      <c r="E59" s="30" t="s">
        <v>167</v>
      </c>
      <c r="F59" s="39"/>
      <c r="G59" s="39">
        <v>0</v>
      </c>
      <c r="H59" s="39">
        <v>0</v>
      </c>
    </row>
    <row r="60" spans="1:9" s="26" customFormat="1" ht="12" customHeight="1" x14ac:dyDescent="0.2">
      <c r="A60" s="17" t="s">
        <v>168</v>
      </c>
      <c r="B60" s="27"/>
      <c r="C60" s="28"/>
      <c r="D60" s="28" t="s">
        <v>169</v>
      </c>
      <c r="E60" s="30" t="s">
        <v>170</v>
      </c>
      <c r="F60" s="39">
        <v>870654718</v>
      </c>
      <c r="G60" s="39">
        <v>843854639</v>
      </c>
      <c r="H60" s="39">
        <v>843854639</v>
      </c>
    </row>
    <row r="61" spans="1:9" s="26" customFormat="1" ht="12" customHeight="1" x14ac:dyDescent="0.2">
      <c r="A61" s="22" t="s">
        <v>171</v>
      </c>
      <c r="B61" s="27"/>
      <c r="C61" s="28"/>
      <c r="D61" s="28" t="s">
        <v>172</v>
      </c>
      <c r="E61" s="30" t="s">
        <v>173</v>
      </c>
      <c r="F61" s="39">
        <v>13833523</v>
      </c>
      <c r="G61" s="39">
        <v>15454478</v>
      </c>
      <c r="H61" s="39">
        <v>15454478</v>
      </c>
    </row>
    <row r="62" spans="1:9" s="26" customFormat="1" ht="15" customHeight="1" x14ac:dyDescent="0.2">
      <c r="A62" s="17" t="s">
        <v>174</v>
      </c>
      <c r="B62" s="27"/>
      <c r="C62" s="28"/>
      <c r="D62" s="28"/>
      <c r="E62" s="27" t="s">
        <v>175</v>
      </c>
      <c r="F62" s="25">
        <f>+F56</f>
        <v>884488241</v>
      </c>
      <c r="G62" s="25">
        <f>+G56</f>
        <v>889309117</v>
      </c>
      <c r="H62" s="25">
        <f>+H56</f>
        <v>889309117</v>
      </c>
    </row>
    <row r="63" spans="1:9" s="26" customFormat="1" ht="18" customHeight="1" x14ac:dyDescent="0.25">
      <c r="A63" s="22" t="s">
        <v>176</v>
      </c>
      <c r="B63" s="45" t="s">
        <v>177</v>
      </c>
      <c r="C63" s="46"/>
      <c r="D63" s="46"/>
      <c r="E63" s="47"/>
      <c r="F63" s="48">
        <f>+F54+F62</f>
        <v>2005538796</v>
      </c>
      <c r="G63" s="48">
        <f>+G54+G62</f>
        <v>1951687457</v>
      </c>
      <c r="H63" s="48">
        <f>+H54+H62</f>
        <v>2015145910</v>
      </c>
    </row>
    <row r="64" spans="1:9" s="26" customFormat="1" ht="12" customHeight="1" x14ac:dyDescent="0.25">
      <c r="A64" s="49"/>
      <c r="B64" s="50"/>
      <c r="C64" s="50"/>
      <c r="D64" s="50"/>
      <c r="E64" s="50"/>
      <c r="F64" s="51"/>
      <c r="G64" s="51"/>
      <c r="H64" s="51"/>
    </row>
    <row r="65" spans="1:8" s="26" customFormat="1" ht="25.5" customHeight="1" x14ac:dyDescent="0.2">
      <c r="A65" s="17"/>
      <c r="B65" s="52" t="s">
        <v>2</v>
      </c>
      <c r="C65" s="10" t="s">
        <v>3</v>
      </c>
      <c r="D65" s="10" t="s">
        <v>4</v>
      </c>
      <c r="E65" s="11" t="s">
        <v>5</v>
      </c>
      <c r="F65" s="12" t="s">
        <v>6</v>
      </c>
      <c r="G65" s="12" t="s">
        <v>7</v>
      </c>
      <c r="H65" s="12" t="s">
        <v>8</v>
      </c>
    </row>
    <row r="66" spans="1:8" s="26" customFormat="1" ht="12" customHeight="1" x14ac:dyDescent="0.2">
      <c r="A66" s="13" t="s">
        <v>9</v>
      </c>
      <c r="B66" s="14" t="s">
        <v>10</v>
      </c>
      <c r="C66" s="14" t="s">
        <v>11</v>
      </c>
      <c r="D66" s="14" t="s">
        <v>12</v>
      </c>
      <c r="E66" s="15" t="s">
        <v>13</v>
      </c>
      <c r="F66" s="16" t="s">
        <v>14</v>
      </c>
      <c r="G66" s="16" t="s">
        <v>15</v>
      </c>
      <c r="H66" s="16" t="s">
        <v>178</v>
      </c>
    </row>
    <row r="67" spans="1:8" s="26" customFormat="1" ht="12" customHeight="1" x14ac:dyDescent="0.2">
      <c r="A67" s="17"/>
      <c r="B67" s="53" t="s">
        <v>17</v>
      </c>
      <c r="C67" s="37" t="s">
        <v>18</v>
      </c>
      <c r="D67" s="37"/>
      <c r="E67" s="37"/>
      <c r="F67" s="38"/>
      <c r="G67" s="20"/>
      <c r="H67" s="20"/>
    </row>
    <row r="68" spans="1:8" s="26" customFormat="1" ht="14.25" customHeight="1" x14ac:dyDescent="0.2">
      <c r="A68" s="17" t="s">
        <v>17</v>
      </c>
      <c r="B68" s="54"/>
      <c r="C68" s="28" t="s">
        <v>179</v>
      </c>
      <c r="D68" s="28"/>
      <c r="E68" s="28" t="s">
        <v>180</v>
      </c>
      <c r="F68" s="29">
        <v>485995596</v>
      </c>
      <c r="G68" s="29">
        <v>543985170</v>
      </c>
      <c r="H68" s="29">
        <v>513783790</v>
      </c>
    </row>
    <row r="69" spans="1:8" s="26" customFormat="1" ht="14.25" customHeight="1" x14ac:dyDescent="0.2">
      <c r="A69" s="17" t="s">
        <v>21</v>
      </c>
      <c r="B69" s="54"/>
      <c r="C69" s="28" t="s">
        <v>181</v>
      </c>
      <c r="D69" s="28"/>
      <c r="E69" s="28" t="s">
        <v>182</v>
      </c>
      <c r="F69" s="29">
        <v>94679093</v>
      </c>
      <c r="G69" s="29">
        <v>103498397</v>
      </c>
      <c r="H69" s="29">
        <v>94643620</v>
      </c>
    </row>
    <row r="70" spans="1:8" s="26" customFormat="1" ht="12" customHeight="1" x14ac:dyDescent="0.2">
      <c r="A70" s="17" t="s">
        <v>24</v>
      </c>
      <c r="B70" s="54"/>
      <c r="C70" s="28" t="s">
        <v>183</v>
      </c>
      <c r="D70" s="28"/>
      <c r="E70" s="28" t="s">
        <v>184</v>
      </c>
      <c r="F70" s="29">
        <v>229831052</v>
      </c>
      <c r="G70" s="29">
        <v>364495792</v>
      </c>
      <c r="H70" s="29">
        <v>294136476</v>
      </c>
    </row>
    <row r="71" spans="1:8" s="26" customFormat="1" ht="12" customHeight="1" x14ac:dyDescent="0.2">
      <c r="A71" s="17" t="s">
        <v>27</v>
      </c>
      <c r="B71" s="54"/>
      <c r="C71" s="28" t="s">
        <v>185</v>
      </c>
      <c r="D71" s="28"/>
      <c r="E71" s="28" t="s">
        <v>186</v>
      </c>
      <c r="F71" s="29">
        <v>9782820</v>
      </c>
      <c r="G71" s="29">
        <v>8000000</v>
      </c>
      <c r="H71" s="29">
        <v>5472934</v>
      </c>
    </row>
    <row r="72" spans="1:8" s="26" customFormat="1" ht="12" customHeight="1" x14ac:dyDescent="0.2">
      <c r="A72" s="17" t="s">
        <v>30</v>
      </c>
      <c r="B72" s="54"/>
      <c r="C72" s="28" t="s">
        <v>187</v>
      </c>
      <c r="D72" s="28"/>
      <c r="E72" s="28" t="s">
        <v>188</v>
      </c>
      <c r="F72" s="29">
        <v>31652415</v>
      </c>
      <c r="G72" s="29">
        <v>210529562</v>
      </c>
      <c r="H72" s="29">
        <v>36604655</v>
      </c>
    </row>
    <row r="73" spans="1:8" s="26" customFormat="1" ht="12" customHeight="1" x14ac:dyDescent="0.2">
      <c r="A73" s="17" t="s">
        <v>33</v>
      </c>
      <c r="B73" s="54"/>
      <c r="C73" s="28"/>
      <c r="D73" s="28" t="s">
        <v>189</v>
      </c>
      <c r="E73" s="30" t="s">
        <v>190</v>
      </c>
      <c r="F73" s="29">
        <v>15165</v>
      </c>
      <c r="G73" s="29">
        <v>18500</v>
      </c>
      <c r="H73" s="29">
        <v>18500</v>
      </c>
    </row>
    <row r="74" spans="1:8" s="26" customFormat="1" ht="12" customHeight="1" x14ac:dyDescent="0.2">
      <c r="A74" s="17" t="s">
        <v>36</v>
      </c>
      <c r="B74" s="54"/>
      <c r="C74" s="28"/>
      <c r="D74" s="28" t="s">
        <v>191</v>
      </c>
      <c r="E74" s="30" t="s">
        <v>192</v>
      </c>
      <c r="F74" s="29">
        <v>22632250</v>
      </c>
      <c r="G74" s="29">
        <v>29189000</v>
      </c>
      <c r="H74" s="29">
        <v>27771155</v>
      </c>
    </row>
    <row r="75" spans="1:8" s="26" customFormat="1" ht="12" customHeight="1" x14ac:dyDescent="0.2">
      <c r="A75" s="17" t="s">
        <v>39</v>
      </c>
      <c r="B75" s="54"/>
      <c r="C75" s="28"/>
      <c r="D75" s="28" t="s">
        <v>193</v>
      </c>
      <c r="E75" s="30" t="s">
        <v>194</v>
      </c>
      <c r="F75" s="29">
        <v>9005000</v>
      </c>
      <c r="G75" s="29">
        <v>10000000</v>
      </c>
      <c r="H75" s="29">
        <v>8815000</v>
      </c>
    </row>
    <row r="76" spans="1:8" s="26" customFormat="1" ht="12" customHeight="1" x14ac:dyDescent="0.2">
      <c r="A76" s="17" t="s">
        <v>42</v>
      </c>
      <c r="B76" s="54"/>
      <c r="C76" s="28"/>
      <c r="D76" s="28" t="s">
        <v>195</v>
      </c>
      <c r="E76" s="30" t="s">
        <v>196</v>
      </c>
      <c r="F76" s="29">
        <f>SUM(F77:F78)</f>
        <v>0</v>
      </c>
      <c r="G76" s="29">
        <f>SUM(G77:G78)</f>
        <v>171322062</v>
      </c>
      <c r="H76" s="29">
        <f>SUM(H77:H78)</f>
        <v>0</v>
      </c>
    </row>
    <row r="77" spans="1:8" s="26" customFormat="1" ht="12" customHeight="1" x14ac:dyDescent="0.2">
      <c r="A77" s="17" t="s">
        <v>45</v>
      </c>
      <c r="B77" s="54"/>
      <c r="C77" s="28"/>
      <c r="D77" s="28"/>
      <c r="E77" s="55" t="s">
        <v>197</v>
      </c>
      <c r="F77" s="29"/>
      <c r="G77" s="29">
        <v>63460268</v>
      </c>
      <c r="H77" s="29"/>
    </row>
    <row r="78" spans="1:8" s="26" customFormat="1" ht="12" customHeight="1" x14ac:dyDescent="0.2">
      <c r="A78" s="17" t="s">
        <v>48</v>
      </c>
      <c r="B78" s="54"/>
      <c r="C78" s="28"/>
      <c r="D78" s="28"/>
      <c r="E78" s="55" t="s">
        <v>198</v>
      </c>
      <c r="F78" s="29"/>
      <c r="G78" s="29">
        <v>107861794</v>
      </c>
      <c r="H78" s="29"/>
    </row>
    <row r="79" spans="1:8" s="26" customFormat="1" ht="12" customHeight="1" x14ac:dyDescent="0.2">
      <c r="A79" s="17" t="s">
        <v>51</v>
      </c>
      <c r="B79" s="35" t="s">
        <v>199</v>
      </c>
      <c r="C79" s="35"/>
      <c r="D79" s="35"/>
      <c r="E79" s="36"/>
      <c r="F79" s="34">
        <f>SUM(F68:F72)</f>
        <v>851940976</v>
      </c>
      <c r="G79" s="34">
        <v>1230508921</v>
      </c>
      <c r="H79" s="34">
        <f>+H68+H69+H70+H71+H72</f>
        <v>944641475</v>
      </c>
    </row>
    <row r="80" spans="1:8" s="26" customFormat="1" ht="12" customHeight="1" x14ac:dyDescent="0.2">
      <c r="A80" s="17" t="s">
        <v>54</v>
      </c>
      <c r="B80" s="56" t="s">
        <v>21</v>
      </c>
      <c r="C80" s="37" t="s">
        <v>118</v>
      </c>
      <c r="D80" s="37"/>
      <c r="E80" s="37"/>
      <c r="F80" s="38"/>
      <c r="G80" s="20"/>
      <c r="H80" s="20"/>
    </row>
    <row r="81" spans="1:12" s="26" customFormat="1" ht="12" customHeight="1" x14ac:dyDescent="0.2">
      <c r="A81" s="17" t="s">
        <v>57</v>
      </c>
      <c r="B81" s="54"/>
      <c r="C81" s="28" t="s">
        <v>200</v>
      </c>
      <c r="D81" s="28"/>
      <c r="E81" s="28" t="s">
        <v>201</v>
      </c>
      <c r="F81" s="29">
        <v>119674496</v>
      </c>
      <c r="G81" s="29">
        <v>584858393</v>
      </c>
      <c r="H81" s="29">
        <v>510294763</v>
      </c>
      <c r="L81" s="31"/>
    </row>
    <row r="82" spans="1:12" s="26" customFormat="1" ht="12" customHeight="1" x14ac:dyDescent="0.2">
      <c r="A82" s="17" t="s">
        <v>60</v>
      </c>
      <c r="B82" s="54"/>
      <c r="C82" s="28" t="s">
        <v>202</v>
      </c>
      <c r="D82" s="28"/>
      <c r="E82" s="28" t="s">
        <v>203</v>
      </c>
      <c r="F82" s="29">
        <v>176918553</v>
      </c>
      <c r="G82" s="29">
        <v>116188911</v>
      </c>
      <c r="H82" s="29">
        <v>87385958</v>
      </c>
    </row>
    <row r="83" spans="1:12" s="26" customFormat="1" ht="12" customHeight="1" x14ac:dyDescent="0.2">
      <c r="A83" s="17" t="s">
        <v>63</v>
      </c>
      <c r="B83" s="27"/>
      <c r="C83" s="28" t="s">
        <v>204</v>
      </c>
      <c r="D83" s="28"/>
      <c r="E83" s="28" t="s">
        <v>205</v>
      </c>
      <c r="F83" s="29">
        <f>SUM(F84:F85)</f>
        <v>0</v>
      </c>
      <c r="G83" s="29">
        <v>6297709</v>
      </c>
      <c r="H83" s="29">
        <v>6038110</v>
      </c>
    </row>
    <row r="84" spans="1:12" s="26" customFormat="1" ht="12" customHeight="1" x14ac:dyDescent="0.2">
      <c r="A84" s="17" t="s">
        <v>66</v>
      </c>
      <c r="B84" s="54"/>
      <c r="C84" s="28"/>
      <c r="D84" s="28" t="s">
        <v>206</v>
      </c>
      <c r="E84" s="57" t="s">
        <v>207</v>
      </c>
      <c r="F84" s="29"/>
      <c r="G84" s="29">
        <v>5657709</v>
      </c>
      <c r="H84" s="29">
        <v>5398110</v>
      </c>
    </row>
    <row r="85" spans="1:12" s="26" customFormat="1" ht="12" customHeight="1" x14ac:dyDescent="0.2">
      <c r="A85" s="17" t="s">
        <v>69</v>
      </c>
      <c r="B85" s="27"/>
      <c r="C85" s="28"/>
      <c r="D85" s="28" t="s">
        <v>208</v>
      </c>
      <c r="E85" s="57" t="s">
        <v>209</v>
      </c>
      <c r="F85" s="29"/>
      <c r="G85" s="29">
        <v>640000</v>
      </c>
      <c r="H85" s="29">
        <v>640000</v>
      </c>
    </row>
    <row r="86" spans="1:12" s="26" customFormat="1" ht="12" customHeight="1" x14ac:dyDescent="0.2">
      <c r="A86" s="17" t="s">
        <v>72</v>
      </c>
      <c r="B86" s="58" t="s">
        <v>210</v>
      </c>
      <c r="C86" s="58"/>
      <c r="D86" s="58"/>
      <c r="E86" s="59"/>
      <c r="F86" s="34">
        <f>SUM(F81:F83)</f>
        <v>296593049</v>
      </c>
      <c r="G86" s="34">
        <v>707345013</v>
      </c>
      <c r="H86" s="34">
        <f>+H81+H82+H83</f>
        <v>603718831</v>
      </c>
    </row>
    <row r="87" spans="1:12" s="26" customFormat="1" ht="12" customHeight="1" x14ac:dyDescent="0.2">
      <c r="A87" s="17" t="s">
        <v>75</v>
      </c>
      <c r="B87" s="41" t="s">
        <v>152</v>
      </c>
      <c r="C87" s="41"/>
      <c r="D87" s="41"/>
      <c r="E87" s="42" t="s">
        <v>211</v>
      </c>
      <c r="F87" s="34">
        <f>+F79+F86</f>
        <v>1148534025</v>
      </c>
      <c r="G87" s="34">
        <v>1937853934</v>
      </c>
      <c r="H87" s="34">
        <f>+H86+H79</f>
        <v>1548360306</v>
      </c>
    </row>
    <row r="88" spans="1:12" s="26" customFormat="1" ht="12" customHeight="1" x14ac:dyDescent="0.2">
      <c r="A88" s="17" t="s">
        <v>78</v>
      </c>
      <c r="B88" s="56" t="s">
        <v>24</v>
      </c>
      <c r="C88" s="43" t="s">
        <v>155</v>
      </c>
      <c r="D88" s="43"/>
      <c r="E88" s="43"/>
      <c r="F88" s="44"/>
      <c r="G88" s="20"/>
      <c r="H88" s="20"/>
    </row>
    <row r="89" spans="1:12" s="26" customFormat="1" ht="12" customHeight="1" x14ac:dyDescent="0.2">
      <c r="A89" s="17" t="s">
        <v>81</v>
      </c>
      <c r="B89" s="54"/>
      <c r="C89" s="28" t="s">
        <v>212</v>
      </c>
      <c r="D89" s="28"/>
      <c r="E89" s="28" t="s">
        <v>213</v>
      </c>
      <c r="F89" s="29">
        <f>+F90</f>
        <v>13150132</v>
      </c>
      <c r="G89" s="29">
        <v>13833523</v>
      </c>
      <c r="H89" s="29">
        <f>+H90</f>
        <v>13833523</v>
      </c>
    </row>
    <row r="90" spans="1:12" s="26" customFormat="1" ht="13.5" customHeight="1" x14ac:dyDescent="0.2">
      <c r="A90" s="17" t="s">
        <v>84</v>
      </c>
      <c r="B90" s="54"/>
      <c r="C90" s="28"/>
      <c r="D90" s="28" t="s">
        <v>214</v>
      </c>
      <c r="E90" s="28" t="s">
        <v>215</v>
      </c>
      <c r="F90" s="29">
        <f>SUM(F91:F92)</f>
        <v>13150132</v>
      </c>
      <c r="G90" s="29">
        <v>13833523</v>
      </c>
      <c r="H90" s="29">
        <f>+H91+H92</f>
        <v>13833523</v>
      </c>
    </row>
    <row r="91" spans="1:12" s="26" customFormat="1" ht="13.5" customHeight="1" x14ac:dyDescent="0.2">
      <c r="A91" s="17" t="s">
        <v>87</v>
      </c>
      <c r="B91" s="54"/>
      <c r="C91" s="28"/>
      <c r="D91" s="28" t="s">
        <v>216</v>
      </c>
      <c r="E91" s="30" t="s">
        <v>217</v>
      </c>
      <c r="F91" s="29">
        <v>0</v>
      </c>
      <c r="G91" s="29">
        <v>0</v>
      </c>
      <c r="H91" s="29">
        <v>0</v>
      </c>
    </row>
    <row r="92" spans="1:12" s="26" customFormat="1" ht="15.75" customHeight="1" x14ac:dyDescent="0.2">
      <c r="A92" s="17" t="s">
        <v>90</v>
      </c>
      <c r="B92" s="54"/>
      <c r="C92" s="28"/>
      <c r="D92" s="28" t="s">
        <v>218</v>
      </c>
      <c r="E92" s="30" t="s">
        <v>219</v>
      </c>
      <c r="F92" s="29">
        <v>13150132</v>
      </c>
      <c r="G92" s="29">
        <v>13833523</v>
      </c>
      <c r="H92" s="29">
        <v>13833523</v>
      </c>
    </row>
    <row r="93" spans="1:12" s="26" customFormat="1" ht="13.5" customHeight="1" x14ac:dyDescent="0.2">
      <c r="A93" s="17" t="s">
        <v>93</v>
      </c>
      <c r="B93" s="41"/>
      <c r="C93" s="41"/>
      <c r="D93" s="41"/>
      <c r="E93" s="42" t="s">
        <v>220</v>
      </c>
      <c r="F93" s="34">
        <f>+F89</f>
        <v>13150132</v>
      </c>
      <c r="G93" s="34">
        <v>13833523</v>
      </c>
      <c r="H93" s="34">
        <f>+H89</f>
        <v>13833523</v>
      </c>
    </row>
    <row r="94" spans="1:12" s="26" customFormat="1" ht="20.25" customHeight="1" x14ac:dyDescent="0.25">
      <c r="A94" s="17" t="s">
        <v>96</v>
      </c>
      <c r="B94" s="45" t="s">
        <v>221</v>
      </c>
      <c r="C94" s="46"/>
      <c r="D94" s="46"/>
      <c r="E94" s="47"/>
      <c r="F94" s="60">
        <f>+F93+F87</f>
        <v>1161684157</v>
      </c>
      <c r="G94" s="60">
        <v>1951687457</v>
      </c>
      <c r="H94" s="48">
        <f>+H93+H87</f>
        <v>1562193829</v>
      </c>
    </row>
    <row r="95" spans="1:12" x14ac:dyDescent="0.25">
      <c r="F95" s="61"/>
    </row>
  </sheetData>
  <mergeCells count="13">
    <mergeCell ref="B94:E94"/>
    <mergeCell ref="B63:E63"/>
    <mergeCell ref="C67:F67"/>
    <mergeCell ref="B79:E79"/>
    <mergeCell ref="C80:F80"/>
    <mergeCell ref="B86:E86"/>
    <mergeCell ref="C88:F88"/>
    <mergeCell ref="A2:H3"/>
    <mergeCell ref="C8:F8"/>
    <mergeCell ref="B41:E41"/>
    <mergeCell ref="C42:F42"/>
    <mergeCell ref="B53:E53"/>
    <mergeCell ref="C55:F55"/>
  </mergeCells>
  <printOptions horizontalCentered="1"/>
  <pageMargins left="0.78740157480314965" right="0.78740157480314965" top="0.39370078740157483" bottom="0" header="0.78740157480314965" footer="0.15748031496062992"/>
  <pageSetup paperSize="9" scale="61" fitToHeight="2" orientation="portrait" r:id="rId1"/>
  <headerFooter alignWithMargins="0"/>
  <rowBreaks count="1" manualBreakCount="1">
    <brk id="9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22. melléklet</vt:lpstr>
      <vt:lpstr>'22.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2020-06-30T08:31:22Z</dcterms:created>
  <dcterms:modified xsi:type="dcterms:W3CDTF">2020-06-30T08:31:58Z</dcterms:modified>
</cp:coreProperties>
</file>