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özös\2017 beszámoló\2017.12.31\"/>
    </mc:Choice>
  </mc:AlternateContent>
  <xr:revisionPtr revIDLastSave="0" documentId="10_ncr:8100000_{CA1C47AF-1039-4834-B7E8-E067EF7527D3}" xr6:coauthVersionLast="33" xr6:coauthVersionMax="33" xr10:uidLastSave="{00000000-0000-0000-0000-000000000000}"/>
  <bookViews>
    <workbookView xWindow="0" yWindow="60" windowWidth="15480" windowHeight="8130" tabRatio="602" firstSheet="11" activeTab="20" xr2:uid="{00000000-000D-0000-FFFF-FFFF00000000}"/>
  </bookViews>
  <sheets>
    <sheet name="1.  (2)" sheetId="46" r:id="rId1"/>
    <sheet name="2. mell.  " sheetId="47" r:id="rId2"/>
    <sheet name="3 mell  (2)" sheetId="53" r:id="rId3"/>
    <sheet name="4 mell. )" sheetId="58" r:id="rId4"/>
    <sheet name="5. mell" sheetId="49" r:id="rId5"/>
    <sheet name="6 mell. (2)" sheetId="57" r:id="rId6"/>
    <sheet name="7. mell  (2)" sheetId="59" r:id="rId7"/>
    <sheet name="8. mell (3)" sheetId="60" r:id="rId8"/>
    <sheet name="9 mell " sheetId="64" r:id="rId9"/>
    <sheet name="10. mell" sheetId="65" r:id="rId10"/>
    <sheet name="11. melléklet" sheetId="67" r:id="rId11"/>
    <sheet name="12 melléklet 1.o (2)" sheetId="69" r:id="rId12"/>
    <sheet name="12. melléklet 2. o" sheetId="70" r:id="rId13"/>
    <sheet name="13mell. (2)" sheetId="71" r:id="rId14"/>
    <sheet name="14. mell  (2)" sheetId="73" r:id="rId15"/>
    <sheet name="15. mell " sheetId="74" r:id="rId16"/>
    <sheet name="16 mell" sheetId="75" r:id="rId17"/>
    <sheet name="17. mell." sheetId="76" r:id="rId18"/>
    <sheet name="18 mell" sheetId="77" r:id="rId19"/>
    <sheet name=" 19. mell (2)" sheetId="78" r:id="rId20"/>
    <sheet name="20 mell." sheetId="79" r:id="rId21"/>
    <sheet name="Munka1" sheetId="80" r:id="rId22"/>
  </sheets>
  <definedNames>
    <definedName name="_xlnm.Print_Titles" localSheetId="3">'4 mell. )'!$7:$7</definedName>
    <definedName name="_xlnm.Print_Titles" localSheetId="5">'6 mell. (2)'!$7:$7</definedName>
  </definedNames>
  <calcPr calcId="162913"/>
</workbook>
</file>

<file path=xl/calcChain.xml><?xml version="1.0" encoding="utf-8"?>
<calcChain xmlns="http://schemas.openxmlformats.org/spreadsheetml/2006/main">
  <c r="G17" i="77" l="1"/>
  <c r="F17" i="77"/>
  <c r="I17" i="77"/>
  <c r="H17" i="77"/>
  <c r="H61" i="69"/>
  <c r="H63" i="69"/>
  <c r="H64" i="69"/>
  <c r="H65" i="69"/>
  <c r="H62" i="69"/>
  <c r="H56" i="69" l="1"/>
  <c r="F33" i="70"/>
  <c r="F34" i="70"/>
  <c r="F35" i="70"/>
  <c r="F36" i="70"/>
  <c r="F37" i="70"/>
  <c r="F38" i="70"/>
  <c r="F39" i="70"/>
  <c r="F40" i="70"/>
  <c r="F41" i="70"/>
  <c r="F42" i="70"/>
  <c r="F43" i="70"/>
  <c r="F32" i="70" l="1"/>
  <c r="F196" i="74"/>
  <c r="G196" i="74"/>
  <c r="H196" i="74"/>
  <c r="I196" i="74"/>
  <c r="K202" i="74"/>
  <c r="K201" i="74"/>
  <c r="K200" i="74" s="1"/>
  <c r="K206" i="74" s="1"/>
  <c r="J200" i="74"/>
  <c r="J206" i="74" s="1"/>
  <c r="I200" i="74"/>
  <c r="I206" i="74" s="1"/>
  <c r="H200" i="74"/>
  <c r="H206" i="74" s="1"/>
  <c r="G200" i="74"/>
  <c r="G206" i="74" s="1"/>
  <c r="F200" i="74"/>
  <c r="F206" i="74" s="1"/>
  <c r="E200" i="74"/>
  <c r="E206" i="74" s="1"/>
  <c r="K188" i="74"/>
  <c r="K187" i="74"/>
  <c r="K186" i="74"/>
  <c r="K185" i="74"/>
  <c r="K184" i="74"/>
  <c r="K183" i="74"/>
  <c r="J182" i="74"/>
  <c r="J181" i="74" s="1"/>
  <c r="J196" i="74" s="1"/>
  <c r="I182" i="74"/>
  <c r="H182" i="74"/>
  <c r="G182" i="74"/>
  <c r="F182" i="74"/>
  <c r="E182" i="74"/>
  <c r="K169" i="74"/>
  <c r="K168" i="74"/>
  <c r="K167" i="74" s="1"/>
  <c r="K173" i="74" s="1"/>
  <c r="J167" i="74"/>
  <c r="J173" i="74" s="1"/>
  <c r="I167" i="74"/>
  <c r="I173" i="74" s="1"/>
  <c r="H167" i="74"/>
  <c r="H173" i="74" s="1"/>
  <c r="G167" i="74"/>
  <c r="G173" i="74" s="1"/>
  <c r="F167" i="74"/>
  <c r="F173" i="74" s="1"/>
  <c r="E167" i="74"/>
  <c r="E173" i="74" s="1"/>
  <c r="K155" i="74"/>
  <c r="K154" i="74"/>
  <c r="K153" i="74"/>
  <c r="K152" i="74"/>
  <c r="K151" i="74"/>
  <c r="K150" i="74"/>
  <c r="J149" i="74"/>
  <c r="J148" i="74" s="1"/>
  <c r="J163" i="74" s="1"/>
  <c r="I149" i="74"/>
  <c r="H149" i="74"/>
  <c r="H148" i="74" s="1"/>
  <c r="H163" i="74" s="1"/>
  <c r="G149" i="74"/>
  <c r="G148" i="74" s="1"/>
  <c r="G163" i="74" s="1"/>
  <c r="F149" i="74"/>
  <c r="F148" i="74" s="1"/>
  <c r="F163" i="74" s="1"/>
  <c r="E149" i="74"/>
  <c r="I148" i="74"/>
  <c r="I163" i="74" s="1"/>
  <c r="E148" i="74"/>
  <c r="E163" i="74" s="1"/>
  <c r="K135" i="74"/>
  <c r="K134" i="74"/>
  <c r="K133" i="74" s="1"/>
  <c r="K139" i="74" s="1"/>
  <c r="J133" i="74"/>
  <c r="J139" i="74" s="1"/>
  <c r="I133" i="74"/>
  <c r="I139" i="74" s="1"/>
  <c r="H133" i="74"/>
  <c r="H139" i="74" s="1"/>
  <c r="G133" i="74"/>
  <c r="G139" i="74" s="1"/>
  <c r="F133" i="74"/>
  <c r="F139" i="74" s="1"/>
  <c r="E133" i="74"/>
  <c r="E139" i="74" s="1"/>
  <c r="K121" i="74"/>
  <c r="K120" i="74"/>
  <c r="K119" i="74"/>
  <c r="K118" i="74"/>
  <c r="K117" i="74"/>
  <c r="K116" i="74"/>
  <c r="J115" i="74"/>
  <c r="J114" i="74" s="1"/>
  <c r="J129" i="74" s="1"/>
  <c r="I115" i="74"/>
  <c r="I114" i="74" s="1"/>
  <c r="I129" i="74" s="1"/>
  <c r="H115" i="74"/>
  <c r="H114" i="74" s="1"/>
  <c r="H129" i="74" s="1"/>
  <c r="G115" i="74"/>
  <c r="F115" i="74"/>
  <c r="F114" i="74" s="1"/>
  <c r="F129" i="74" s="1"/>
  <c r="E115" i="74"/>
  <c r="E114" i="74" s="1"/>
  <c r="E129" i="74" s="1"/>
  <c r="K100" i="74"/>
  <c r="K99" i="74"/>
  <c r="K98" i="74" s="1"/>
  <c r="K104" i="74" s="1"/>
  <c r="J98" i="74"/>
  <c r="J104" i="74" s="1"/>
  <c r="I98" i="74"/>
  <c r="I104" i="74" s="1"/>
  <c r="H98" i="74"/>
  <c r="H104" i="74" s="1"/>
  <c r="G98" i="74"/>
  <c r="G104" i="74" s="1"/>
  <c r="F98" i="74"/>
  <c r="F104" i="74" s="1"/>
  <c r="E98" i="74"/>
  <c r="E104" i="74" s="1"/>
  <c r="F94" i="74"/>
  <c r="E94" i="74"/>
  <c r="K86" i="74"/>
  <c r="K85" i="74"/>
  <c r="K84" i="74"/>
  <c r="K83" i="74"/>
  <c r="K82" i="74"/>
  <c r="K81" i="74"/>
  <c r="J80" i="74"/>
  <c r="J79" i="74" s="1"/>
  <c r="J94" i="74" s="1"/>
  <c r="I80" i="74"/>
  <c r="I79" i="74" s="1"/>
  <c r="I94" i="74" s="1"/>
  <c r="H80" i="74"/>
  <c r="H79" i="74" s="1"/>
  <c r="H94" i="74" s="1"/>
  <c r="G80" i="74"/>
  <c r="G79" i="74" s="1"/>
  <c r="F80" i="74"/>
  <c r="E80" i="74"/>
  <c r="G69" i="74"/>
  <c r="K65" i="74"/>
  <c r="K64" i="74"/>
  <c r="J63" i="74"/>
  <c r="J69" i="74" s="1"/>
  <c r="I63" i="74"/>
  <c r="I69" i="74" s="1"/>
  <c r="H63" i="74"/>
  <c r="H69" i="74" s="1"/>
  <c r="F63" i="74"/>
  <c r="F69" i="74" s="1"/>
  <c r="E63" i="74"/>
  <c r="F59" i="74"/>
  <c r="E59" i="74"/>
  <c r="K51" i="74"/>
  <c r="K50" i="74"/>
  <c r="K49" i="74"/>
  <c r="K48" i="74"/>
  <c r="K47" i="74"/>
  <c r="K46" i="74"/>
  <c r="J45" i="74"/>
  <c r="J44" i="74" s="1"/>
  <c r="J59" i="74" s="1"/>
  <c r="I45" i="74"/>
  <c r="I44" i="74" s="1"/>
  <c r="I59" i="74" s="1"/>
  <c r="H45" i="74"/>
  <c r="G45" i="74"/>
  <c r="F45" i="74"/>
  <c r="E45" i="74"/>
  <c r="H44" i="74"/>
  <c r="H59" i="74" s="1"/>
  <c r="G44" i="74"/>
  <c r="G59" i="74" s="1"/>
  <c r="J11" i="77"/>
  <c r="J12" i="77"/>
  <c r="J13" i="77"/>
  <c r="J14" i="77"/>
  <c r="J15" i="77"/>
  <c r="J16" i="77"/>
  <c r="J10" i="77"/>
  <c r="D26" i="78"/>
  <c r="K115" i="74" l="1"/>
  <c r="K114" i="74" s="1"/>
  <c r="K129" i="74" s="1"/>
  <c r="K182" i="74"/>
  <c r="K149" i="74"/>
  <c r="K148" i="74" s="1"/>
  <c r="K163" i="74" s="1"/>
  <c r="E181" i="74"/>
  <c r="G114" i="74"/>
  <c r="G129" i="74" s="1"/>
  <c r="K45" i="74"/>
  <c r="G94" i="74"/>
  <c r="K79" i="74"/>
  <c r="K94" i="74" s="1"/>
  <c r="K63" i="74"/>
  <c r="K69" i="74" s="1"/>
  <c r="K80" i="74"/>
  <c r="K44" i="74"/>
  <c r="K59" i="74" s="1"/>
  <c r="C26" i="78"/>
  <c r="C22" i="78"/>
  <c r="E196" i="74" l="1"/>
  <c r="K181" i="74"/>
  <c r="K196" i="74" s="1"/>
  <c r="D37" i="59"/>
  <c r="AM32" i="57" l="1"/>
  <c r="AN32" i="57"/>
  <c r="AL32" i="57"/>
  <c r="AN28" i="57"/>
  <c r="AM28" i="57"/>
  <c r="AL28" i="57"/>
  <c r="O9" i="58"/>
  <c r="O10" i="58"/>
  <c r="O11" i="58"/>
  <c r="O12" i="58"/>
  <c r="O13" i="58"/>
  <c r="O14" i="58"/>
  <c r="O15" i="58"/>
  <c r="O16" i="58"/>
  <c r="O18" i="58"/>
  <c r="O19" i="58"/>
  <c r="O20" i="58"/>
  <c r="O21" i="58"/>
  <c r="O23" i="58"/>
  <c r="O24" i="58"/>
  <c r="O25" i="58"/>
  <c r="O26" i="58"/>
  <c r="O27" i="58"/>
  <c r="O29" i="58"/>
  <c r="O30" i="58"/>
  <c r="O31" i="58"/>
  <c r="O33" i="58"/>
  <c r="O34" i="58"/>
  <c r="O35" i="58"/>
  <c r="O36" i="58"/>
  <c r="O38" i="58"/>
  <c r="O39" i="58"/>
  <c r="O40" i="58"/>
  <c r="O42" i="58"/>
  <c r="O43" i="58"/>
  <c r="O44" i="58"/>
  <c r="O46" i="58"/>
  <c r="O48" i="58"/>
  <c r="O8" i="58"/>
  <c r="AB9" i="58"/>
  <c r="AE9" i="58" s="1"/>
  <c r="AB10" i="58"/>
  <c r="AB11" i="58"/>
  <c r="AE11" i="58" s="1"/>
  <c r="AB12" i="58"/>
  <c r="AE12" i="58" s="1"/>
  <c r="AB13" i="58"/>
  <c r="AE13" i="58" s="1"/>
  <c r="AB14" i="58"/>
  <c r="AB15" i="58"/>
  <c r="AE15" i="58" s="1"/>
  <c r="AB16" i="58"/>
  <c r="AE16" i="58" s="1"/>
  <c r="AB18" i="58"/>
  <c r="AE18" i="58" s="1"/>
  <c r="AB19" i="58"/>
  <c r="AB20" i="58"/>
  <c r="AE20" i="58" s="1"/>
  <c r="AB21" i="58"/>
  <c r="AE21" i="58" s="1"/>
  <c r="AB23" i="58"/>
  <c r="AE23" i="58" s="1"/>
  <c r="AB24" i="58"/>
  <c r="AB25" i="58"/>
  <c r="AE25" i="58" s="1"/>
  <c r="AB26" i="58"/>
  <c r="AE26" i="58" s="1"/>
  <c r="AB27" i="58"/>
  <c r="AE27" i="58" s="1"/>
  <c r="AB29" i="58"/>
  <c r="AB30" i="58"/>
  <c r="AE30" i="58" s="1"/>
  <c r="AB31" i="58"/>
  <c r="AE31" i="58" s="1"/>
  <c r="AB33" i="58"/>
  <c r="AB34" i="58"/>
  <c r="AB35" i="58"/>
  <c r="AE35" i="58" s="1"/>
  <c r="AB36" i="58"/>
  <c r="AE36" i="58" s="1"/>
  <c r="AB38" i="58"/>
  <c r="AB39" i="58"/>
  <c r="AB40" i="58"/>
  <c r="AE40" i="58" s="1"/>
  <c r="AB42" i="58"/>
  <c r="AE42" i="58" s="1"/>
  <c r="AB43" i="58"/>
  <c r="AB44" i="58"/>
  <c r="AB46" i="58"/>
  <c r="AE46" i="58" s="1"/>
  <c r="AB48" i="58"/>
  <c r="AE48" i="58" s="1"/>
  <c r="AB8" i="58"/>
  <c r="AG28" i="58"/>
  <c r="AH28" i="58"/>
  <c r="AI28" i="58"/>
  <c r="AK28" i="58"/>
  <c r="Z28" i="58"/>
  <c r="R28" i="58"/>
  <c r="AB28" i="58" s="1"/>
  <c r="AE28" i="58" s="1"/>
  <c r="S28" i="58"/>
  <c r="T28" i="58"/>
  <c r="U28" i="58"/>
  <c r="V28" i="58"/>
  <c r="W28" i="58"/>
  <c r="X28" i="58"/>
  <c r="Y28" i="58"/>
  <c r="Q28" i="58"/>
  <c r="AD46" i="58"/>
  <c r="AC9" i="58"/>
  <c r="AC10" i="58"/>
  <c r="AF10" i="58" s="1"/>
  <c r="AC11" i="58"/>
  <c r="AC12" i="58"/>
  <c r="AC13" i="58"/>
  <c r="AC14" i="58"/>
  <c r="AF14" i="58" s="1"/>
  <c r="AC15" i="58"/>
  <c r="AC16" i="58"/>
  <c r="AC18" i="58"/>
  <c r="AC19" i="58"/>
  <c r="AF19" i="58" s="1"/>
  <c r="AC20" i="58"/>
  <c r="AF20" i="58" s="1"/>
  <c r="AC21" i="58"/>
  <c r="AC23" i="58"/>
  <c r="AC24" i="58"/>
  <c r="AF24" i="58" s="1"/>
  <c r="AC25" i="58"/>
  <c r="AF25" i="58" s="1"/>
  <c r="AC26" i="58"/>
  <c r="AC27" i="58"/>
  <c r="AC29" i="58"/>
  <c r="AC30" i="58"/>
  <c r="AC31" i="58"/>
  <c r="AC33" i="58"/>
  <c r="AF33" i="58" s="1"/>
  <c r="AC34" i="58"/>
  <c r="AC35" i="58"/>
  <c r="AC36" i="58"/>
  <c r="AC38" i="58"/>
  <c r="AC39" i="58"/>
  <c r="AF39" i="58" s="1"/>
  <c r="AC40" i="58"/>
  <c r="AC42" i="58"/>
  <c r="AC43" i="58"/>
  <c r="AC44" i="58"/>
  <c r="AF44" i="58" s="1"/>
  <c r="AC46" i="58"/>
  <c r="AF46" i="58" s="1"/>
  <c r="AC48" i="58"/>
  <c r="AC8" i="58"/>
  <c r="P9" i="58"/>
  <c r="P10" i="58"/>
  <c r="P11" i="58"/>
  <c r="P12" i="58"/>
  <c r="AF12" i="58" s="1"/>
  <c r="P13" i="58"/>
  <c r="P14" i="58"/>
  <c r="P15" i="58"/>
  <c r="P16" i="58"/>
  <c r="P18" i="58"/>
  <c r="P19" i="58"/>
  <c r="P20" i="58"/>
  <c r="P21" i="58"/>
  <c r="P23" i="58"/>
  <c r="P24" i="58"/>
  <c r="P25" i="58"/>
  <c r="P26" i="58"/>
  <c r="AF26" i="58" s="1"/>
  <c r="P27" i="58"/>
  <c r="P29" i="58"/>
  <c r="P30" i="58"/>
  <c r="P31" i="58"/>
  <c r="P33" i="58"/>
  <c r="P34" i="58"/>
  <c r="P35" i="58"/>
  <c r="AF35" i="58" s="1"/>
  <c r="P36" i="58"/>
  <c r="P38" i="58"/>
  <c r="AF38" i="58" s="1"/>
  <c r="P39" i="58"/>
  <c r="P40" i="58"/>
  <c r="P42" i="58"/>
  <c r="AF42" i="58" s="1"/>
  <c r="P43" i="58"/>
  <c r="P44" i="58"/>
  <c r="P46" i="58"/>
  <c r="P48" i="58"/>
  <c r="P8" i="58"/>
  <c r="Q47" i="58"/>
  <c r="R47" i="58"/>
  <c r="S47" i="58"/>
  <c r="AC47" i="58" s="1"/>
  <c r="T47" i="58"/>
  <c r="U47" i="58"/>
  <c r="V47" i="58"/>
  <c r="W47" i="58"/>
  <c r="X47" i="58"/>
  <c r="Y47" i="58"/>
  <c r="Z47" i="58"/>
  <c r="C47" i="58"/>
  <c r="O47" i="58" s="1"/>
  <c r="D47" i="58"/>
  <c r="E47" i="58"/>
  <c r="F47" i="58"/>
  <c r="G47" i="58"/>
  <c r="H47" i="58"/>
  <c r="I47" i="58"/>
  <c r="J47" i="58"/>
  <c r="K47" i="58"/>
  <c r="L47" i="58"/>
  <c r="M47" i="58"/>
  <c r="B47" i="58"/>
  <c r="AA47" i="58"/>
  <c r="AG47" i="58"/>
  <c r="AH47" i="58"/>
  <c r="AI47" i="58"/>
  <c r="AG45" i="58"/>
  <c r="AH45" i="58"/>
  <c r="AI45" i="58"/>
  <c r="X45" i="58"/>
  <c r="Y45" i="58"/>
  <c r="Z45" i="58"/>
  <c r="Q45" i="58"/>
  <c r="R45" i="58"/>
  <c r="AB45" i="58" s="1"/>
  <c r="S45" i="58"/>
  <c r="AC45" i="58" s="1"/>
  <c r="T45" i="58"/>
  <c r="U45" i="58"/>
  <c r="V45" i="58"/>
  <c r="W45" i="58"/>
  <c r="C45" i="58"/>
  <c r="D45" i="58"/>
  <c r="E45" i="58"/>
  <c r="F45" i="58"/>
  <c r="O45" i="58" s="1"/>
  <c r="G45" i="58"/>
  <c r="H45" i="58"/>
  <c r="I45" i="58"/>
  <c r="J45" i="58"/>
  <c r="P45" i="58" s="1"/>
  <c r="K45" i="58"/>
  <c r="L45" i="58"/>
  <c r="M45" i="58"/>
  <c r="B45" i="58"/>
  <c r="C41" i="58"/>
  <c r="D41" i="58"/>
  <c r="E41" i="58"/>
  <c r="F41" i="58"/>
  <c r="G41" i="58"/>
  <c r="H41" i="58"/>
  <c r="I41" i="58"/>
  <c r="J41" i="58"/>
  <c r="K41" i="58"/>
  <c r="L41" i="58"/>
  <c r="M41" i="58"/>
  <c r="Q41" i="58"/>
  <c r="R41" i="58"/>
  <c r="S41" i="58"/>
  <c r="T41" i="58"/>
  <c r="U41" i="58"/>
  <c r="V41" i="58"/>
  <c r="W41" i="58"/>
  <c r="X41" i="58"/>
  <c r="Y41" i="58"/>
  <c r="Z41" i="58"/>
  <c r="AG41" i="58"/>
  <c r="AH41" i="58"/>
  <c r="AI41" i="58"/>
  <c r="B41" i="58"/>
  <c r="AA9" i="58"/>
  <c r="AA10" i="58"/>
  <c r="AA11" i="58"/>
  <c r="AD11" i="58" s="1"/>
  <c r="AA12" i="58"/>
  <c r="AD12" i="58" s="1"/>
  <c r="AA13" i="58"/>
  <c r="AA14" i="58"/>
  <c r="AA15" i="58"/>
  <c r="AD15" i="58" s="1"/>
  <c r="AA16" i="58"/>
  <c r="AD16" i="58" s="1"/>
  <c r="AA18" i="58"/>
  <c r="AA19" i="58"/>
  <c r="AA20" i="58"/>
  <c r="AD20" i="58" s="1"/>
  <c r="AA21" i="58"/>
  <c r="AD21" i="58" s="1"/>
  <c r="AA23" i="58"/>
  <c r="AA24" i="58"/>
  <c r="AA25" i="58"/>
  <c r="AD25" i="58" s="1"/>
  <c r="AA26" i="58"/>
  <c r="AD26" i="58" s="1"/>
  <c r="AA27" i="58"/>
  <c r="AA29" i="58"/>
  <c r="AA30" i="58"/>
  <c r="AD30" i="58" s="1"/>
  <c r="AA31" i="58"/>
  <c r="AD31" i="58" s="1"/>
  <c r="AA33" i="58"/>
  <c r="AA34" i="58"/>
  <c r="AA35" i="58"/>
  <c r="AD35" i="58" s="1"/>
  <c r="AA36" i="58"/>
  <c r="AD36" i="58" s="1"/>
  <c r="AA38" i="58"/>
  <c r="AA39" i="58"/>
  <c r="AA40" i="58"/>
  <c r="AD40" i="58" s="1"/>
  <c r="AA42" i="58"/>
  <c r="AA45" i="58" s="1"/>
  <c r="AA43" i="58"/>
  <c r="AA44" i="58"/>
  <c r="AA46" i="58"/>
  <c r="AA48" i="58"/>
  <c r="AD48" i="58" s="1"/>
  <c r="AA8" i="58"/>
  <c r="AG32" i="58"/>
  <c r="AH32" i="58"/>
  <c r="AI32" i="58"/>
  <c r="Y32" i="58"/>
  <c r="Z32" i="58"/>
  <c r="Q32" i="58"/>
  <c r="R32" i="58"/>
  <c r="S32" i="58"/>
  <c r="AC32" i="58" s="1"/>
  <c r="T32" i="58"/>
  <c r="U32" i="58"/>
  <c r="V32" i="58"/>
  <c r="W32" i="58"/>
  <c r="X32" i="58"/>
  <c r="C32" i="58"/>
  <c r="D32" i="58"/>
  <c r="E32" i="58"/>
  <c r="F32" i="58"/>
  <c r="G32" i="58"/>
  <c r="H32" i="58"/>
  <c r="I32" i="58"/>
  <c r="J32" i="58"/>
  <c r="K32" i="58"/>
  <c r="L32" i="58"/>
  <c r="L37" i="58" s="1"/>
  <c r="L49" i="58" s="1"/>
  <c r="M32" i="58"/>
  <c r="B32" i="58"/>
  <c r="C28" i="58"/>
  <c r="O28" i="58" s="1"/>
  <c r="D28" i="58"/>
  <c r="E28" i="58"/>
  <c r="F28" i="58"/>
  <c r="G28" i="58"/>
  <c r="H28" i="58"/>
  <c r="I28" i="58"/>
  <c r="J28" i="58"/>
  <c r="K28" i="58"/>
  <c r="K37" i="58" s="1"/>
  <c r="K49" i="58" s="1"/>
  <c r="L28" i="58"/>
  <c r="M28" i="58"/>
  <c r="B28" i="58"/>
  <c r="N9" i="58"/>
  <c r="N10" i="58"/>
  <c r="N11" i="58"/>
  <c r="N12" i="58"/>
  <c r="N13" i="58"/>
  <c r="N14" i="58"/>
  <c r="N15" i="58"/>
  <c r="N16" i="58"/>
  <c r="N18" i="58"/>
  <c r="N19" i="58"/>
  <c r="N20" i="58"/>
  <c r="N21" i="58"/>
  <c r="N23" i="58"/>
  <c r="N24" i="58"/>
  <c r="N25" i="58"/>
  <c r="N26" i="58"/>
  <c r="N27" i="58"/>
  <c r="N29" i="58"/>
  <c r="N32" i="58" s="1"/>
  <c r="N30" i="58"/>
  <c r="N31" i="58"/>
  <c r="N33" i="58"/>
  <c r="N34" i="58"/>
  <c r="N35" i="58"/>
  <c r="N36" i="58"/>
  <c r="N38" i="58"/>
  <c r="N41" i="58" s="1"/>
  <c r="N39" i="58"/>
  <c r="N40" i="58"/>
  <c r="N42" i="58"/>
  <c r="N43" i="58"/>
  <c r="N45" i="58" s="1"/>
  <c r="N44" i="58"/>
  <c r="N46" i="58"/>
  <c r="N47" i="58" s="1"/>
  <c r="N48" i="58"/>
  <c r="N8" i="58"/>
  <c r="C17" i="58"/>
  <c r="D17" i="58"/>
  <c r="E17" i="58"/>
  <c r="F17" i="58"/>
  <c r="G17" i="58"/>
  <c r="G37" i="58" s="1"/>
  <c r="G49" i="58" s="1"/>
  <c r="H17" i="58"/>
  <c r="I17" i="58"/>
  <c r="J17" i="58"/>
  <c r="AG22" i="58"/>
  <c r="AH22" i="58"/>
  <c r="AI22" i="58"/>
  <c r="Y22" i="58"/>
  <c r="Z22" i="58"/>
  <c r="Q22" i="58"/>
  <c r="R22" i="58"/>
  <c r="AB22" i="58" s="1"/>
  <c r="S22" i="58"/>
  <c r="AC22" i="58" s="1"/>
  <c r="T22" i="58"/>
  <c r="U22" i="58"/>
  <c r="V22" i="58"/>
  <c r="W22" i="58"/>
  <c r="X22" i="58"/>
  <c r="D22" i="58"/>
  <c r="E22" i="58"/>
  <c r="F22" i="58"/>
  <c r="G22" i="58"/>
  <c r="H22" i="58"/>
  <c r="I22" i="58"/>
  <c r="J22" i="58"/>
  <c r="K22" i="58"/>
  <c r="L22" i="58"/>
  <c r="M22" i="58"/>
  <c r="B22" i="58"/>
  <c r="B37" i="58" s="1"/>
  <c r="B49" i="58" s="1"/>
  <c r="AH17" i="58"/>
  <c r="AI17" i="58"/>
  <c r="AG17" i="58"/>
  <c r="Q17" i="58"/>
  <c r="AA17" i="58" s="1"/>
  <c r="R17" i="58"/>
  <c r="S17" i="58"/>
  <c r="T17" i="58"/>
  <c r="U17" i="58"/>
  <c r="V17" i="58"/>
  <c r="W17" i="58"/>
  <c r="X17" i="58"/>
  <c r="Y17" i="58"/>
  <c r="Z17" i="58"/>
  <c r="K17" i="58"/>
  <c r="L17" i="58"/>
  <c r="M17" i="58"/>
  <c r="B17" i="58"/>
  <c r="C25" i="59"/>
  <c r="P17" i="57"/>
  <c r="I37" i="58" l="1"/>
  <c r="I49" i="58" s="1"/>
  <c r="AF43" i="58"/>
  <c r="AA22" i="58"/>
  <c r="AD22" i="58" s="1"/>
  <c r="H37" i="58"/>
  <c r="H49" i="58" s="1"/>
  <c r="AD47" i="58"/>
  <c r="N28" i="58"/>
  <c r="AB32" i="58"/>
  <c r="AE32" i="58" s="1"/>
  <c r="AA32" i="58"/>
  <c r="AD32" i="58" s="1"/>
  <c r="AD44" i="58"/>
  <c r="AD39" i="58"/>
  <c r="AD34" i="58"/>
  <c r="AD29" i="58"/>
  <c r="AD24" i="58"/>
  <c r="AD19" i="58"/>
  <c r="AD14" i="58"/>
  <c r="AD10" i="58"/>
  <c r="AC41" i="58"/>
  <c r="P47" i="58"/>
  <c r="AF47" i="58" s="1"/>
  <c r="AB47" i="58"/>
  <c r="AE47" i="58" s="1"/>
  <c r="AF30" i="58"/>
  <c r="AF15" i="58"/>
  <c r="AF48" i="58"/>
  <c r="AF27" i="58"/>
  <c r="AC28" i="58"/>
  <c r="AF9" i="58"/>
  <c r="AE44" i="58"/>
  <c r="AE39" i="58"/>
  <c r="AE34" i="58"/>
  <c r="AE29" i="58"/>
  <c r="F37" i="58"/>
  <c r="F49" i="58" s="1"/>
  <c r="E37" i="58"/>
  <c r="E49" i="58" s="1"/>
  <c r="AD42" i="58"/>
  <c r="O32" i="58"/>
  <c r="O41" i="58"/>
  <c r="N17" i="58"/>
  <c r="AD17" i="58" s="1"/>
  <c r="AB17" i="58"/>
  <c r="AD8" i="58"/>
  <c r="AD38" i="58"/>
  <c r="AD33" i="58"/>
  <c r="AD27" i="58"/>
  <c r="AD28" i="58" s="1"/>
  <c r="AD23" i="58"/>
  <c r="AD18" i="58"/>
  <c r="AD13" i="58"/>
  <c r="AD9" i="58"/>
  <c r="AB41" i="58"/>
  <c r="AF34" i="58"/>
  <c r="AF29" i="58"/>
  <c r="AF40" i="58"/>
  <c r="AF31" i="58"/>
  <c r="AF21" i="58"/>
  <c r="AE8" i="58"/>
  <c r="AE43" i="58"/>
  <c r="AE38" i="58"/>
  <c r="AE33" i="58"/>
  <c r="AE24" i="58"/>
  <c r="AE19" i="58"/>
  <c r="AE14" i="58"/>
  <c r="AE10" i="58"/>
  <c r="AD45" i="58"/>
  <c r="AE45" i="58"/>
  <c r="M37" i="58"/>
  <c r="M49" i="58" s="1"/>
  <c r="AA41" i="58"/>
  <c r="AD41" i="58" s="1"/>
  <c r="AF45" i="58"/>
  <c r="AD43" i="58"/>
  <c r="AA28" i="58"/>
  <c r="N22" i="58"/>
  <c r="O17" i="58"/>
  <c r="P22" i="58"/>
  <c r="AF22" i="58" s="1"/>
  <c r="P32" i="58"/>
  <c r="AF32" i="58" s="1"/>
  <c r="R37" i="58"/>
  <c r="P41" i="58"/>
  <c r="AF41" i="58" s="1"/>
  <c r="AF8" i="58"/>
  <c r="AF36" i="58"/>
  <c r="S37" i="58"/>
  <c r="S49" i="58" s="1"/>
  <c r="AF23" i="58"/>
  <c r="AF18" i="58"/>
  <c r="AF13" i="58"/>
  <c r="AF11" i="58"/>
  <c r="AC17" i="58"/>
  <c r="AF16" i="58"/>
  <c r="P28" i="58"/>
  <c r="J37" i="58"/>
  <c r="J49" i="58" s="1"/>
  <c r="P17" i="58"/>
  <c r="D37" i="58"/>
  <c r="Q37" i="58"/>
  <c r="Q49" i="58" s="1"/>
  <c r="V37" i="58"/>
  <c r="V49" i="58" s="1"/>
  <c r="U37" i="58"/>
  <c r="U49" i="58" s="1"/>
  <c r="F47" i="57"/>
  <c r="F45" i="57"/>
  <c r="F41" i="57"/>
  <c r="F32" i="57"/>
  <c r="F28" i="57"/>
  <c r="F22" i="57"/>
  <c r="F17" i="57"/>
  <c r="C47" i="57"/>
  <c r="C45" i="57"/>
  <c r="C41" i="57"/>
  <c r="C32" i="57"/>
  <c r="C28" i="57"/>
  <c r="C22" i="57"/>
  <c r="C17" i="57"/>
  <c r="B17" i="57"/>
  <c r="B22" i="57"/>
  <c r="B32" i="57"/>
  <c r="B41" i="57"/>
  <c r="B45" i="57"/>
  <c r="C19" i="71"/>
  <c r="C24" i="71" s="1"/>
  <c r="G24" i="71" s="1"/>
  <c r="D8" i="71"/>
  <c r="E8" i="71"/>
  <c r="F8" i="71"/>
  <c r="D11" i="71"/>
  <c r="E11" i="71"/>
  <c r="F11" i="71"/>
  <c r="D15" i="71"/>
  <c r="D19" i="71" s="1"/>
  <c r="E15" i="71"/>
  <c r="E19" i="71" s="1"/>
  <c r="F15" i="71"/>
  <c r="F19" i="71" s="1"/>
  <c r="C15" i="71"/>
  <c r="C11" i="71"/>
  <c r="C8" i="71"/>
  <c r="E65" i="69"/>
  <c r="I65" i="69" s="1"/>
  <c r="E66" i="69"/>
  <c r="I66" i="69" s="1"/>
  <c r="E13" i="69"/>
  <c r="H30" i="60"/>
  <c r="B29" i="79"/>
  <c r="B21" i="79"/>
  <c r="B18" i="79"/>
  <c r="B13" i="79"/>
  <c r="D22" i="78"/>
  <c r="D17" i="78"/>
  <c r="C17" i="78"/>
  <c r="D12" i="78"/>
  <c r="D9" i="78"/>
  <c r="C9" i="78"/>
  <c r="E17" i="77"/>
  <c r="D17" i="77"/>
  <c r="C17" i="77"/>
  <c r="B18" i="76"/>
  <c r="K30" i="74"/>
  <c r="K29" i="74"/>
  <c r="K28" i="74" s="1"/>
  <c r="K34" i="74" s="1"/>
  <c r="J28" i="74"/>
  <c r="J34" i="74" s="1"/>
  <c r="I28" i="74"/>
  <c r="I34" i="74" s="1"/>
  <c r="H28" i="74"/>
  <c r="H34" i="74" s="1"/>
  <c r="G28" i="74"/>
  <c r="F28" i="74"/>
  <c r="F34" i="74" s="1"/>
  <c r="E28" i="74"/>
  <c r="E34" i="74" s="1"/>
  <c r="E24" i="74"/>
  <c r="K15" i="74"/>
  <c r="K14" i="74"/>
  <c r="K13" i="74"/>
  <c r="K12" i="74"/>
  <c r="K11" i="74"/>
  <c r="J10" i="74"/>
  <c r="J9" i="74" s="1"/>
  <c r="J24" i="74" s="1"/>
  <c r="I10" i="74"/>
  <c r="H10" i="74"/>
  <c r="G10" i="74"/>
  <c r="F24" i="74"/>
  <c r="I9" i="74"/>
  <c r="I24" i="74" s="1"/>
  <c r="H9" i="74"/>
  <c r="H24" i="74" s="1"/>
  <c r="G9" i="74"/>
  <c r="G24" i="74" s="1"/>
  <c r="D42" i="73"/>
  <c r="C42" i="73"/>
  <c r="E23" i="73"/>
  <c r="D23" i="73"/>
  <c r="C23" i="73"/>
  <c r="G26" i="71"/>
  <c r="G25" i="71"/>
  <c r="G23" i="71"/>
  <c r="G22" i="71"/>
  <c r="G21" i="71"/>
  <c r="G18" i="71"/>
  <c r="G17" i="71"/>
  <c r="G16" i="71"/>
  <c r="G14" i="71"/>
  <c r="G13" i="71"/>
  <c r="G10" i="71"/>
  <c r="G9" i="71"/>
  <c r="G11" i="71" s="1"/>
  <c r="G7" i="71"/>
  <c r="G6" i="71"/>
  <c r="E32" i="70"/>
  <c r="D32" i="70"/>
  <c r="F29" i="70"/>
  <c r="F28" i="70"/>
  <c r="F27" i="70"/>
  <c r="F26" i="70"/>
  <c r="F25" i="70"/>
  <c r="E24" i="70"/>
  <c r="D24" i="70"/>
  <c r="F22" i="70"/>
  <c r="F12" i="70"/>
  <c r="D12" i="70"/>
  <c r="F8" i="70"/>
  <c r="D8" i="70"/>
  <c r="E68" i="69"/>
  <c r="I68" i="69" s="1"/>
  <c r="E67" i="69"/>
  <c r="I67" i="69" s="1"/>
  <c r="E64" i="69"/>
  <c r="I64" i="69" s="1"/>
  <c r="E63" i="69"/>
  <c r="E62" i="69"/>
  <c r="E61" i="69"/>
  <c r="G60" i="69"/>
  <c r="F60" i="69"/>
  <c r="D60" i="69"/>
  <c r="C60" i="69"/>
  <c r="G58" i="69"/>
  <c r="F58" i="69"/>
  <c r="D58" i="69"/>
  <c r="C58" i="69"/>
  <c r="H57" i="69"/>
  <c r="E57" i="69"/>
  <c r="I57" i="69" s="1"/>
  <c r="E56" i="69"/>
  <c r="E58" i="69" s="1"/>
  <c r="I54" i="69"/>
  <c r="I53" i="69"/>
  <c r="I52" i="69"/>
  <c r="H51" i="69"/>
  <c r="G51" i="69"/>
  <c r="F51" i="69"/>
  <c r="E51" i="69"/>
  <c r="I51" i="69" s="1"/>
  <c r="D51" i="69"/>
  <c r="C51" i="69"/>
  <c r="H50" i="69"/>
  <c r="E50" i="69"/>
  <c r="I50" i="69" s="1"/>
  <c r="H49" i="69"/>
  <c r="E49" i="69"/>
  <c r="I49" i="69" s="1"/>
  <c r="H48" i="69"/>
  <c r="E48" i="69"/>
  <c r="I48" i="69" s="1"/>
  <c r="H47" i="69"/>
  <c r="G47" i="69"/>
  <c r="D47" i="69"/>
  <c r="H46" i="69"/>
  <c r="E46" i="69"/>
  <c r="I46" i="69" s="1"/>
  <c r="E45" i="69"/>
  <c r="H44" i="69"/>
  <c r="E44" i="69"/>
  <c r="I44" i="69" s="1"/>
  <c r="H43" i="69"/>
  <c r="E43" i="69"/>
  <c r="I43" i="69" s="1"/>
  <c r="H42" i="69"/>
  <c r="E42" i="69"/>
  <c r="I42" i="69" s="1"/>
  <c r="H41" i="69"/>
  <c r="E41" i="69"/>
  <c r="H40" i="69"/>
  <c r="E40" i="69"/>
  <c r="I40" i="69" s="1"/>
  <c r="H39" i="69"/>
  <c r="E39" i="69"/>
  <c r="G38" i="69"/>
  <c r="F38" i="69"/>
  <c r="D38" i="69"/>
  <c r="C38" i="69"/>
  <c r="H37" i="69"/>
  <c r="E37" i="69"/>
  <c r="H36" i="69"/>
  <c r="E36" i="69"/>
  <c r="H35" i="69"/>
  <c r="E35" i="69"/>
  <c r="H34" i="69"/>
  <c r="E34" i="69"/>
  <c r="G33" i="69"/>
  <c r="F33" i="69"/>
  <c r="D33" i="69"/>
  <c r="C33" i="69"/>
  <c r="H32" i="69"/>
  <c r="E32" i="69"/>
  <c r="H31" i="69"/>
  <c r="E31" i="69"/>
  <c r="H30" i="69"/>
  <c r="E30" i="69"/>
  <c r="H29" i="69"/>
  <c r="E29" i="69"/>
  <c r="H28" i="69"/>
  <c r="E28" i="69"/>
  <c r="H27" i="69"/>
  <c r="E27" i="69"/>
  <c r="H26" i="69"/>
  <c r="E26" i="69"/>
  <c r="H25" i="69"/>
  <c r="E25" i="69"/>
  <c r="G24" i="69"/>
  <c r="F24" i="69"/>
  <c r="D24" i="69"/>
  <c r="C24" i="69"/>
  <c r="H23" i="69"/>
  <c r="E23" i="69"/>
  <c r="H22" i="69"/>
  <c r="E22" i="69"/>
  <c r="H21" i="69"/>
  <c r="E21" i="69"/>
  <c r="H20" i="69"/>
  <c r="E20" i="69"/>
  <c r="H19" i="69"/>
  <c r="E19" i="69"/>
  <c r="I19" i="69" s="1"/>
  <c r="H18" i="69"/>
  <c r="E18" i="69"/>
  <c r="H17" i="69"/>
  <c r="E17" i="69"/>
  <c r="I17" i="69" s="1"/>
  <c r="H16" i="69"/>
  <c r="E16" i="69"/>
  <c r="H15" i="69"/>
  <c r="E15" i="69"/>
  <c r="I15" i="69" s="1"/>
  <c r="H14" i="69"/>
  <c r="E14" i="69"/>
  <c r="H13" i="69"/>
  <c r="I13" i="69"/>
  <c r="H12" i="69"/>
  <c r="E12" i="69"/>
  <c r="G11" i="69"/>
  <c r="F11" i="69"/>
  <c r="D11" i="69"/>
  <c r="C11" i="69"/>
  <c r="H8" i="69"/>
  <c r="E8" i="69"/>
  <c r="I8" i="69" s="1"/>
  <c r="H7" i="69"/>
  <c r="E7" i="69"/>
  <c r="I7" i="69" s="1"/>
  <c r="H6" i="69"/>
  <c r="E6" i="69"/>
  <c r="G5" i="69"/>
  <c r="F5" i="69"/>
  <c r="D5" i="69"/>
  <c r="C5" i="69"/>
  <c r="B17" i="65"/>
  <c r="B39" i="64"/>
  <c r="Q37" i="60"/>
  <c r="O37" i="60"/>
  <c r="Q36" i="60"/>
  <c r="O36" i="60"/>
  <c r="Q35" i="60"/>
  <c r="O35" i="60"/>
  <c r="P34" i="60"/>
  <c r="N34" i="60"/>
  <c r="M34" i="60"/>
  <c r="L34" i="60"/>
  <c r="K34" i="60"/>
  <c r="J34" i="60"/>
  <c r="I34" i="60"/>
  <c r="H34" i="60"/>
  <c r="G34" i="60"/>
  <c r="F34" i="60"/>
  <c r="E34" i="60"/>
  <c r="D34" i="60"/>
  <c r="C34" i="60"/>
  <c r="Q33" i="60"/>
  <c r="O33" i="60"/>
  <c r="Q32" i="60"/>
  <c r="O32" i="60"/>
  <c r="Q31" i="60"/>
  <c r="O31" i="60"/>
  <c r="P30" i="60"/>
  <c r="N30" i="60"/>
  <c r="M30" i="60"/>
  <c r="M38" i="60" s="1"/>
  <c r="L30" i="60"/>
  <c r="K30" i="60"/>
  <c r="J30" i="60"/>
  <c r="I30" i="60"/>
  <c r="G30" i="60"/>
  <c r="F30" i="60"/>
  <c r="E30" i="60"/>
  <c r="D30" i="60"/>
  <c r="C30" i="60"/>
  <c r="Q29" i="60"/>
  <c r="O29" i="60"/>
  <c r="Q28" i="60"/>
  <c r="O28" i="60"/>
  <c r="Q27" i="60"/>
  <c r="O27" i="60"/>
  <c r="Q26" i="60"/>
  <c r="O26" i="60"/>
  <c r="Q24" i="60"/>
  <c r="O24" i="60"/>
  <c r="Q23" i="60"/>
  <c r="O23" i="60"/>
  <c r="P22" i="60"/>
  <c r="N22" i="60"/>
  <c r="M22" i="60"/>
  <c r="L22" i="60"/>
  <c r="K22" i="60"/>
  <c r="J22" i="60"/>
  <c r="I22" i="60"/>
  <c r="H22" i="60"/>
  <c r="G22" i="60"/>
  <c r="F22" i="60"/>
  <c r="E22" i="60"/>
  <c r="D22" i="60"/>
  <c r="C22" i="60"/>
  <c r="Q21" i="60"/>
  <c r="O21" i="60"/>
  <c r="Q20" i="60"/>
  <c r="O20" i="60"/>
  <c r="Q19" i="60"/>
  <c r="O19" i="60"/>
  <c r="P18" i="60"/>
  <c r="N18" i="60"/>
  <c r="M18" i="60"/>
  <c r="L18" i="60"/>
  <c r="K18" i="60"/>
  <c r="J18" i="60"/>
  <c r="I18" i="60"/>
  <c r="H18" i="60"/>
  <c r="G18" i="60"/>
  <c r="F18" i="60"/>
  <c r="E18" i="60"/>
  <c r="D18" i="60"/>
  <c r="C18" i="60"/>
  <c r="Q17" i="60"/>
  <c r="O17" i="60"/>
  <c r="Q16" i="60"/>
  <c r="O16" i="60"/>
  <c r="Q15" i="60"/>
  <c r="O15" i="60"/>
  <c r="Q14" i="60"/>
  <c r="O14" i="60"/>
  <c r="P13" i="60"/>
  <c r="N13" i="60"/>
  <c r="M13" i="60"/>
  <c r="L13" i="60"/>
  <c r="K13" i="60"/>
  <c r="J13" i="60"/>
  <c r="I13" i="60"/>
  <c r="H13" i="60"/>
  <c r="G13" i="60"/>
  <c r="F13" i="60"/>
  <c r="E13" i="60"/>
  <c r="D13" i="60"/>
  <c r="C13" i="60"/>
  <c r="Q12" i="60"/>
  <c r="O12" i="60"/>
  <c r="Q11" i="60"/>
  <c r="O11" i="60"/>
  <c r="P10" i="60"/>
  <c r="P25" i="60" s="1"/>
  <c r="N10" i="60"/>
  <c r="M10" i="60"/>
  <c r="L10" i="60"/>
  <c r="K10" i="60"/>
  <c r="J10" i="60"/>
  <c r="I10" i="60"/>
  <c r="H10" i="60"/>
  <c r="G10" i="60"/>
  <c r="G25" i="60" s="1"/>
  <c r="F10" i="60"/>
  <c r="E10" i="60"/>
  <c r="D10" i="60"/>
  <c r="C10" i="60"/>
  <c r="Q9" i="60"/>
  <c r="O9" i="60"/>
  <c r="Q8" i="60"/>
  <c r="O8" i="60"/>
  <c r="Q7" i="60"/>
  <c r="O7" i="60"/>
  <c r="Q6" i="60"/>
  <c r="O6" i="60"/>
  <c r="D60" i="59"/>
  <c r="C60" i="59"/>
  <c r="D51" i="59"/>
  <c r="C51" i="59"/>
  <c r="B51" i="59"/>
  <c r="C37" i="59"/>
  <c r="B37" i="59"/>
  <c r="C32" i="59"/>
  <c r="B32" i="59"/>
  <c r="D29" i="59"/>
  <c r="C29" i="59"/>
  <c r="B29" i="59"/>
  <c r="D25" i="59"/>
  <c r="B25" i="59"/>
  <c r="AJ48" i="58"/>
  <c r="AJ46" i="58"/>
  <c r="AJ47" i="58" s="1"/>
  <c r="AJ44" i="58"/>
  <c r="AJ43" i="58"/>
  <c r="AJ42" i="58"/>
  <c r="AJ40" i="58"/>
  <c r="AJ39" i="58"/>
  <c r="AJ38" i="58"/>
  <c r="AJ36" i="58"/>
  <c r="AJ35" i="58"/>
  <c r="AJ34" i="58"/>
  <c r="AJ33" i="58"/>
  <c r="AJ31" i="58"/>
  <c r="AJ30" i="58"/>
  <c r="AJ29" i="58"/>
  <c r="AJ26" i="58"/>
  <c r="AJ25" i="58"/>
  <c r="AJ24" i="58"/>
  <c r="AJ23" i="58"/>
  <c r="C22" i="58"/>
  <c r="O22" i="58" s="1"/>
  <c r="AE22" i="58" s="1"/>
  <c r="AJ21" i="58"/>
  <c r="AJ20" i="58"/>
  <c r="AJ19" i="58"/>
  <c r="AJ18" i="58"/>
  <c r="AJ16" i="58"/>
  <c r="AJ15" i="58"/>
  <c r="AJ14" i="58"/>
  <c r="AJ13" i="58"/>
  <c r="AJ12" i="58"/>
  <c r="AJ11" i="58"/>
  <c r="AJ10" i="58"/>
  <c r="AJ9" i="58"/>
  <c r="AJ8" i="58"/>
  <c r="L38" i="60" l="1"/>
  <c r="I28" i="69"/>
  <c r="J25" i="60"/>
  <c r="D38" i="60"/>
  <c r="I20" i="69"/>
  <c r="I27" i="69"/>
  <c r="C12" i="71"/>
  <c r="C20" i="71" s="1"/>
  <c r="AF28" i="58"/>
  <c r="AE17" i="58"/>
  <c r="F37" i="57"/>
  <c r="F49" i="57" s="1"/>
  <c r="N37" i="58"/>
  <c r="N49" i="58" s="1"/>
  <c r="AE41" i="58"/>
  <c r="H38" i="69"/>
  <c r="I36" i="69"/>
  <c r="I34" i="69"/>
  <c r="I31" i="69"/>
  <c r="I29" i="69"/>
  <c r="F10" i="69"/>
  <c r="F9" i="69" s="1"/>
  <c r="F55" i="69" s="1"/>
  <c r="F69" i="69" s="1"/>
  <c r="H24" i="69"/>
  <c r="G10" i="69"/>
  <c r="G9" i="69" s="1"/>
  <c r="G55" i="69" s="1"/>
  <c r="G69" i="69" s="1"/>
  <c r="H5" i="69"/>
  <c r="F16" i="70"/>
  <c r="D45" i="70"/>
  <c r="J17" i="77"/>
  <c r="I62" i="69"/>
  <c r="H58" i="69"/>
  <c r="H60" i="69"/>
  <c r="E45" i="70"/>
  <c r="C37" i="57"/>
  <c r="C49" i="57" s="1"/>
  <c r="R49" i="58"/>
  <c r="J38" i="60"/>
  <c r="D25" i="60"/>
  <c r="F38" i="60"/>
  <c r="P38" i="60"/>
  <c r="H11" i="69"/>
  <c r="I23" i="69"/>
  <c r="H33" i="69"/>
  <c r="I45" i="69"/>
  <c r="I63" i="69"/>
  <c r="K10" i="74"/>
  <c r="F12" i="71"/>
  <c r="B37" i="57"/>
  <c r="B49" i="57" s="1"/>
  <c r="C37" i="58"/>
  <c r="N38" i="60"/>
  <c r="AJ22" i="58"/>
  <c r="AJ41" i="58"/>
  <c r="M25" i="60"/>
  <c r="G38" i="60"/>
  <c r="I6" i="69"/>
  <c r="I14" i="69"/>
  <c r="I16" i="69"/>
  <c r="I18" i="69"/>
  <c r="I30" i="69"/>
  <c r="I32" i="69"/>
  <c r="I35" i="69"/>
  <c r="I37" i="69"/>
  <c r="F24" i="70"/>
  <c r="F45" i="70" s="1"/>
  <c r="B22" i="79"/>
  <c r="D12" i="71"/>
  <c r="D20" i="71" s="1"/>
  <c r="B38" i="59"/>
  <c r="B62" i="59" s="1"/>
  <c r="AJ45" i="58"/>
  <c r="AJ32" i="58"/>
  <c r="AJ28" i="58"/>
  <c r="AJ17" i="58"/>
  <c r="AF17" i="58"/>
  <c r="D49" i="58"/>
  <c r="P49" i="58" s="1"/>
  <c r="P37" i="58"/>
  <c r="T37" i="58"/>
  <c r="T49" i="58" s="1"/>
  <c r="W37" i="58"/>
  <c r="W49" i="58" s="1"/>
  <c r="X37" i="58"/>
  <c r="X49" i="58" s="1"/>
  <c r="C38" i="59"/>
  <c r="C62" i="59" s="1"/>
  <c r="D38" i="59"/>
  <c r="D62" i="59" s="1"/>
  <c r="F20" i="71"/>
  <c r="G15" i="71"/>
  <c r="G19" i="71" s="1"/>
  <c r="E12" i="71"/>
  <c r="E20" i="71" s="1"/>
  <c r="G8" i="71"/>
  <c r="G12" i="71" s="1"/>
  <c r="D16" i="70"/>
  <c r="E60" i="69"/>
  <c r="E38" i="69"/>
  <c r="I38" i="69" s="1"/>
  <c r="I39" i="69"/>
  <c r="D10" i="69"/>
  <c r="D9" i="69" s="1"/>
  <c r="D55" i="69" s="1"/>
  <c r="D69" i="69" s="1"/>
  <c r="E24" i="69"/>
  <c r="C10" i="69"/>
  <c r="C9" i="69" s="1"/>
  <c r="C55" i="69" s="1"/>
  <c r="C69" i="69" s="1"/>
  <c r="I25" i="69"/>
  <c r="E11" i="69"/>
  <c r="E38" i="60"/>
  <c r="E25" i="60"/>
  <c r="H38" i="60"/>
  <c r="H25" i="60"/>
  <c r="K38" i="60"/>
  <c r="Q34" i="60"/>
  <c r="Q22" i="60"/>
  <c r="Q13" i="60"/>
  <c r="K25" i="60"/>
  <c r="N25" i="60"/>
  <c r="Q18" i="60"/>
  <c r="L25" i="60"/>
  <c r="I38" i="60"/>
  <c r="O34" i="60"/>
  <c r="O22" i="60"/>
  <c r="I25" i="60"/>
  <c r="O13" i="60"/>
  <c r="O30" i="60"/>
  <c r="O18" i="60"/>
  <c r="F25" i="60"/>
  <c r="O10" i="60"/>
  <c r="K9" i="74"/>
  <c r="K24" i="74" s="1"/>
  <c r="I12" i="69"/>
  <c r="E33" i="69"/>
  <c r="E47" i="69"/>
  <c r="I47" i="69" s="1"/>
  <c r="I56" i="69"/>
  <c r="I58" i="69" s="1"/>
  <c r="I61" i="69"/>
  <c r="E5" i="69"/>
  <c r="Q10" i="60"/>
  <c r="C25" i="60"/>
  <c r="Q30" i="60"/>
  <c r="C38" i="60"/>
  <c r="AB22" i="57"/>
  <c r="AB32" i="57"/>
  <c r="AA41" i="57"/>
  <c r="AB41" i="57"/>
  <c r="AA45" i="57"/>
  <c r="AB45" i="57"/>
  <c r="AA47" i="57"/>
  <c r="AB47" i="57"/>
  <c r="X47" i="57"/>
  <c r="AH47" i="57" s="1"/>
  <c r="Y47" i="57"/>
  <c r="X45" i="57"/>
  <c r="Y45" i="57"/>
  <c r="X41" i="57"/>
  <c r="AH41" i="57" s="1"/>
  <c r="Y41" i="57"/>
  <c r="V47" i="57"/>
  <c r="V45" i="57"/>
  <c r="V41" i="57"/>
  <c r="AF41" i="57" s="1"/>
  <c r="Y32" i="57"/>
  <c r="Y28" i="57"/>
  <c r="Y22" i="57"/>
  <c r="Y17" i="57"/>
  <c r="V32" i="57"/>
  <c r="V17" i="57"/>
  <c r="Q37" i="57"/>
  <c r="N28" i="57"/>
  <c r="N17" i="57"/>
  <c r="S9" i="57"/>
  <c r="S10" i="57"/>
  <c r="S11" i="57"/>
  <c r="S12" i="57"/>
  <c r="S13" i="57"/>
  <c r="S14" i="57"/>
  <c r="S15" i="57"/>
  <c r="S16" i="57"/>
  <c r="S18" i="57"/>
  <c r="S19" i="57"/>
  <c r="S20" i="57"/>
  <c r="S21" i="57"/>
  <c r="S23" i="57"/>
  <c r="S24" i="57"/>
  <c r="S25" i="57"/>
  <c r="S26" i="57"/>
  <c r="S27" i="57"/>
  <c r="S29" i="57"/>
  <c r="S30" i="57"/>
  <c r="S31" i="57"/>
  <c r="S33" i="57"/>
  <c r="S34" i="57"/>
  <c r="S35" i="57"/>
  <c r="S36" i="57"/>
  <c r="S38" i="57"/>
  <c r="S39" i="57"/>
  <c r="S40" i="57"/>
  <c r="S42" i="57"/>
  <c r="S43" i="57"/>
  <c r="S44" i="57"/>
  <c r="S46" i="57"/>
  <c r="S48" i="57"/>
  <c r="S8" i="57"/>
  <c r="P47" i="57"/>
  <c r="Q47" i="57"/>
  <c r="R47" i="57"/>
  <c r="P45" i="57"/>
  <c r="Q45" i="57"/>
  <c r="R45" i="57"/>
  <c r="M41" i="57"/>
  <c r="N41" i="57"/>
  <c r="P41" i="57"/>
  <c r="Q41" i="57"/>
  <c r="Q49" i="57" s="1"/>
  <c r="K47" i="57"/>
  <c r="J47" i="57"/>
  <c r="J45" i="57"/>
  <c r="K45" i="57"/>
  <c r="J41" i="57"/>
  <c r="N47" i="57"/>
  <c r="N45" i="57"/>
  <c r="M47" i="57"/>
  <c r="M45" i="57"/>
  <c r="O41" i="57"/>
  <c r="K41" i="57"/>
  <c r="K37" i="57"/>
  <c r="K28" i="57"/>
  <c r="H41" i="57"/>
  <c r="H47" i="57"/>
  <c r="H45" i="57"/>
  <c r="S45" i="57" s="1"/>
  <c r="E47" i="57"/>
  <c r="E45" i="57"/>
  <c r="E41" i="57"/>
  <c r="D45" i="57"/>
  <c r="D47" i="57"/>
  <c r="G47" i="57"/>
  <c r="G45" i="57"/>
  <c r="G41" i="57"/>
  <c r="D41" i="57"/>
  <c r="H28" i="57"/>
  <c r="E32" i="57"/>
  <c r="H32" i="57"/>
  <c r="H22" i="57"/>
  <c r="H17" i="57"/>
  <c r="E22" i="57"/>
  <c r="S22" i="57" s="1"/>
  <c r="E17" i="57"/>
  <c r="AG8" i="57"/>
  <c r="AH9" i="57"/>
  <c r="AH10" i="57"/>
  <c r="AH11" i="57"/>
  <c r="AH12" i="57"/>
  <c r="AH13" i="57"/>
  <c r="AH14" i="57"/>
  <c r="AH15" i="57"/>
  <c r="AH16" i="57"/>
  <c r="AH18" i="57"/>
  <c r="AH19" i="57"/>
  <c r="AH20" i="57"/>
  <c r="AH21" i="57"/>
  <c r="AH23" i="57"/>
  <c r="AH24" i="57"/>
  <c r="AH25" i="57"/>
  <c r="AH26" i="57"/>
  <c r="AH27" i="57"/>
  <c r="AH29" i="57"/>
  <c r="AH30" i="57"/>
  <c r="AH31" i="57"/>
  <c r="AH33" i="57"/>
  <c r="AH34" i="57"/>
  <c r="AH35" i="57"/>
  <c r="AH36" i="57"/>
  <c r="AH38" i="57"/>
  <c r="AH39" i="57"/>
  <c r="AH40" i="57"/>
  <c r="AH42" i="57"/>
  <c r="AH43" i="57"/>
  <c r="AH44" i="57"/>
  <c r="AH46" i="57"/>
  <c r="AH48" i="57"/>
  <c r="AG9" i="57"/>
  <c r="AG10" i="57"/>
  <c r="AG11" i="57"/>
  <c r="AG12" i="57"/>
  <c r="AG13" i="57"/>
  <c r="AG14" i="57"/>
  <c r="AG15" i="57"/>
  <c r="AG16" i="57"/>
  <c r="AG18" i="57"/>
  <c r="AG19" i="57"/>
  <c r="AG20" i="57"/>
  <c r="AG21" i="57"/>
  <c r="AG23" i="57"/>
  <c r="AG24" i="57"/>
  <c r="AG25" i="57"/>
  <c r="AG26" i="57"/>
  <c r="AG27" i="57"/>
  <c r="AG29" i="57"/>
  <c r="AG30" i="57"/>
  <c r="AG31" i="57"/>
  <c r="AG33" i="57"/>
  <c r="AG34" i="57"/>
  <c r="AG35" i="57"/>
  <c r="AG36" i="57"/>
  <c r="AG38" i="57"/>
  <c r="AG39" i="57"/>
  <c r="AG40" i="57"/>
  <c r="AG42" i="57"/>
  <c r="AG43" i="57"/>
  <c r="AG44" i="57"/>
  <c r="AG46" i="57"/>
  <c r="AG48" i="57"/>
  <c r="AF9" i="57"/>
  <c r="AI9" i="57" s="1"/>
  <c r="AF10" i="57"/>
  <c r="AF11" i="57"/>
  <c r="AF12" i="57"/>
  <c r="AF13" i="57"/>
  <c r="AI13" i="57" s="1"/>
  <c r="AF14" i="57"/>
  <c r="AF15" i="57"/>
  <c r="AF16" i="57"/>
  <c r="AF18" i="57"/>
  <c r="AF19" i="57"/>
  <c r="AI19" i="57" s="1"/>
  <c r="AF20" i="57"/>
  <c r="AF21" i="57"/>
  <c r="AF22" i="57"/>
  <c r="AF23" i="57"/>
  <c r="AI23" i="57" s="1"/>
  <c r="AF24" i="57"/>
  <c r="AI24" i="57" s="1"/>
  <c r="AF25" i="57"/>
  <c r="AF26" i="57"/>
  <c r="AF27" i="57"/>
  <c r="AI27" i="57" s="1"/>
  <c r="AF28" i="57"/>
  <c r="AF29" i="57"/>
  <c r="AI29" i="57" s="1"/>
  <c r="AF30" i="57"/>
  <c r="AF31" i="57"/>
  <c r="AF32" i="57"/>
  <c r="AF33" i="57"/>
  <c r="AF34" i="57"/>
  <c r="AF35" i="57"/>
  <c r="AF36" i="57"/>
  <c r="AI36" i="57" s="1"/>
  <c r="AF38" i="57"/>
  <c r="AF39" i="57"/>
  <c r="AI39" i="57" s="1"/>
  <c r="AF40" i="57"/>
  <c r="AF42" i="57"/>
  <c r="AF43" i="57"/>
  <c r="AI43" i="57" s="1"/>
  <c r="AF44" i="57"/>
  <c r="AI44" i="57" s="1"/>
  <c r="AF46" i="57"/>
  <c r="AF48" i="57"/>
  <c r="AI48" i="57" s="1"/>
  <c r="AH8" i="57"/>
  <c r="AF8" i="57"/>
  <c r="AD32" i="57"/>
  <c r="AD28" i="57"/>
  <c r="AD22" i="57"/>
  <c r="AD17" i="57"/>
  <c r="AA32" i="57"/>
  <c r="AA28" i="57"/>
  <c r="AA22" i="57"/>
  <c r="AA17" i="57"/>
  <c r="X32" i="57"/>
  <c r="AH32" i="57" s="1"/>
  <c r="X28" i="57"/>
  <c r="AH28" i="57" s="1"/>
  <c r="X22" i="57"/>
  <c r="X17" i="57"/>
  <c r="AI15" i="57" l="1"/>
  <c r="AI40" i="57"/>
  <c r="AB49" i="58"/>
  <c r="AI25" i="57"/>
  <c r="S28" i="57"/>
  <c r="O38" i="60"/>
  <c r="AI20" i="57"/>
  <c r="AI11" i="57"/>
  <c r="S41" i="57"/>
  <c r="G20" i="71"/>
  <c r="I60" i="69"/>
  <c r="I33" i="69"/>
  <c r="H10" i="69"/>
  <c r="H9" i="69" s="1"/>
  <c r="H55" i="69" s="1"/>
  <c r="H69" i="69" s="1"/>
  <c r="I24" i="69"/>
  <c r="I11" i="69"/>
  <c r="S47" i="57"/>
  <c r="V37" i="57"/>
  <c r="V49" i="57" s="1"/>
  <c r="AB37" i="58"/>
  <c r="O37" i="58"/>
  <c r="C49" i="58"/>
  <c r="O49" i="58" s="1"/>
  <c r="AE49" i="58"/>
  <c r="AB37" i="57"/>
  <c r="AF17" i="57"/>
  <c r="Q38" i="60"/>
  <c r="Z37" i="58"/>
  <c r="Z49" i="58" s="1"/>
  <c r="Y37" i="58"/>
  <c r="AH45" i="57"/>
  <c r="AH22" i="57"/>
  <c r="AI31" i="57"/>
  <c r="AI21" i="57"/>
  <c r="AI16" i="57"/>
  <c r="AI12" i="57"/>
  <c r="E10" i="69"/>
  <c r="Q25" i="60"/>
  <c r="O25" i="60"/>
  <c r="I5" i="69"/>
  <c r="E9" i="69"/>
  <c r="U41" i="57"/>
  <c r="AK41" i="57" s="1"/>
  <c r="AB49" i="57"/>
  <c r="AF47" i="57"/>
  <c r="AF45" i="57"/>
  <c r="AI45" i="57" s="1"/>
  <c r="Y37" i="57"/>
  <c r="S17" i="57"/>
  <c r="AI17" i="57" s="1"/>
  <c r="AI47" i="57"/>
  <c r="S32" i="57"/>
  <c r="AI32" i="57" s="1"/>
  <c r="N37" i="57"/>
  <c r="AI41" i="57"/>
  <c r="AI35" i="57"/>
  <c r="AI33" i="57"/>
  <c r="AI28" i="57"/>
  <c r="AI46" i="57"/>
  <c r="AI42" i="57"/>
  <c r="AI38" i="57"/>
  <c r="AI34" i="57"/>
  <c r="AI30" i="57"/>
  <c r="AI26" i="57"/>
  <c r="AI22" i="57"/>
  <c r="AI18" i="57"/>
  <c r="AI14" i="57"/>
  <c r="AI10" i="57"/>
  <c r="AI8" i="57"/>
  <c r="E37" i="57"/>
  <c r="E49" i="57" s="1"/>
  <c r="H37" i="57"/>
  <c r="H49" i="57" s="1"/>
  <c r="X37" i="57"/>
  <c r="X49" i="57" s="1"/>
  <c r="AA37" i="57"/>
  <c r="AA49" i="57" s="1"/>
  <c r="K49" i="57"/>
  <c r="N49" i="57"/>
  <c r="AH17" i="57"/>
  <c r="AD37" i="57"/>
  <c r="AD49" i="57" s="1"/>
  <c r="T9" i="57"/>
  <c r="AJ9" i="57" s="1"/>
  <c r="T10" i="57"/>
  <c r="AJ10" i="57" s="1"/>
  <c r="T11" i="57"/>
  <c r="AJ11" i="57" s="1"/>
  <c r="T12" i="57"/>
  <c r="AJ12" i="57" s="1"/>
  <c r="T13" i="57"/>
  <c r="AJ13" i="57" s="1"/>
  <c r="T14" i="57"/>
  <c r="AJ14" i="57" s="1"/>
  <c r="T15" i="57"/>
  <c r="AJ15" i="57" s="1"/>
  <c r="T16" i="57"/>
  <c r="AJ16" i="57" s="1"/>
  <c r="T18" i="57"/>
  <c r="AJ18" i="57" s="1"/>
  <c r="T19" i="57"/>
  <c r="AJ19" i="57" s="1"/>
  <c r="T20" i="57"/>
  <c r="AJ20" i="57" s="1"/>
  <c r="T21" i="57"/>
  <c r="AJ21" i="57" s="1"/>
  <c r="T23" i="57"/>
  <c r="AJ23" i="57" s="1"/>
  <c r="T24" i="57"/>
  <c r="AJ24" i="57" s="1"/>
  <c r="T25" i="57"/>
  <c r="AJ25" i="57" s="1"/>
  <c r="T26" i="57"/>
  <c r="AJ26" i="57" s="1"/>
  <c r="T27" i="57"/>
  <c r="AJ27" i="57" s="1"/>
  <c r="T29" i="57"/>
  <c r="AJ29" i="57" s="1"/>
  <c r="T30" i="57"/>
  <c r="AJ30" i="57" s="1"/>
  <c r="T31" i="57"/>
  <c r="AJ31" i="57" s="1"/>
  <c r="T33" i="57"/>
  <c r="AJ33" i="57" s="1"/>
  <c r="T34" i="57"/>
  <c r="AJ34" i="57" s="1"/>
  <c r="T35" i="57"/>
  <c r="AJ35" i="57" s="1"/>
  <c r="T36" i="57"/>
  <c r="AJ36" i="57" s="1"/>
  <c r="T38" i="57"/>
  <c r="AJ38" i="57" s="1"/>
  <c r="T39" i="57"/>
  <c r="AJ39" i="57" s="1"/>
  <c r="T40" i="57"/>
  <c r="AJ40" i="57" s="1"/>
  <c r="T42" i="57"/>
  <c r="AJ42" i="57" s="1"/>
  <c r="T43" i="57"/>
  <c r="AJ43" i="57" s="1"/>
  <c r="T44" i="57"/>
  <c r="AJ44" i="57" s="1"/>
  <c r="T46" i="57"/>
  <c r="AJ46" i="57" s="1"/>
  <c r="T48" i="57"/>
  <c r="AJ48" i="57" s="1"/>
  <c r="T8" i="57"/>
  <c r="AJ8" i="57" s="1"/>
  <c r="U9" i="57"/>
  <c r="AK9" i="57" s="1"/>
  <c r="U10" i="57"/>
  <c r="AK10" i="57" s="1"/>
  <c r="U11" i="57"/>
  <c r="AK11" i="57" s="1"/>
  <c r="U12" i="57"/>
  <c r="AK12" i="57" s="1"/>
  <c r="U13" i="57"/>
  <c r="AK13" i="57" s="1"/>
  <c r="U14" i="57"/>
  <c r="AK14" i="57" s="1"/>
  <c r="U15" i="57"/>
  <c r="AK15" i="57" s="1"/>
  <c r="U16" i="57"/>
  <c r="AK16" i="57" s="1"/>
  <c r="U18" i="57"/>
  <c r="AK18" i="57" s="1"/>
  <c r="U19" i="57"/>
  <c r="AK19" i="57" s="1"/>
  <c r="U20" i="57"/>
  <c r="AK20" i="57" s="1"/>
  <c r="U21" i="57"/>
  <c r="AK21" i="57" s="1"/>
  <c r="U23" i="57"/>
  <c r="AK23" i="57" s="1"/>
  <c r="U24" i="57"/>
  <c r="AK24" i="57" s="1"/>
  <c r="U25" i="57"/>
  <c r="AK25" i="57" s="1"/>
  <c r="U26" i="57"/>
  <c r="AK26" i="57" s="1"/>
  <c r="U27" i="57"/>
  <c r="AK27" i="57" s="1"/>
  <c r="U29" i="57"/>
  <c r="AK29" i="57" s="1"/>
  <c r="U30" i="57"/>
  <c r="AK30" i="57" s="1"/>
  <c r="U31" i="57"/>
  <c r="AK31" i="57" s="1"/>
  <c r="U33" i="57"/>
  <c r="AK33" i="57" s="1"/>
  <c r="U34" i="57"/>
  <c r="AK34" i="57" s="1"/>
  <c r="U35" i="57"/>
  <c r="AK35" i="57" s="1"/>
  <c r="U36" i="57"/>
  <c r="AK36" i="57" s="1"/>
  <c r="U38" i="57"/>
  <c r="AK38" i="57" s="1"/>
  <c r="U39" i="57"/>
  <c r="AK39" i="57" s="1"/>
  <c r="U40" i="57"/>
  <c r="AK40" i="57" s="1"/>
  <c r="U42" i="57"/>
  <c r="AK42" i="57" s="1"/>
  <c r="U43" i="57"/>
  <c r="AK43" i="57" s="1"/>
  <c r="U44" i="57"/>
  <c r="AK44" i="57" s="1"/>
  <c r="U45" i="57"/>
  <c r="AK45" i="57" s="1"/>
  <c r="U46" i="57"/>
  <c r="AK46" i="57" s="1"/>
  <c r="U47" i="57"/>
  <c r="AK47" i="57" s="1"/>
  <c r="U48" i="57"/>
  <c r="AK48" i="57" s="1"/>
  <c r="U8" i="57"/>
  <c r="AK8" i="57" s="1"/>
  <c r="G32" i="57"/>
  <c r="D32" i="57"/>
  <c r="P28" i="57"/>
  <c r="P37" i="57" s="1"/>
  <c r="P49" i="57" s="1"/>
  <c r="O28" i="57"/>
  <c r="M28" i="57"/>
  <c r="M37" i="57" s="1"/>
  <c r="M49" i="57" s="1"/>
  <c r="J32" i="57"/>
  <c r="J28" i="57"/>
  <c r="J22" i="57"/>
  <c r="J17" i="57"/>
  <c r="G22" i="57"/>
  <c r="G17" i="57"/>
  <c r="D17" i="57"/>
  <c r="D22" i="57"/>
  <c r="AO48" i="57"/>
  <c r="AN47" i="57"/>
  <c r="AM47" i="57"/>
  <c r="AL47" i="57"/>
  <c r="AE47" i="57"/>
  <c r="AC47" i="57"/>
  <c r="Z47" i="57"/>
  <c r="W47" i="57"/>
  <c r="O47" i="57"/>
  <c r="L47" i="57"/>
  <c r="I47" i="57"/>
  <c r="AO46" i="57"/>
  <c r="AO47" i="57" s="1"/>
  <c r="AN45" i="57"/>
  <c r="AM45" i="57"/>
  <c r="AL45" i="57"/>
  <c r="AE45" i="57"/>
  <c r="AC45" i="57"/>
  <c r="Z45" i="57"/>
  <c r="W45" i="57"/>
  <c r="O45" i="57"/>
  <c r="L45" i="57"/>
  <c r="I45" i="57"/>
  <c r="AO44" i="57"/>
  <c r="AO43" i="57"/>
  <c r="AO42" i="57"/>
  <c r="AN41" i="57"/>
  <c r="AM41" i="57"/>
  <c r="AL41" i="57"/>
  <c r="AE41" i="57"/>
  <c r="AC41" i="57"/>
  <c r="Z41" i="57"/>
  <c r="W41" i="57"/>
  <c r="R41" i="57"/>
  <c r="L41" i="57"/>
  <c r="I41" i="57"/>
  <c r="AO40" i="57"/>
  <c r="AO39" i="57"/>
  <c r="AO38" i="57"/>
  <c r="R37" i="57"/>
  <c r="AO36" i="57"/>
  <c r="AO35" i="57"/>
  <c r="AO34" i="57"/>
  <c r="AO33" i="57"/>
  <c r="AE32" i="57"/>
  <c r="AC32" i="57"/>
  <c r="Z32" i="57"/>
  <c r="W32" i="57"/>
  <c r="O32" i="57"/>
  <c r="L32" i="57"/>
  <c r="I32" i="57"/>
  <c r="AO31" i="57"/>
  <c r="AO30" i="57"/>
  <c r="AO29" i="57"/>
  <c r="AE28" i="57"/>
  <c r="AC28" i="57"/>
  <c r="Z28" i="57"/>
  <c r="W28" i="57"/>
  <c r="L28" i="57"/>
  <c r="I28" i="57"/>
  <c r="AO27" i="57"/>
  <c r="AO26" i="57"/>
  <c r="AO25" i="57"/>
  <c r="AO24" i="57"/>
  <c r="AO23" i="57"/>
  <c r="AN22" i="57"/>
  <c r="AL22" i="57"/>
  <c r="AE22" i="57"/>
  <c r="AC22" i="57"/>
  <c r="Z22" i="57"/>
  <c r="W22" i="57"/>
  <c r="O22" i="57"/>
  <c r="L22" i="57"/>
  <c r="I22" i="57"/>
  <c r="AO21" i="57"/>
  <c r="AO20" i="57"/>
  <c r="AO19" i="57"/>
  <c r="AO18" i="57"/>
  <c r="AN17" i="57"/>
  <c r="AM17" i="57"/>
  <c r="AL17" i="57"/>
  <c r="AE17" i="57"/>
  <c r="AC17" i="57"/>
  <c r="Z17" i="57"/>
  <c r="W17" i="57"/>
  <c r="O17" i="57"/>
  <c r="L17" i="57"/>
  <c r="I17" i="57"/>
  <c r="AO16" i="57"/>
  <c r="AO15" i="57"/>
  <c r="AO14" i="57"/>
  <c r="AO13" i="57"/>
  <c r="AO12" i="57"/>
  <c r="AO11" i="57"/>
  <c r="AO10" i="57"/>
  <c r="AO9" i="57"/>
  <c r="AO8" i="57"/>
  <c r="AE37" i="57" l="1"/>
  <c r="AE49" i="57" s="1"/>
  <c r="AO32" i="57"/>
  <c r="I9" i="69"/>
  <c r="I10" i="69"/>
  <c r="R49" i="57"/>
  <c r="AF37" i="57"/>
  <c r="Y49" i="57"/>
  <c r="AF49" i="57" s="1"/>
  <c r="AE37" i="58"/>
  <c r="AO28" i="57"/>
  <c r="AI37" i="58"/>
  <c r="AI49" i="58" s="1"/>
  <c r="Y49" i="58"/>
  <c r="AC49" i="58" s="1"/>
  <c r="AF49" i="58" s="1"/>
  <c r="AC37" i="58"/>
  <c r="AF37" i="58" s="1"/>
  <c r="AJ37" i="58"/>
  <c r="AJ49" i="58" s="1"/>
  <c r="AA37" i="58"/>
  <c r="AH51" i="57"/>
  <c r="AH37" i="57"/>
  <c r="AH49" i="57" s="1"/>
  <c r="J37" i="57"/>
  <c r="J49" i="57" s="1"/>
  <c r="O37" i="57"/>
  <c r="O49" i="57" s="1"/>
  <c r="D37" i="57"/>
  <c r="D49" i="57" s="1"/>
  <c r="U17" i="57"/>
  <c r="AK17" i="57" s="1"/>
  <c r="E55" i="69"/>
  <c r="S37" i="57"/>
  <c r="AI37" i="57" s="1"/>
  <c r="S49" i="57"/>
  <c r="U28" i="57"/>
  <c r="AK28" i="57" s="1"/>
  <c r="AG17" i="57"/>
  <c r="AO17" i="57"/>
  <c r="AG22" i="57"/>
  <c r="T28" i="57"/>
  <c r="AG28" i="57"/>
  <c r="U22" i="57"/>
  <c r="AK22" i="57" s="1"/>
  <c r="T47" i="57"/>
  <c r="T32" i="57"/>
  <c r="T41" i="57"/>
  <c r="T45" i="57"/>
  <c r="AG47" i="57"/>
  <c r="AG32" i="57"/>
  <c r="AO45" i="57"/>
  <c r="T22" i="57"/>
  <c r="AG41" i="57"/>
  <c r="AG45" i="57"/>
  <c r="U32" i="57"/>
  <c r="AK32" i="57" s="1"/>
  <c r="AM37" i="57"/>
  <c r="AM49" i="57" s="1"/>
  <c r="L37" i="57"/>
  <c r="L49" i="57" s="1"/>
  <c r="AC37" i="57"/>
  <c r="AO22" i="57"/>
  <c r="T17" i="57"/>
  <c r="G37" i="57"/>
  <c r="W37" i="57"/>
  <c r="W49" i="57" s="1"/>
  <c r="AO41" i="57"/>
  <c r="I37" i="57"/>
  <c r="I49" i="57" s="1"/>
  <c r="Z37" i="57"/>
  <c r="AC49" i="57"/>
  <c r="AN37" i="57"/>
  <c r="AN49" i="57" s="1"/>
  <c r="AL37" i="57"/>
  <c r="AL49" i="57" s="1"/>
  <c r="P38" i="47"/>
  <c r="E27" i="53"/>
  <c r="G54" i="47"/>
  <c r="C16" i="49"/>
  <c r="D16" i="49"/>
  <c r="J25" i="47"/>
  <c r="F38" i="47"/>
  <c r="G38" i="47"/>
  <c r="E25" i="47"/>
  <c r="J18" i="46"/>
  <c r="K18" i="46"/>
  <c r="I18" i="46"/>
  <c r="E37" i="46"/>
  <c r="F37" i="46"/>
  <c r="E27" i="46"/>
  <c r="E32" i="46" s="1"/>
  <c r="F27" i="46"/>
  <c r="F32" i="46" s="1"/>
  <c r="D27" i="46"/>
  <c r="D32" i="46" s="1"/>
  <c r="G13" i="53"/>
  <c r="G27" i="53"/>
  <c r="G21" i="53"/>
  <c r="K27" i="46"/>
  <c r="K32" i="46" s="1"/>
  <c r="K36" i="46"/>
  <c r="O22" i="49"/>
  <c r="O9" i="49"/>
  <c r="O10" i="49"/>
  <c r="O11" i="49"/>
  <c r="O12" i="49"/>
  <c r="O13" i="49"/>
  <c r="O14" i="49"/>
  <c r="O15" i="49"/>
  <c r="F16" i="49"/>
  <c r="F27" i="49" s="1"/>
  <c r="I16" i="49"/>
  <c r="L16" i="49"/>
  <c r="O17" i="49"/>
  <c r="O18" i="49"/>
  <c r="O19" i="49"/>
  <c r="O20" i="49"/>
  <c r="O21" i="49"/>
  <c r="O23" i="49"/>
  <c r="O24" i="49"/>
  <c r="C25" i="49"/>
  <c r="F25" i="49"/>
  <c r="I25" i="49"/>
  <c r="L25" i="49"/>
  <c r="O26" i="49"/>
  <c r="O28" i="49"/>
  <c r="O29" i="49"/>
  <c r="O30" i="49"/>
  <c r="O31" i="49"/>
  <c r="C32" i="49"/>
  <c r="F32" i="49"/>
  <c r="F43" i="49" s="1"/>
  <c r="I32" i="49"/>
  <c r="L32" i="49"/>
  <c r="O33" i="49"/>
  <c r="O34" i="49"/>
  <c r="O35" i="49"/>
  <c r="O36" i="49"/>
  <c r="O37" i="49"/>
  <c r="O39" i="49"/>
  <c r="O40" i="49"/>
  <c r="C41" i="49"/>
  <c r="F41" i="49"/>
  <c r="I41" i="49"/>
  <c r="I43" i="49" s="1"/>
  <c r="L41" i="49"/>
  <c r="L43" i="49" s="1"/>
  <c r="O42" i="49"/>
  <c r="O44" i="49"/>
  <c r="F18" i="46"/>
  <c r="F22" i="46" s="1"/>
  <c r="F36" i="46"/>
  <c r="G38" i="53"/>
  <c r="H38" i="53"/>
  <c r="I38" i="53"/>
  <c r="J38" i="53"/>
  <c r="K38" i="53"/>
  <c r="L38" i="53"/>
  <c r="M38" i="53"/>
  <c r="N38" i="53"/>
  <c r="O38" i="53"/>
  <c r="P38" i="53"/>
  <c r="Q31" i="53"/>
  <c r="Q32" i="53"/>
  <c r="Q33" i="53"/>
  <c r="Q34" i="53"/>
  <c r="Q35" i="53"/>
  <c r="Q36" i="53"/>
  <c r="Q37" i="53"/>
  <c r="R31" i="53"/>
  <c r="R32" i="53"/>
  <c r="R33" i="53"/>
  <c r="R34" i="53"/>
  <c r="R35" i="53"/>
  <c r="R36" i="53"/>
  <c r="R37" i="53"/>
  <c r="S33" i="53"/>
  <c r="S31" i="53"/>
  <c r="S32" i="53"/>
  <c r="S34" i="53"/>
  <c r="S35" i="53"/>
  <c r="S36" i="53"/>
  <c r="S37" i="53"/>
  <c r="O13" i="53"/>
  <c r="O27" i="53"/>
  <c r="O29" i="53" s="1"/>
  <c r="O40" i="53" s="1"/>
  <c r="P13" i="53"/>
  <c r="P29" i="53" s="1"/>
  <c r="P40" i="53" s="1"/>
  <c r="P27" i="53"/>
  <c r="Q8" i="53"/>
  <c r="Q9" i="53"/>
  <c r="Q10" i="53"/>
  <c r="Q11" i="53"/>
  <c r="Q12" i="53"/>
  <c r="Q23" i="53"/>
  <c r="Q24" i="53"/>
  <c r="Q25" i="53"/>
  <c r="Q26" i="53"/>
  <c r="R8" i="53"/>
  <c r="R9" i="53"/>
  <c r="R10" i="53"/>
  <c r="R11" i="53"/>
  <c r="R12" i="53"/>
  <c r="R23" i="53"/>
  <c r="R24" i="53"/>
  <c r="R25" i="53"/>
  <c r="R26" i="53"/>
  <c r="S8" i="53"/>
  <c r="S9" i="53"/>
  <c r="S10" i="53"/>
  <c r="S11" i="53"/>
  <c r="S12" i="53"/>
  <c r="S23" i="53"/>
  <c r="S24" i="53"/>
  <c r="S25" i="53"/>
  <c r="S26" i="53"/>
  <c r="J13" i="53"/>
  <c r="J29" i="53"/>
  <c r="J40" i="53" s="1"/>
  <c r="J27" i="53"/>
  <c r="K13" i="53"/>
  <c r="K27" i="53"/>
  <c r="K29" i="53" s="1"/>
  <c r="K40" i="53" s="1"/>
  <c r="L13" i="53"/>
  <c r="L29" i="53" s="1"/>
  <c r="L40" i="53" s="1"/>
  <c r="L27" i="53"/>
  <c r="M13" i="53"/>
  <c r="M29" i="53" s="1"/>
  <c r="M40" i="53" s="1"/>
  <c r="M27" i="53"/>
  <c r="N13" i="53"/>
  <c r="N29" i="53"/>
  <c r="N40" i="53" s="1"/>
  <c r="N27" i="53"/>
  <c r="P21" i="53"/>
  <c r="Q15" i="53"/>
  <c r="Q16" i="53"/>
  <c r="Q17" i="53"/>
  <c r="Q18" i="53"/>
  <c r="Q19" i="53"/>
  <c r="R15" i="53"/>
  <c r="R16" i="53"/>
  <c r="R17" i="53"/>
  <c r="R18" i="53"/>
  <c r="R19" i="53"/>
  <c r="S15" i="53"/>
  <c r="S16" i="53"/>
  <c r="S17" i="53"/>
  <c r="S18" i="53"/>
  <c r="S19" i="53"/>
  <c r="M21" i="53"/>
  <c r="N21" i="53"/>
  <c r="J21" i="53"/>
  <c r="K21" i="53"/>
  <c r="H13" i="53"/>
  <c r="H27" i="53"/>
  <c r="H29" i="53" s="1"/>
  <c r="Q39" i="53"/>
  <c r="E13" i="53"/>
  <c r="E29" i="53" s="1"/>
  <c r="E40" i="53" s="1"/>
  <c r="E38" i="53"/>
  <c r="Q41" i="53"/>
  <c r="Q14" i="53"/>
  <c r="Q20" i="53"/>
  <c r="Q22" i="53"/>
  <c r="Q28" i="53"/>
  <c r="Q30" i="53"/>
  <c r="R14" i="53"/>
  <c r="R20" i="53"/>
  <c r="R22" i="53"/>
  <c r="R28" i="53"/>
  <c r="R30" i="53"/>
  <c r="R39" i="53"/>
  <c r="I13" i="53"/>
  <c r="I27" i="53"/>
  <c r="F13" i="53"/>
  <c r="F27" i="53"/>
  <c r="F38" i="53"/>
  <c r="R41" i="53"/>
  <c r="S14" i="53"/>
  <c r="S20" i="53"/>
  <c r="S22" i="53"/>
  <c r="S28" i="53"/>
  <c r="S30" i="53"/>
  <c r="S39" i="53"/>
  <c r="S41" i="53"/>
  <c r="Q57" i="47"/>
  <c r="E54" i="47"/>
  <c r="P43" i="47"/>
  <c r="E43" i="47"/>
  <c r="I27" i="46"/>
  <c r="I32" i="46" s="1"/>
  <c r="I36" i="46"/>
  <c r="D18" i="46"/>
  <c r="D22" i="46" s="1"/>
  <c r="D36" i="46"/>
  <c r="S9" i="47"/>
  <c r="S10" i="47"/>
  <c r="S11" i="47"/>
  <c r="S12" i="47"/>
  <c r="S13" i="47"/>
  <c r="S14" i="47"/>
  <c r="S15" i="47"/>
  <c r="S16" i="47"/>
  <c r="S17" i="47"/>
  <c r="S19" i="47"/>
  <c r="S20" i="47"/>
  <c r="S21" i="47"/>
  <c r="S22" i="47"/>
  <c r="S23" i="47"/>
  <c r="S24" i="47"/>
  <c r="S26" i="47"/>
  <c r="S27" i="47"/>
  <c r="S28" i="47"/>
  <c r="S29" i="47"/>
  <c r="S30" i="47"/>
  <c r="S31" i="47"/>
  <c r="S32" i="47"/>
  <c r="S33" i="47"/>
  <c r="S34" i="47"/>
  <c r="S35" i="47"/>
  <c r="S37" i="47"/>
  <c r="S39" i="47"/>
  <c r="S40" i="47"/>
  <c r="S41" i="47"/>
  <c r="S42" i="47"/>
  <c r="S44" i="47"/>
  <c r="S46" i="47"/>
  <c r="S47" i="47"/>
  <c r="S48" i="47"/>
  <c r="S49" i="47"/>
  <c r="S50" i="47"/>
  <c r="S51" i="47"/>
  <c r="S52" i="47"/>
  <c r="S53" i="47"/>
  <c r="S55" i="47"/>
  <c r="S57" i="47"/>
  <c r="R9" i="47"/>
  <c r="R10" i="47"/>
  <c r="R11" i="47"/>
  <c r="R12" i="47"/>
  <c r="R13" i="47"/>
  <c r="R14" i="47"/>
  <c r="R15" i="47"/>
  <c r="R16" i="47"/>
  <c r="R17" i="47"/>
  <c r="R19" i="47"/>
  <c r="R20" i="47"/>
  <c r="R21" i="47"/>
  <c r="R22" i="47"/>
  <c r="R23" i="47"/>
  <c r="R24" i="47"/>
  <c r="R26" i="47"/>
  <c r="R27" i="47"/>
  <c r="R28" i="47"/>
  <c r="R29" i="47"/>
  <c r="R30" i="47"/>
  <c r="R31" i="47"/>
  <c r="R32" i="47"/>
  <c r="R33" i="47"/>
  <c r="R34" i="47"/>
  <c r="R35" i="47"/>
  <c r="R37" i="47"/>
  <c r="R39" i="47"/>
  <c r="R40" i="47"/>
  <c r="R41" i="47"/>
  <c r="R42" i="47"/>
  <c r="R44" i="47"/>
  <c r="R46" i="47"/>
  <c r="R47" i="47"/>
  <c r="R48" i="47"/>
  <c r="R49" i="47"/>
  <c r="R50" i="47"/>
  <c r="R51" i="47"/>
  <c r="R52" i="47"/>
  <c r="R53" i="47"/>
  <c r="F54" i="47"/>
  <c r="R55" i="47"/>
  <c r="R57" i="47"/>
  <c r="Q9" i="47"/>
  <c r="Q10" i="47"/>
  <c r="Q11" i="47"/>
  <c r="Q12" i="47"/>
  <c r="Q13" i="47"/>
  <c r="Q14" i="47"/>
  <c r="Q15" i="47"/>
  <c r="Q16" i="47"/>
  <c r="Q17" i="47"/>
  <c r="Q19" i="47"/>
  <c r="Q20" i="47"/>
  <c r="Q21" i="47"/>
  <c r="Q22" i="47"/>
  <c r="Q23" i="47"/>
  <c r="Q24" i="47"/>
  <c r="Q26" i="47"/>
  <c r="Q27" i="47"/>
  <c r="Q28" i="47"/>
  <c r="Q29" i="47"/>
  <c r="Q30" i="47"/>
  <c r="Q31" i="47"/>
  <c r="Q32" i="47"/>
  <c r="Q33" i="47"/>
  <c r="Q34" i="47"/>
  <c r="Q35" i="47"/>
  <c r="Q37" i="47"/>
  <c r="Q39" i="47"/>
  <c r="Q40" i="47"/>
  <c r="Q41" i="47"/>
  <c r="Q42" i="47"/>
  <c r="Q44" i="47"/>
  <c r="Q46" i="47"/>
  <c r="Q47" i="47"/>
  <c r="Q48" i="47"/>
  <c r="Q49" i="47"/>
  <c r="Q50" i="47"/>
  <c r="Q51" i="47"/>
  <c r="Q52" i="47"/>
  <c r="Q53" i="47"/>
  <c r="Q55" i="47"/>
  <c r="S8" i="47"/>
  <c r="R8" i="47"/>
  <c r="Q8" i="47"/>
  <c r="P54" i="47"/>
  <c r="N54" i="47"/>
  <c r="M54" i="47"/>
  <c r="M38" i="47"/>
  <c r="M45" i="47" s="1"/>
  <c r="N38" i="47"/>
  <c r="N45" i="47" s="1"/>
  <c r="K38" i="47"/>
  <c r="K45" i="47" s="1"/>
  <c r="K56" i="47" s="1"/>
  <c r="J54" i="47"/>
  <c r="K54" i="47"/>
  <c r="H54" i="47"/>
  <c r="J43" i="47"/>
  <c r="J38" i="47"/>
  <c r="J18" i="47"/>
  <c r="J45" i="47" s="1"/>
  <c r="J56" i="47" s="1"/>
  <c r="H21" i="53"/>
  <c r="G43" i="47"/>
  <c r="S43" i="47" s="1"/>
  <c r="H43" i="47"/>
  <c r="H38" i="47"/>
  <c r="E38" i="47"/>
  <c r="G25" i="47"/>
  <c r="H25" i="47"/>
  <c r="G18" i="47"/>
  <c r="S18" i="47" s="1"/>
  <c r="H18" i="47"/>
  <c r="E18" i="47"/>
  <c r="N9" i="49"/>
  <c r="N10" i="49"/>
  <c r="N11" i="49"/>
  <c r="N12" i="49"/>
  <c r="N13" i="49"/>
  <c r="N14" i="49"/>
  <c r="N15" i="49"/>
  <c r="B16" i="49"/>
  <c r="E16" i="49"/>
  <c r="H16" i="49"/>
  <c r="K16" i="49"/>
  <c r="K27" i="49" s="1"/>
  <c r="K45" i="49" s="1"/>
  <c r="N17" i="49"/>
  <c r="N18" i="49"/>
  <c r="N19" i="49"/>
  <c r="N20" i="49"/>
  <c r="N21" i="49"/>
  <c r="N22" i="49"/>
  <c r="N23" i="49"/>
  <c r="N24" i="49"/>
  <c r="B25" i="49"/>
  <c r="E25" i="49"/>
  <c r="H25" i="49"/>
  <c r="N25" i="49" s="1"/>
  <c r="N26" i="49"/>
  <c r="N28" i="49"/>
  <c r="N29" i="49"/>
  <c r="N30" i="49"/>
  <c r="N31" i="49"/>
  <c r="B32" i="49"/>
  <c r="E32" i="49"/>
  <c r="E43" i="49"/>
  <c r="H32" i="49"/>
  <c r="K32" i="49"/>
  <c r="N33" i="49"/>
  <c r="N34" i="49"/>
  <c r="N35" i="49"/>
  <c r="N36" i="49"/>
  <c r="N37" i="49"/>
  <c r="N38" i="49"/>
  <c r="N39" i="49"/>
  <c r="N40" i="49"/>
  <c r="B41" i="49"/>
  <c r="N41" i="49"/>
  <c r="E41" i="49"/>
  <c r="H41" i="49"/>
  <c r="N42" i="49"/>
  <c r="N44" i="49"/>
  <c r="N46" i="49"/>
  <c r="P9" i="49"/>
  <c r="P10" i="49"/>
  <c r="P11" i="49"/>
  <c r="P12" i="49"/>
  <c r="P13" i="49"/>
  <c r="P14" i="49"/>
  <c r="P15" i="49"/>
  <c r="G16" i="49"/>
  <c r="J16" i="49"/>
  <c r="J27" i="49" s="1"/>
  <c r="M16" i="49"/>
  <c r="M27" i="49" s="1"/>
  <c r="P17" i="49"/>
  <c r="P18" i="49"/>
  <c r="P19" i="49"/>
  <c r="P20" i="49"/>
  <c r="P21" i="49"/>
  <c r="P22" i="49"/>
  <c r="P23" i="49"/>
  <c r="P24" i="49"/>
  <c r="D25" i="49"/>
  <c r="P25" i="49" s="1"/>
  <c r="G25" i="49"/>
  <c r="P26" i="49"/>
  <c r="P28" i="49"/>
  <c r="P29" i="49"/>
  <c r="P30" i="49"/>
  <c r="P31" i="49"/>
  <c r="D32" i="49"/>
  <c r="G32" i="49"/>
  <c r="G43" i="49" s="1"/>
  <c r="J32" i="49"/>
  <c r="J43" i="49" s="1"/>
  <c r="M32" i="49"/>
  <c r="P33" i="49"/>
  <c r="P34" i="49"/>
  <c r="P35" i="49"/>
  <c r="P36" i="49"/>
  <c r="P37" i="49"/>
  <c r="P38" i="49"/>
  <c r="P39" i="49"/>
  <c r="P40" i="49"/>
  <c r="D41" i="49"/>
  <c r="G41" i="49"/>
  <c r="M41" i="49"/>
  <c r="P42" i="49"/>
  <c r="P44" i="49"/>
  <c r="P46" i="49"/>
  <c r="P8" i="49"/>
  <c r="O8" i="49"/>
  <c r="N8" i="49"/>
  <c r="E18" i="46"/>
  <c r="E22" i="46" s="1"/>
  <c r="J27" i="46"/>
  <c r="J32" i="46" s="1"/>
  <c r="E36" i="46"/>
  <c r="J36" i="46"/>
  <c r="F18" i="47"/>
  <c r="I18" i="47"/>
  <c r="L18" i="47"/>
  <c r="O18" i="47"/>
  <c r="F25" i="47"/>
  <c r="R25" i="47" s="1"/>
  <c r="I25" i="47"/>
  <c r="L25" i="47"/>
  <c r="L38" i="47"/>
  <c r="L43" i="47"/>
  <c r="O25" i="47"/>
  <c r="I38" i="47"/>
  <c r="R38" i="47" s="1"/>
  <c r="O38" i="47"/>
  <c r="F43" i="47"/>
  <c r="R43" i="47" s="1"/>
  <c r="I43" i="47"/>
  <c r="O43" i="47"/>
  <c r="I54" i="47"/>
  <c r="L54" i="47"/>
  <c r="O54" i="47"/>
  <c r="F21" i="53"/>
  <c r="I21" i="53"/>
  <c r="L21" i="53"/>
  <c r="O21" i="53"/>
  <c r="R21" i="53"/>
  <c r="J22" i="46"/>
  <c r="I22" i="46"/>
  <c r="K34" i="46"/>
  <c r="K22" i="46"/>
  <c r="S27" i="53"/>
  <c r="G29" i="53"/>
  <c r="S13" i="53"/>
  <c r="N32" i="49"/>
  <c r="B27" i="49"/>
  <c r="R27" i="53"/>
  <c r="Q13" i="53"/>
  <c r="Q25" i="47"/>
  <c r="E45" i="47"/>
  <c r="E56" i="47" s="1"/>
  <c r="D34" i="46"/>
  <c r="D38" i="46" s="1"/>
  <c r="I27" i="49"/>
  <c r="I45" i="47"/>
  <c r="K43" i="49"/>
  <c r="O25" i="49"/>
  <c r="L45" i="47" l="1"/>
  <c r="L56" i="47" s="1"/>
  <c r="P41" i="49"/>
  <c r="Q38" i="47"/>
  <c r="I34" i="46"/>
  <c r="I38" i="46" s="1"/>
  <c r="O45" i="47"/>
  <c r="O56" i="47" s="1"/>
  <c r="H43" i="49"/>
  <c r="B43" i="49"/>
  <c r="E27" i="49"/>
  <c r="R13" i="53"/>
  <c r="R29" i="53" s="1"/>
  <c r="Q38" i="53"/>
  <c r="O41" i="49"/>
  <c r="L27" i="49"/>
  <c r="AJ28" i="57"/>
  <c r="I56" i="47"/>
  <c r="Q18" i="47"/>
  <c r="S54" i="47"/>
  <c r="F29" i="53"/>
  <c r="S21" i="53"/>
  <c r="Q27" i="53"/>
  <c r="Q29" i="53" s="1"/>
  <c r="R38" i="53"/>
  <c r="P45" i="47"/>
  <c r="P56" i="47" s="1"/>
  <c r="S38" i="53"/>
  <c r="AJ22" i="57"/>
  <c r="Q54" i="47"/>
  <c r="N56" i="47"/>
  <c r="Q43" i="47"/>
  <c r="Q45" i="47" s="1"/>
  <c r="I29" i="53"/>
  <c r="I40" i="53" s="1"/>
  <c r="H40" i="53"/>
  <c r="Q40" i="53" s="1"/>
  <c r="Q21" i="53"/>
  <c r="B45" i="49"/>
  <c r="N43" i="49"/>
  <c r="E45" i="49"/>
  <c r="S29" i="53"/>
  <c r="R54" i="47"/>
  <c r="F45" i="49"/>
  <c r="H45" i="47"/>
  <c r="H56" i="47" s="1"/>
  <c r="Q56" i="47" s="1"/>
  <c r="M43" i="49"/>
  <c r="C43" i="49"/>
  <c r="AI49" i="57"/>
  <c r="F45" i="47"/>
  <c r="I45" i="49"/>
  <c r="H27" i="49"/>
  <c r="H45" i="49" s="1"/>
  <c r="N16" i="49"/>
  <c r="G27" i="49"/>
  <c r="M56" i="47"/>
  <c r="AD37" i="58"/>
  <c r="AA49" i="58"/>
  <c r="AD49" i="58" s="1"/>
  <c r="AG37" i="58"/>
  <c r="AG49" i="58" s="1"/>
  <c r="AH37" i="58"/>
  <c r="AH49" i="58" s="1"/>
  <c r="K38" i="46"/>
  <c r="J38" i="46"/>
  <c r="G40" i="53"/>
  <c r="S40" i="53" s="1"/>
  <c r="F40" i="53"/>
  <c r="R40" i="53" s="1"/>
  <c r="F34" i="46"/>
  <c r="F38" i="46" s="1"/>
  <c r="J34" i="46"/>
  <c r="E34" i="46"/>
  <c r="E38" i="46" s="1"/>
  <c r="AJ17" i="57"/>
  <c r="E69" i="69"/>
  <c r="I55" i="69"/>
  <c r="I69" i="69" s="1"/>
  <c r="P32" i="49"/>
  <c r="M45" i="49"/>
  <c r="O43" i="49"/>
  <c r="L45" i="49"/>
  <c r="S38" i="47"/>
  <c r="J45" i="49"/>
  <c r="S25" i="47"/>
  <c r="G45" i="49"/>
  <c r="P16" i="49"/>
  <c r="O16" i="49"/>
  <c r="D43" i="49"/>
  <c r="P43" i="49" s="1"/>
  <c r="O32" i="49"/>
  <c r="D27" i="49"/>
  <c r="P27" i="49" s="1"/>
  <c r="C27" i="49"/>
  <c r="G45" i="47"/>
  <c r="R45" i="47"/>
  <c r="F56" i="47"/>
  <c r="R56" i="47" s="1"/>
  <c r="R18" i="47"/>
  <c r="AJ47" i="57"/>
  <c r="AO37" i="57"/>
  <c r="AO49" i="57" s="1"/>
  <c r="U37" i="57"/>
  <c r="AK37" i="57" s="1"/>
  <c r="G49" i="57"/>
  <c r="U49" i="57" s="1"/>
  <c r="AK49" i="57" s="1"/>
  <c r="AJ45" i="57"/>
  <c r="AJ41" i="57"/>
  <c r="AJ32" i="57"/>
  <c r="Z49" i="57"/>
  <c r="AG49" i="57" s="1"/>
  <c r="AG37" i="57"/>
  <c r="T49" i="57"/>
  <c r="T37" i="57"/>
  <c r="N45" i="49" l="1"/>
  <c r="N27" i="49"/>
  <c r="D45" i="49"/>
  <c r="P45" i="49" s="1"/>
  <c r="C45" i="49"/>
  <c r="O45" i="49" s="1"/>
  <c r="O27" i="49"/>
  <c r="G56" i="47"/>
  <c r="S56" i="47" s="1"/>
  <c r="S45" i="47"/>
  <c r="AJ37" i="57"/>
  <c r="AJ49" i="57"/>
</calcChain>
</file>

<file path=xl/sharedStrings.xml><?xml version="1.0" encoding="utf-8"?>
<sst xmlns="http://schemas.openxmlformats.org/spreadsheetml/2006/main" count="1273" uniqueCount="851">
  <si>
    <t>KÖLTSÉGVETÉS MÉRLEGE</t>
  </si>
  <si>
    <t xml:space="preserve">Bevétel </t>
  </si>
  <si>
    <t>Kiadás</t>
  </si>
  <si>
    <t xml:space="preserve">Megnevezés </t>
  </si>
  <si>
    <t>Előirányzat</t>
  </si>
  <si>
    <t xml:space="preserve">B1. Működési célú támogatások államháztartáson belülről </t>
  </si>
  <si>
    <t>K1. Személyi juttatás</t>
  </si>
  <si>
    <t xml:space="preserve">B3. Közhatalmi bevételek </t>
  </si>
  <si>
    <t xml:space="preserve">K2. Munkaadót terhelő járulékok és szociális hozzájárulási adó </t>
  </si>
  <si>
    <t xml:space="preserve">B4. Működési bevételek </t>
  </si>
  <si>
    <t xml:space="preserve">K3. Dologi kiadások </t>
  </si>
  <si>
    <t>B6. Működési célú átvett pénzeszközök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</si>
  <si>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</si>
  <si>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</si>
  <si>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</si>
  <si>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</si>
  <si>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BEVÉTELEK ÖSSZESEN (B1+B3+B4+B6)</t>
  </si>
  <si>
    <t>A. MŰKÖDÉSI KÖLTSÉGVETÉSI KIADÁSOK ÖSSZESEN (K1. …+K5.)</t>
  </si>
  <si>
    <t xml:space="preserve">B. FINANSZÍROZÁSI BEVÉTELEK (B8.) ÖSSZESEN </t>
  </si>
  <si>
    <t>B. FINASZÍROZÁSI KIADÁSOK (K9.) ÖSSZESEN</t>
  </si>
  <si>
    <t xml:space="preserve">Ebből: B813. Maradvány igénybevétele </t>
  </si>
  <si>
    <t>C. MŰKÖDÉSI BEVÉTELEK MINDÖSSZESEN (A+B)</t>
  </si>
  <si>
    <t xml:space="preserve">C. MŰKÖDÉSI KIADÁSOK MINDÖSSZESEN (A+B) </t>
  </si>
  <si>
    <t xml:space="preserve">B2. Felhalmozási célú támogatások államháztartáson belülről </t>
  </si>
  <si>
    <t xml:space="preserve">K6. Beruházások </t>
  </si>
  <si>
    <t xml:space="preserve">B5. Felhalmozási bevételek </t>
  </si>
  <si>
    <t xml:space="preserve">K7. Felújítások </t>
  </si>
  <si>
    <t xml:space="preserve">B7. Felhalmozási célú átvett pénzeszközök </t>
  </si>
  <si>
    <t xml:space="preserve">K8. Egyéb felhalmozási célú kiadások </t>
  </si>
  <si>
    <t>D. FELHALMOZÁSI KÖLTSÉGVETÉSI BEVÉTELEK ÖSSZESEN (B2.+B5.+B7.)</t>
  </si>
  <si>
    <t>D. FELHALMOZÁSI KÖLTSÉGVETÉSI KIADÁSOK ÖSSZESEN (K6. …+K8.)</t>
  </si>
  <si>
    <t xml:space="preserve">E. FINANSZÍROZÁSI BEVÉTELEK (B8.) ÖSSZESEN </t>
  </si>
  <si>
    <t>F. FELHALMOZÁSI BEVÉTELEK MINDÖSSZESEN (D+E)</t>
  </si>
  <si>
    <t xml:space="preserve">F. FELHALMOZÁSI KIADÁSOK MINDÖSSZESEN (D+E) </t>
  </si>
  <si>
    <t>G. KÖLTSÉGVETÉSI BEVÉTELEK ÖSSZESEN (A+D)</t>
  </si>
  <si>
    <t>G. KÖLTSÉGVETÉSI KIADÁSOK ÖSSZESEN (A+D)</t>
  </si>
  <si>
    <t>H. FINANSZÍROZÁSI BEVÉTELEK ÖSSZESEN (B+E)</t>
  </si>
  <si>
    <t>H. FINANSZÍROZÁSI KIADÁSOK ÖSSZESEN (B+E)</t>
  </si>
  <si>
    <t>I. BEVÉTELEK MINDÖSSZESEN (C+F)</t>
  </si>
  <si>
    <t>I. KIADÁSOK MINDÖSSZESEN (C+F)</t>
  </si>
  <si>
    <t>Önkormányzat</t>
  </si>
  <si>
    <t xml:space="preserve">MINDÖSSZESEN </t>
  </si>
  <si>
    <t xml:space="preserve">  BEVÉTELEK JOGCÍMEI</t>
  </si>
  <si>
    <t xml:space="preserve">Önkormányzat </t>
  </si>
  <si>
    <t>Polgármesteri Hivatal</t>
  </si>
  <si>
    <t>Harsányi Hárfavirág Óvoda</t>
  </si>
  <si>
    <t>Harsány Községi Könyvtár</t>
  </si>
  <si>
    <t xml:space="preserve">Összesen </t>
  </si>
  <si>
    <t>B111. Helyi önkormányzatok működésének általános támogatása</t>
  </si>
  <si>
    <t xml:space="preserve">B112. Települési önk. egyes köznevelési támogatás </t>
  </si>
  <si>
    <t>B113. Települési önk. szociális, gyermekjóléti és gyermekétkeztetési feladatainak támogatása</t>
  </si>
  <si>
    <t xml:space="preserve">B114. Települési önk. kulturális feladatainak támogatása 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</si>
  <si>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</si>
  <si>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</si>
  <si>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</si>
  <si>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</si>
  <si>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B1. Működési célú támogatások államázt.-on belülről összesen </t>
  </si>
  <si>
    <t>B34 Vagyoni típusú adók</t>
  </si>
  <si>
    <t>B351 értékesítési forgalmi adók</t>
  </si>
  <si>
    <t xml:space="preserve">B355. Egyéb áruhasználati és szolgáltatási adók </t>
  </si>
  <si>
    <t xml:space="preserve">B36. Egyéb közhatalmi bevételek 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</si>
  <si>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</si>
  <si>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</si>
  <si>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</si>
  <si>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</si>
  <si>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 xml:space="preserve">B404. Tulajdonosi bevételek </t>
  </si>
  <si>
    <t>B405. Ellátási díjak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</si>
  <si>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</si>
  <si>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</si>
  <si>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</si>
  <si>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</si>
  <si>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</si>
  <si>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</si>
  <si>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B6. Működési célú átvett péneszközök összesen </t>
  </si>
  <si>
    <t xml:space="preserve">MŰKÖDÉSI KÖLTSÉGVETÉSI BEVÉTELEK ÖSSZESEN (B1.+B3.+B4.+B.6.) </t>
  </si>
  <si>
    <t xml:space="preserve">B811. Hitel-, és kölcsönfelvétel államháztartáson kívülről </t>
  </si>
  <si>
    <t>B812. Belföldi értékpapírok bevételei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</si>
  <si>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</si>
  <si>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</si>
  <si>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</si>
  <si>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B816. Központi, irányíító szervi támogatás </t>
  </si>
  <si>
    <t>B817. Betétek megszüntetése</t>
  </si>
  <si>
    <t>B8. Finanszírozási bevételek összesen (B811. … +B817.)</t>
  </si>
  <si>
    <t xml:space="preserve">MŰKÖDÉSI BEVÉTELEK MINDÖSSZESEN </t>
  </si>
  <si>
    <t>Hársfavirág Óvoda</t>
  </si>
  <si>
    <t>Községi Könyvtár</t>
  </si>
  <si>
    <t>Önkormányzat összesen</t>
  </si>
  <si>
    <t xml:space="preserve">KIADÁSOK JOGCÍMEI </t>
  </si>
  <si>
    <t>Önk.-i Hivatal</t>
  </si>
  <si>
    <t xml:space="preserve">Mindösszesen 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</si>
  <si>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</si>
  <si>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</si>
  <si>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</si>
  <si>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</si>
  <si>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 xml:space="preserve">Ebből: Általános tartalék </t>
  </si>
  <si>
    <r>
      <t xml:space="preserve">      </t>
    </r>
    <r>
      <rPr>
        <i/>
        <sz val="8"/>
        <rFont val="Arial CE"/>
        <family val="2"/>
        <charset val="238"/>
      </rPr>
      <t xml:space="preserve">     Céltartalék</t>
    </r>
  </si>
  <si>
    <t>A. Működési költségvetési kiadásai össz. (K1. …+K5.)</t>
  </si>
  <si>
    <t xml:space="preserve">K911. Hitel-, kölcsöntörlesztés államháztartáson kívülre </t>
  </si>
  <si>
    <t>K912. Belföldi értékpapírok kiadásai</t>
  </si>
  <si>
    <t xml:space="preserve">K913. Államháztartáson belüli megelőlegezések folyóstása </t>
  </si>
  <si>
    <t>K914. Államháztartáson belüli megelőlegezések visszafizetése</t>
  </si>
  <si>
    <t xml:space="preserve">K915. Központi, irányítószervi támogatás folyósítása </t>
  </si>
  <si>
    <t>xx</t>
  </si>
  <si>
    <t xml:space="preserve">K916. Péneszközök betétként elhelyezése </t>
  </si>
  <si>
    <t xml:space="preserve">K917. Pénzügyi lízing kiadásai </t>
  </si>
  <si>
    <t xml:space="preserve">B. Finanszírozási kiadások összesen (K911. …+K917.) </t>
  </si>
  <si>
    <t xml:space="preserve">K8. Egyéb felhalmozási kiadások </t>
  </si>
  <si>
    <t>D. Felhalmozási költségvetési kiadásai össz. (K. …+K8.)</t>
  </si>
  <si>
    <t xml:space="preserve">E. Finanszírozási kiadások összesen (K911. …+K917.) </t>
  </si>
  <si>
    <t>G. KIADÁS MINDÖSSZESEN (C+F)</t>
  </si>
  <si>
    <t>K6. Beruházások</t>
  </si>
  <si>
    <t>Beruházási feladat</t>
  </si>
  <si>
    <t>Önkormányzat:</t>
  </si>
  <si>
    <t>Beruházás összesen</t>
  </si>
  <si>
    <t xml:space="preserve">K7.  Felújítások </t>
  </si>
  <si>
    <t xml:space="preserve"> Felújítási cél</t>
  </si>
  <si>
    <t>Felújítás összesen</t>
  </si>
  <si>
    <t>K8. Egyéb felhalmozási kiadások</t>
  </si>
  <si>
    <t>Egyéb felhalmozási kiadások összesen</t>
  </si>
  <si>
    <t xml:space="preserve">Felhalmozási kiadások összesen </t>
  </si>
  <si>
    <t>Polgármesteri hivatal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</si>
  <si>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</si>
  <si>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</si>
  <si>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</si>
  <si>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</si>
  <si>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</si>
  <si>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</si>
  <si>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</si>
  <si>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</si>
  <si>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</si>
  <si>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</si>
  <si>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</si>
  <si>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</si>
  <si>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</si>
  <si>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</si>
  <si>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</si>
  <si>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>FELHALMOZÁSI KÖLTSÉGVETÉSI BEVÉTELEK ÖSSZESEN (B2.+B5.+B7.)</t>
  </si>
  <si>
    <t>FELHALMOZÁSI BEVÉTELEK MINDÖSSZESEN</t>
  </si>
  <si>
    <t>B115. Működési költségvetési támogatások</t>
  </si>
  <si>
    <t>eredeti</t>
  </si>
  <si>
    <t>módosított</t>
  </si>
  <si>
    <t>teljesítés</t>
  </si>
  <si>
    <t xml:space="preserve">F. FELHALMOZÁSI KIADÁSOK MINDÖSSZESEN (E+F) </t>
  </si>
  <si>
    <t>B354 Gépjárműadó</t>
  </si>
  <si>
    <t xml:space="preserve">E. FINANSZÍROZÁSI KIADÁSOK Felhalmozási célú (K9.) </t>
  </si>
  <si>
    <t xml:space="preserve">2. melléklet </t>
  </si>
  <si>
    <t>sópince: kisértékű eszközök beszerzése</t>
  </si>
  <si>
    <t xml:space="preserve">eredeti </t>
  </si>
  <si>
    <t xml:space="preserve">B64. Működési célú visszatérítendő támogatások, kölcsönök visszatérülése államháztartáson kívülről </t>
  </si>
  <si>
    <t xml:space="preserve">B65. Egyéb működési célú átvett pénzeszközök </t>
  </si>
  <si>
    <t xml:space="preserve">B411. Egyéb működési bevételek </t>
  </si>
  <si>
    <t xml:space="preserve"> Ft-ban</t>
  </si>
  <si>
    <t xml:space="preserve">        Ft-ban</t>
  </si>
  <si>
    <t>Az önkormányzat 2017. évi felhalmozási kiadásai</t>
  </si>
  <si>
    <t>függesztett vonólap beszerzése</t>
  </si>
  <si>
    <t>útépítési gép pályázat önereje</t>
  </si>
  <si>
    <t>vendégház: kisértékű eszközök beszerzése</t>
  </si>
  <si>
    <t>közösségi ház: kisértékű eszközök beszerzése</t>
  </si>
  <si>
    <t>számitástechnikai és ügyviteli eszközök beszerzése ASP pályázat keretében</t>
  </si>
  <si>
    <t>hűtőház építés</t>
  </si>
  <si>
    <t>ingatlan (telek) vásárlás</t>
  </si>
  <si>
    <t>Harsányi Hársfavirág  Óvoda</t>
  </si>
  <si>
    <t>Harsányi Hársfavirág Óvoda összesen</t>
  </si>
  <si>
    <t>Harsányi Polgármesteri Hivatal</t>
  </si>
  <si>
    <t>könyv beszerzés</t>
  </si>
  <si>
    <t>Harsány Községi Könyvtár  összesen</t>
  </si>
  <si>
    <t>Útfelújítás</t>
  </si>
  <si>
    <t>I. világháborús emlékmű és környezetének felújítása</t>
  </si>
  <si>
    <t>konyhai páraelszívó rendszer felújítása pályázati önerő</t>
  </si>
  <si>
    <t>Harsányi Hársfavirág Óvoda</t>
  </si>
  <si>
    <t>Református Egyház fejlesztési támogatása</t>
  </si>
  <si>
    <t>orvosi rendelő akadálymentesítés visszafizetési kötelezettség</t>
  </si>
  <si>
    <t>előirányzat</t>
  </si>
  <si>
    <t xml:space="preserve">Kossuth u. 1. szám alatti ingatlan épületgépészeti és felújítási </t>
  </si>
  <si>
    <t>Harsány Község Önkormányzat 2017. évi kiadási előirányzatai feladat-bontásban</t>
  </si>
  <si>
    <t>Ft-ban</t>
  </si>
  <si>
    <t>Feladatok</t>
  </si>
  <si>
    <t>Tartalék</t>
  </si>
  <si>
    <t>1.1 Önkormányzatok igazgatási feladatai</t>
  </si>
  <si>
    <t xml:space="preserve">1.2.1.Közutak, hidak, alagutak, parkolók fenntartásával kapcsolatos feladatok </t>
  </si>
  <si>
    <t>1.2.2. Közvilágítás</t>
  </si>
  <si>
    <t>1.2.3. Zöldterületek fenntartásával, gonodzásával kapcsolatos feladatok</t>
  </si>
  <si>
    <t>1.2.4. Köztemető fenntartásával kapcsolatos feladatok</t>
  </si>
  <si>
    <t>1.2.5. Vendégház üzemeltetésével kapcsolatos feladatok</t>
  </si>
  <si>
    <t>1.2.6. Sópince müködtetésével, üzemeltetéséval kapcsolatos feladatok</t>
  </si>
  <si>
    <t>1.2.7. Egészségshop üzemeltetésével kapcsolatos feladatok</t>
  </si>
  <si>
    <t>1.2.8. egyéb település- és intézmény üzemeltetéssel kapcsolatos feladatok</t>
  </si>
  <si>
    <t>1.2. Település és intézményüzemeltetési feladatok összesen</t>
  </si>
  <si>
    <t>1.3,1. Család- és nővédelmi egészségügyi ellátással kapcsolatos feladatok</t>
  </si>
  <si>
    <t>1.3.2. Ifjúság- egészségügyi gondozás</t>
  </si>
  <si>
    <t>1.3.3. Ügyeleti ellátás</t>
  </si>
  <si>
    <t>1.3.4. Egyéb egészségügyi ellátás</t>
  </si>
  <si>
    <t>1.3. Egészségügyi ellátás összesen</t>
  </si>
  <si>
    <t>1.4.1 Szociális étkeztetés</t>
  </si>
  <si>
    <t>1.4.2. Háziségítségnyújtással és jelzőrendszeres házi segítségnyújtással kapcsolatos feladatok</t>
  </si>
  <si>
    <t xml:space="preserve">1.4.3. Lakáshoz jutást segítő támogatás </t>
  </si>
  <si>
    <t>1.4.4. Egyéb önkormányzati pénzbeni és természetbeni ellátások</t>
  </si>
  <si>
    <t>1.4.5. Család és gyermekjóléti szolgáltatás</t>
  </si>
  <si>
    <t>1.4, Szociális ellátással kapcsolatos feladatok</t>
  </si>
  <si>
    <t>1.5.1.  Közösségi ház fenntartásával, működtetésével kapcsolatos feladatok</t>
  </si>
  <si>
    <t>1.5.2.Önkormányzati rendezvényekkel kapcsolatos feladatk</t>
  </si>
  <si>
    <t>1.5.3. Sport feladatok</t>
  </si>
  <si>
    <t>1.5. Közművelődési  feladatok</t>
  </si>
  <si>
    <t>1.6. Civil szervezetek támogatása</t>
  </si>
  <si>
    <t>1.7. Közmunka</t>
  </si>
  <si>
    <t>1.8 Önkormányzati feladatra nem tervezhető bevételek</t>
  </si>
  <si>
    <t>1.9. Európai Uniós forrásból megvalósuló projektek</t>
  </si>
  <si>
    <t>2.1. igazgatási tev.</t>
  </si>
  <si>
    <t>2.2. szociális ellátás</t>
  </si>
  <si>
    <t>2.3.Választással, népszavazással kapcsolatos feladatok</t>
  </si>
  <si>
    <t>2. Polgármesteri Hivatal összesen</t>
  </si>
  <si>
    <t>3.1.óvodai nevelés</t>
  </si>
  <si>
    <t>3.2. élelmezési tev.</t>
  </si>
  <si>
    <t>3. Hársfavirág óvoda összesen</t>
  </si>
  <si>
    <t>4.1 Könyvtári tevékenység</t>
  </si>
  <si>
    <t>4. Könyvtár összesen</t>
  </si>
  <si>
    <t>Mindösszesen</t>
  </si>
  <si>
    <t>Személyi juttatás eredeti előirányzat</t>
  </si>
  <si>
    <t>Járulékok eredeti előirányzat</t>
  </si>
  <si>
    <t>Dologi kiadások eredeti előirányzat</t>
  </si>
  <si>
    <t>Ellátottak pénzbeli juttatásai eredeti előirányzat</t>
  </si>
  <si>
    <t>Egyéb működési kiadások eredeti előirányzat</t>
  </si>
  <si>
    <t>Tartalék  eredeti előirányzat</t>
  </si>
  <si>
    <t>Működési kv.kiadásai összesen eredeti előirányzat</t>
  </si>
  <si>
    <t>Beruházás eredeti előirányzat</t>
  </si>
  <si>
    <t>Felújítás eredeti előirányzat</t>
  </si>
  <si>
    <t>Egyéb felhalmozási kiadások eredeti előirányzat</t>
  </si>
  <si>
    <t>Felhalmozási kv.kiadásai összesen eredeti előirányzat</t>
  </si>
  <si>
    <t>Költségvetési kiadás összesen eredeti előirányzat</t>
  </si>
  <si>
    <t>Személyi juttatás módosított előirányzat</t>
  </si>
  <si>
    <t>Dologi kiadások módosított előirányzat</t>
  </si>
  <si>
    <t>Ellátottak pénzbeli juttatásai módosított előirányzat</t>
  </si>
  <si>
    <t>Egyéb működési kiadások módosított előirányzat</t>
  </si>
  <si>
    <t>Tartalék módosított előirányzat</t>
  </si>
  <si>
    <t>Működési kv.kiadásai összesen módosított előirányzat</t>
  </si>
  <si>
    <t>Beruházás módosított előirányzat</t>
  </si>
  <si>
    <t>Egyéb felhalmozási kiadások módosított előirányzat</t>
  </si>
  <si>
    <t>Felhalmozási kv.kiadásai összesen módosított előirányzat</t>
  </si>
  <si>
    <t>Költségvetési kiadás összesen módosított előirányzat</t>
  </si>
  <si>
    <t>Járulékok módosított előirányzat</t>
  </si>
  <si>
    <t>Személyi juttatás teljesítés</t>
  </si>
  <si>
    <t>Járulékok teljesítés</t>
  </si>
  <si>
    <t>Dologi kiadások teljesítés</t>
  </si>
  <si>
    <t>Ellátottak pénzbeli juttatásai teljesítés</t>
  </si>
  <si>
    <t>Egyéb működési kiadások teljesítés</t>
  </si>
  <si>
    <t>Működési kv.kiadásai összesen teljesítés</t>
  </si>
  <si>
    <t>Beruházás teljesítés</t>
  </si>
  <si>
    <t>Felújítás teljesítés</t>
  </si>
  <si>
    <t>Egyéb felhalmozási kiadások teljesítés</t>
  </si>
  <si>
    <t>Felhalmozási kv.kiadásai összesen teljesítés</t>
  </si>
  <si>
    <t>Költségvetési kiadás összesen teljesítés</t>
  </si>
  <si>
    <t>Felújítás módosított előirányzat</t>
  </si>
  <si>
    <t>Állam- igazgatási feladat teljesítés</t>
  </si>
  <si>
    <t>Kötelező feladat teljesítés</t>
  </si>
  <si>
    <t>Önként vállalt feladat teljesítés</t>
  </si>
  <si>
    <t>Mind- összesen teljesítés</t>
  </si>
  <si>
    <t xml:space="preserve">     A 2017. évi MŰKÖDÉSI BEVÉTELEK  ELŐIRÁNYZATAI ÉS TELJESÍTÉSI ADATAI</t>
  </si>
  <si>
    <t>B410. Biztosító által fizetett kártérítés</t>
  </si>
  <si>
    <t xml:space="preserve">     A 2017. évi FELHALMOZÁSI BEVÉTELEK ELŐIRÁNYZATI ÉS TELJESÍTÉSI ADATAI</t>
  </si>
  <si>
    <t xml:space="preserve">A 2017. évi MŰKÖDÉSI ÉS FELHALMOZÁSI KÖLTSÉGVETÉS KIADÁSI ELŐIRÁNYZATAI ÉS TELJESÍTÉSI ADATAI </t>
  </si>
  <si>
    <t>2017. év</t>
  </si>
  <si>
    <t>Harsány Község Önkormányzat 2017. évi bevételi előirányzatai feladat-bontásban</t>
  </si>
  <si>
    <t>tartalék</t>
  </si>
  <si>
    <t>Állam- igazgatási feladat</t>
  </si>
  <si>
    <t>Kötelező feladat</t>
  </si>
  <si>
    <t>Önként vállalt feladat</t>
  </si>
  <si>
    <t>Mind- összesen</t>
  </si>
  <si>
    <t>1.4.  Szociális ellátással kapcsolatos feladatok</t>
  </si>
  <si>
    <t>3.4 közmunka</t>
  </si>
  <si>
    <t>2011. évi CXCV. törvény 23. §. (2) bek. a.)</t>
  </si>
  <si>
    <t>forintban</t>
  </si>
  <si>
    <t>Összesen</t>
  </si>
  <si>
    <t>Sorszám</t>
  </si>
  <si>
    <t>Megnevezés</t>
  </si>
  <si>
    <t>Előző időszak</t>
  </si>
  <si>
    <t>Módosítások</t>
  </si>
  <si>
    <t>Tárgyidőszak</t>
  </si>
  <si>
    <t>001</t>
  </si>
  <si>
    <t>A/I Immateriális javak  (=A/I/1+A/I/2+A/I/3)</t>
  </si>
  <si>
    <t>002</t>
  </si>
  <si>
    <t>A/II Tárgyi eszközök  (=A/II/1+...+A/II/5)</t>
  </si>
  <si>
    <t>003</t>
  </si>
  <si>
    <t>A/III Befektetett pénzügyi eszközök (=A/III/1+A/III/2+A/III/3)</t>
  </si>
  <si>
    <t>004</t>
  </si>
  <si>
    <t>A/IV Koncesszióba, vagyonkezelésbe adott eszközök  (=A/IV/1+A/IV/2)</t>
  </si>
  <si>
    <t>005</t>
  </si>
  <si>
    <t>A) NEMZETI VAGYONBA TARTOZÓ BEFEKTETETT ESZKÖZÖK (=A/I+A/II+A/III+A/IV)</t>
  </si>
  <si>
    <t>006</t>
  </si>
  <si>
    <t>B/I Készletek (=B/I/1+…+B/I/5)</t>
  </si>
  <si>
    <t>007</t>
  </si>
  <si>
    <t>B/II Értékpapírok (=B/II/1+B/II/2)</t>
  </si>
  <si>
    <t>008</t>
  </si>
  <si>
    <t>B) NEMZETI VAGYONBA TARTOZÓ FORGÓESZKÖZÖK (= B/I+B/II)</t>
  </si>
  <si>
    <t>009</t>
  </si>
  <si>
    <t>C/I Hosszú lejáratú betétek</t>
  </si>
  <si>
    <t>010</t>
  </si>
  <si>
    <t>C/II Pénztárak, csekkek, betétkönyvek</t>
  </si>
  <si>
    <t>011</t>
  </si>
  <si>
    <t>Forintszámlák,devizaszámlák</t>
  </si>
  <si>
    <t>012</t>
  </si>
  <si>
    <t>C/V Idegen pénzeszközök</t>
  </si>
  <si>
    <t>013</t>
  </si>
  <si>
    <t>C) PÉNZESZKÖZÖK (=C/I+…+C/V)</t>
  </si>
  <si>
    <t>014</t>
  </si>
  <si>
    <t>D/I Költségvetési évben esedékes követelések (=D/I/1+…+D/I/8)</t>
  </si>
  <si>
    <t>015</t>
  </si>
  <si>
    <t>D/II Költségvetési évet követően esedékes követelések (=D/II/1+…+D/II/8)</t>
  </si>
  <si>
    <t>016</t>
  </si>
  <si>
    <t>D/III Követelés jellegű sajátos elszámolások (=D/III/1+…+D/III/7)</t>
  </si>
  <si>
    <t>017</t>
  </si>
  <si>
    <t>D) KÖVETELÉSEK  (=D/I+D/II+D/III)</t>
  </si>
  <si>
    <t>018</t>
  </si>
  <si>
    <t>E) EGYÉB SAJÁTOS ESZKÖZOLDALI  ELSZÁMOLÁSOK</t>
  </si>
  <si>
    <t>019</t>
  </si>
  <si>
    <t>F) AKTÍV IDŐBELI  ELHATÁROLÁSOK  (=F/1+F/2+F/3)</t>
  </si>
  <si>
    <t>020</t>
  </si>
  <si>
    <t>ESZKÖZÖK ÖSSZESEN (=A+B+C+D+E+F)</t>
  </si>
  <si>
    <t>021</t>
  </si>
  <si>
    <t>Nemzeti vagyon és egyéb eszközök induláskori értéke és változásai</t>
  </si>
  <si>
    <t>022</t>
  </si>
  <si>
    <t>G/IV Felhalmozott eredmény</t>
  </si>
  <si>
    <t>023</t>
  </si>
  <si>
    <t>G/V Eszközök értékhelyesbítésének forrása</t>
  </si>
  <si>
    <t>024</t>
  </si>
  <si>
    <t>G/VI Mérleg szerinti eredmény</t>
  </si>
  <si>
    <t>025</t>
  </si>
  <si>
    <t>G) SAJÁT TŐKE (=G/I+…+G/VI)</t>
  </si>
  <si>
    <t>026</t>
  </si>
  <si>
    <t>H/I Költségvetési évben esedékes kötelezettségek (=H/I/1+…+H/I/9)</t>
  </si>
  <si>
    <t>027</t>
  </si>
  <si>
    <t>H/II Költségvetési évet követően esedékes kötelezettségek (=H/II/1+…+H/II/9)</t>
  </si>
  <si>
    <t>028</t>
  </si>
  <si>
    <t>H/III Kötelezettség jellegű sajátos elszámolások (=H)/III/1+…+H)/III/7)</t>
  </si>
  <si>
    <t>029</t>
  </si>
  <si>
    <t>H) KÖTELEZETTSÉGEK (=H/I+H/II+H/III)</t>
  </si>
  <si>
    <t>030</t>
  </si>
  <si>
    <t>I) EGYÉB SAJÁTOS FORRÁSOLDALI ELSZÁMOLÁSOK</t>
  </si>
  <si>
    <t>031</t>
  </si>
  <si>
    <t>J) KINCSTÁRI SZÁMLAVEZETÉSSEL KAPCSOLATOS ELSZÁMOLÁSOK</t>
  </si>
  <si>
    <t>032</t>
  </si>
  <si>
    <t>K) PASSZÍV IDŐBELI ELHATÁROLÁSOK (=K/1+K/2+K/3)</t>
  </si>
  <si>
    <t>033</t>
  </si>
  <si>
    <t>FORRÁSOK ÖSSZESEN (=G+H+I+J+K)</t>
  </si>
  <si>
    <t xml:space="preserve">KIMUTATÁS </t>
  </si>
  <si>
    <t xml:space="preserve">Közvetett támogatás megnevezése </t>
  </si>
  <si>
    <t>Közvetett támogatás tervezett összege</t>
  </si>
  <si>
    <t xml:space="preserve">Ellátottak térítési díjának, kártérítésének méltányossági alapon történő elengedésének összege  </t>
  </si>
  <si>
    <t xml:space="preserve">Lakosság részére lakásépítéshez, lakásfelújításhoz nyújtott kölcsönök elengedésének összege </t>
  </si>
  <si>
    <t>Helyi adónál biztosított kedvezmény összege</t>
  </si>
  <si>
    <t xml:space="preserve">Ebből: </t>
  </si>
  <si>
    <t xml:space="preserve">       - építményadó</t>
  </si>
  <si>
    <t xml:space="preserve">       - telekadó</t>
  </si>
  <si>
    <t xml:space="preserve">       - vállalkozások kommunális adója</t>
  </si>
  <si>
    <t xml:space="preserve">       - magánszemélyek kommunális adója</t>
  </si>
  <si>
    <t xml:space="preserve">       - idegenforgalmi adó tartózkodás után </t>
  </si>
  <si>
    <t xml:space="preserve">       - idegenforgalmi adó épületek után </t>
  </si>
  <si>
    <t xml:space="preserve">       - iparűzési adó állandó jelleggel végzett iparűzési tevékenység után </t>
  </si>
  <si>
    <t xml:space="preserve">       - iparűzési adó ideiglenes jelleggel végzett iparűzési tevék. után </t>
  </si>
  <si>
    <t>Gépjárműadónál biztosított kedvezmény összege</t>
  </si>
  <si>
    <t>Helyi adónál biztosított mentesség összege</t>
  </si>
  <si>
    <t>Gépjárműadónál biztosított mentesség összege</t>
  </si>
  <si>
    <t>Helyiségek, eszközök hasznosításából származó kedvezmény összege</t>
  </si>
  <si>
    <t>Helyiségek, eszközök hasznosításából származó mentesség összege</t>
  </si>
  <si>
    <t>Egyéb nyújtott kedvezmény vagy kölcsön elengedésének összege*</t>
  </si>
  <si>
    <t xml:space="preserve">ÖSSZESEN </t>
  </si>
  <si>
    <t>Megjegyzés:</t>
  </si>
  <si>
    <t>* helyi rendelet alapján a talajterhelési díjnál nyújtott kedvezmény</t>
  </si>
  <si>
    <t>Az önkormányzat által nyújtott kölcsön alakulása</t>
  </si>
  <si>
    <t xml:space="preserve">       forintban</t>
  </si>
  <si>
    <t>kölcsön</t>
  </si>
  <si>
    <t>kölcsön állomány december 31-én</t>
  </si>
  <si>
    <t>2019 után</t>
  </si>
  <si>
    <t>Hosszú lejáratú</t>
  </si>
  <si>
    <t>első lakáshoz jutók támogatása</t>
  </si>
  <si>
    <t>Mukáltatói támogatás</t>
  </si>
  <si>
    <t>Rövid lejáratú</t>
  </si>
  <si>
    <t>szociális kölcsön</t>
  </si>
  <si>
    <t>összesen</t>
  </si>
  <si>
    <t>Az önkormányzat által felvett kölcsön és hitel alakulása</t>
  </si>
  <si>
    <t>kölcsön, hitel</t>
  </si>
  <si>
    <t>rövid lejáratú</t>
  </si>
  <si>
    <t>támogatás megelőlegezési hitel</t>
  </si>
  <si>
    <t>Az önkormányzatnak nincs hitel állománya</t>
  </si>
  <si>
    <t>Vagyonkimutatás a konyvviteli mérlegben szereplő eszközökről                                                                              Forintban</t>
  </si>
  <si>
    <t>ESZKÖZÖK</t>
  </si>
  <si>
    <t>Változás 
%-a</t>
  </si>
  <si>
    <t>bruttó érték, bekerülési érték</t>
  </si>
  <si>
    <t>értékcsökkenés, értékvesztés</t>
  </si>
  <si>
    <t>állományi érték</t>
  </si>
  <si>
    <t>1</t>
  </si>
  <si>
    <t>2</t>
  </si>
  <si>
    <t>5</t>
  </si>
  <si>
    <t>6</t>
  </si>
  <si>
    <t>7</t>
  </si>
  <si>
    <t>8</t>
  </si>
  <si>
    <t xml:space="preserve"> I. Immateriális javak összesen (2-től 4-ig)</t>
  </si>
  <si>
    <t>01.</t>
  </si>
  <si>
    <r>
      <t xml:space="preserve">    </t>
    </r>
    <r>
      <rPr>
        <sz val="9"/>
        <rFont val="Times New Roman CE"/>
        <family val="1"/>
        <charset val="238"/>
      </rPr>
      <t>1. Immateriálias javak</t>
    </r>
  </si>
  <si>
    <t>2.</t>
  </si>
  <si>
    <t xml:space="preserve">    2.Teljesen ( 0-ig) leírt immateriális javak</t>
  </si>
  <si>
    <t>3.</t>
  </si>
  <si>
    <t>4.</t>
  </si>
  <si>
    <t>II. Tárgyi eszközök (6+29+34)</t>
  </si>
  <si>
    <t>5.</t>
  </si>
  <si>
    <t>II/1. Forgalomképtelen és korlátozottan forgalomképes ingatlanok összesen (7+20)</t>
  </si>
  <si>
    <t>6.</t>
  </si>
  <si>
    <t xml:space="preserve">   a/ Forgalomképtelen Ingatlanok (8-től 23-ig)</t>
  </si>
  <si>
    <t>7.</t>
  </si>
  <si>
    <t xml:space="preserve">      1. Utak területe</t>
  </si>
  <si>
    <t>8.</t>
  </si>
  <si>
    <t xml:space="preserve">      2. Telkek</t>
  </si>
  <si>
    <t>9.</t>
  </si>
  <si>
    <t xml:space="preserve">      3. Egyéb földterületek</t>
  </si>
  <si>
    <t>10.</t>
  </si>
  <si>
    <t xml:space="preserve">      4. Folyók, vízfolyások, természetes és mestersége tavak területe</t>
  </si>
  <si>
    <t>11.</t>
  </si>
  <si>
    <t xml:space="preserve">      5. Épitmények  - Utak, vízelvezető árkok, átereszek</t>
  </si>
  <si>
    <t>12.</t>
  </si>
  <si>
    <t xml:space="preserve">     6. Építmények - járdák</t>
  </si>
  <si>
    <t>13.</t>
  </si>
  <si>
    <t xml:space="preserve">       7. Építmények - Hidak</t>
  </si>
  <si>
    <t>14.</t>
  </si>
  <si>
    <t xml:space="preserve">       8. Építmények - vízelvezető árkok, átereszek</t>
  </si>
  <si>
    <t>15.</t>
  </si>
  <si>
    <t xml:space="preserve">       9. Épitmények - egyéb</t>
  </si>
  <si>
    <t>16.</t>
  </si>
  <si>
    <t xml:space="preserve">     10. Teljesen (0-ig) leírt egyéb építmények</t>
  </si>
  <si>
    <t>17.</t>
  </si>
  <si>
    <t xml:space="preserve">     11. Teljesen O-ig leírt épületek</t>
  </si>
  <si>
    <t>18.</t>
  </si>
  <si>
    <t xml:space="preserve">     12. Épületek</t>
  </si>
  <si>
    <t>19.</t>
  </si>
  <si>
    <t xml:space="preserve">    b/Korlátozottan forgalomképes ingatlanok (21-tól 28-ig)</t>
  </si>
  <si>
    <t>20.</t>
  </si>
  <si>
    <t xml:space="preserve">      1. Földterület</t>
  </si>
  <si>
    <t>21.</t>
  </si>
  <si>
    <t xml:space="preserve">      2. közművek földterületei, telkei</t>
  </si>
  <si>
    <t>22.</t>
  </si>
  <si>
    <t xml:space="preserve">      3. Telkek</t>
  </si>
  <si>
    <t>23.</t>
  </si>
  <si>
    <t xml:space="preserve">      4. Épületek</t>
  </si>
  <si>
    <t>24.</t>
  </si>
  <si>
    <t xml:space="preserve">      5. Közművek  épületei</t>
  </si>
  <si>
    <t>25.</t>
  </si>
  <si>
    <t xml:space="preserve">      6. Közművek építményei</t>
  </si>
  <si>
    <t>26.</t>
  </si>
  <si>
    <t xml:space="preserve">      7.   Erdő</t>
  </si>
  <si>
    <t>27.</t>
  </si>
  <si>
    <t xml:space="preserve">      8. Épitmények</t>
  </si>
  <si>
    <t>28.</t>
  </si>
  <si>
    <t>II/2.Üzleti vagyonba tartozó ingatlanok (30+31+32+33)</t>
  </si>
  <si>
    <t>29.</t>
  </si>
  <si>
    <t xml:space="preserve">      1. Földterületek</t>
  </si>
  <si>
    <t>30.</t>
  </si>
  <si>
    <t>31.</t>
  </si>
  <si>
    <t xml:space="preserve">      3. Épületek</t>
  </si>
  <si>
    <t>32.</t>
  </si>
  <si>
    <t xml:space="preserve">      4. Építmények</t>
  </si>
  <si>
    <t>33.</t>
  </si>
  <si>
    <t>II/3. Egyéb tárgyi eszközök (35+ ….+41)</t>
  </si>
  <si>
    <t>34.</t>
  </si>
  <si>
    <r>
      <t xml:space="preserve">     </t>
    </r>
    <r>
      <rPr>
        <sz val="9"/>
        <rFont val="Times New Roman CE"/>
        <family val="1"/>
        <charset val="238"/>
      </rPr>
      <t>1. gépek, berendezések felszerelések</t>
    </r>
  </si>
  <si>
    <t>35.</t>
  </si>
  <si>
    <r>
      <t xml:space="preserve">     </t>
    </r>
    <r>
      <rPr>
        <sz val="9"/>
        <rFont val="Times New Roman CE"/>
        <family val="1"/>
        <charset val="238"/>
      </rPr>
      <t>2. Teljesn (0-ig) leírt gépek, berendezések felszerelések</t>
    </r>
  </si>
  <si>
    <t>36.</t>
  </si>
  <si>
    <r>
      <t xml:space="preserve">   </t>
    </r>
    <r>
      <rPr>
        <sz val="9"/>
        <rFont val="Times New Roman CE"/>
        <charset val="238"/>
      </rPr>
      <t xml:space="preserve">   3 Teljesen O-ra leirt közmű gép</t>
    </r>
  </si>
  <si>
    <t xml:space="preserve">      3. Járművek</t>
  </si>
  <si>
    <t>37.</t>
  </si>
  <si>
    <t xml:space="preserve">      4. Teljesen (0-ig) leírt járművek</t>
  </si>
  <si>
    <t>38.</t>
  </si>
  <si>
    <t xml:space="preserve">      5. Műalkotások</t>
  </si>
  <si>
    <t>39.</t>
  </si>
  <si>
    <t xml:space="preserve">      6. Beruházások</t>
  </si>
  <si>
    <t>40.</t>
  </si>
  <si>
    <t>41.</t>
  </si>
  <si>
    <t>III. Befektetett pénzügyi eszközök  (43+44+45)</t>
  </si>
  <si>
    <t>42.</t>
  </si>
  <si>
    <t xml:space="preserve">      1. Tartós részesedés</t>
  </si>
  <si>
    <t>43.</t>
  </si>
  <si>
    <t xml:space="preserve">      2. Tartós hitelviszonyt megtestesítő értékpapír</t>
  </si>
  <si>
    <t>44.</t>
  </si>
  <si>
    <t>45.</t>
  </si>
  <si>
    <t>46.</t>
  </si>
  <si>
    <t>47.</t>
  </si>
  <si>
    <t>48.</t>
  </si>
  <si>
    <t>49.</t>
  </si>
  <si>
    <t>A) NEMZETI VAGYONBA TARTOZÓ BEFEKTETETT ESZKÖZÖK ÖSSZESEN (1+5+42+46)</t>
  </si>
  <si>
    <t>50.</t>
  </si>
  <si>
    <t xml:space="preserve"> I. Készletek</t>
  </si>
  <si>
    <t>51.</t>
  </si>
  <si>
    <t xml:space="preserve"> II. Értékpapírok </t>
  </si>
  <si>
    <t>52.</t>
  </si>
  <si>
    <t>B Nemzeti vagyonba tartozó forgóeszközök (51+52)</t>
  </si>
  <si>
    <t>53.</t>
  </si>
  <si>
    <t>C) Pénzeszközök</t>
  </si>
  <si>
    <t>54.</t>
  </si>
  <si>
    <t xml:space="preserve"> D) Követelések öszesen (56+…….+61)</t>
  </si>
  <si>
    <t>55.</t>
  </si>
  <si>
    <t xml:space="preserve">   Követelések közhatalmi bevételekre</t>
  </si>
  <si>
    <t>56.</t>
  </si>
  <si>
    <t xml:space="preserve">    követelések működési bevételekre</t>
  </si>
  <si>
    <t>57.</t>
  </si>
  <si>
    <t xml:space="preserve">   Követelések működési célra átvett pénzeszközökre</t>
  </si>
  <si>
    <t>58.</t>
  </si>
  <si>
    <t xml:space="preserve">    Követelések felhalmozási célú átvett pénzeszközökre</t>
  </si>
  <si>
    <t>59.</t>
  </si>
  <si>
    <t xml:space="preserve">   Beruházásra adott előlegek</t>
  </si>
  <si>
    <t>60.</t>
  </si>
  <si>
    <t xml:space="preserve">  követelés jellegű sajátos elszámolások</t>
  </si>
  <si>
    <t>61.</t>
  </si>
  <si>
    <t>E) Egyéb sajátos eszközoldali elszámolások</t>
  </si>
  <si>
    <t>62.</t>
  </si>
  <si>
    <t>F) Aktív időbeli elhatárolások</t>
  </si>
  <si>
    <t>63.</t>
  </si>
  <si>
    <t>ESZKÖZÖK ÖSSZESEN  (50+53+54+55+62+63)</t>
  </si>
  <si>
    <t>64.</t>
  </si>
  <si>
    <t>FORRÁSOK</t>
  </si>
  <si>
    <t>3</t>
  </si>
  <si>
    <t>4</t>
  </si>
  <si>
    <t>1.</t>
  </si>
  <si>
    <t>Vagyonkimutatás a könyvviteli mérlegben nem szereplő eszközökről</t>
  </si>
  <si>
    <t>értékcsökkenés</t>
  </si>
  <si>
    <t>Kis értékű immateriális javak, gépek, berendezések, felszerelések</t>
  </si>
  <si>
    <t>KLIK-nek átadott eszközök (4+….+10)</t>
  </si>
  <si>
    <t>KLIK-nek átadott immateriális javak</t>
  </si>
  <si>
    <t>KLIK-nek átadott korl.f.képes telkek</t>
  </si>
  <si>
    <t>Klik-nek átadott korl.forg.képes épület</t>
  </si>
  <si>
    <t>KLIK-nek átadott korl.forg.képes épitmény</t>
  </si>
  <si>
    <t>KLIK-nek átadott gép, berendezés 0-ra leírt</t>
  </si>
  <si>
    <t>KLIK-nek átadott kisértékű tárgyi eszköz, immat.jav.</t>
  </si>
  <si>
    <t>Miskolci Regionális Hulladékgazdálkodási projekt létesítményeiből Harsány Község Önkormányzatát megillető hányad  8/1000  (12+….+18)</t>
  </si>
  <si>
    <t xml:space="preserve">    - Épületek  8/1000 része</t>
  </si>
  <si>
    <t xml:space="preserve">    - Építmények 8/1000 része</t>
  </si>
  <si>
    <t xml:space="preserve">    - Gépek, berendezések  8/1000 része</t>
  </si>
  <si>
    <t xml:space="preserve">    - Járművek   8/1000 része</t>
  </si>
  <si>
    <t xml:space="preserve">    - Rekultiváció  8/1000 része</t>
  </si>
  <si>
    <t xml:space="preserve">  - Biogáz rendszer</t>
  </si>
  <si>
    <t xml:space="preserve">    - Számítástechnika Hejőpapi</t>
  </si>
  <si>
    <t>MINDÖSSZESEN  (1+2+3+11)</t>
  </si>
  <si>
    <t>#</t>
  </si>
  <si>
    <t>Óvoda</t>
  </si>
  <si>
    <t>Könyvtár</t>
  </si>
  <si>
    <t>01</t>
  </si>
  <si>
    <t>01 Alaptevékenység költségvetési bevételei</t>
  </si>
  <si>
    <t>02</t>
  </si>
  <si>
    <t>02 Alaptevékenység költségvetési kiadásai</t>
  </si>
  <si>
    <t>03</t>
  </si>
  <si>
    <t>I. Alaptevékenység költségvetési egyenlege (=01-02)</t>
  </si>
  <si>
    <t>04</t>
  </si>
  <si>
    <t>03 Alaptevékenység finanszírozási bevételei</t>
  </si>
  <si>
    <t>05</t>
  </si>
  <si>
    <t>04 Alaptevékenység finanszírozási kiadásai</t>
  </si>
  <si>
    <t>06</t>
  </si>
  <si>
    <t>II.  Alaptevékenység finanszírozási egyenlege (=03-04)</t>
  </si>
  <si>
    <t>07</t>
  </si>
  <si>
    <r>
      <t>A) Alaptevékenység maradványa (=</t>
    </r>
    <r>
      <rPr>
        <b/>
        <sz val="10"/>
        <rFont val="Symbol"/>
        <family val="1"/>
        <charset val="2"/>
      </rPr>
      <t>±I±II)</t>
    </r>
  </si>
  <si>
    <t>08</t>
  </si>
  <si>
    <t>05 Vállalkozási tevékenység költségvetési bevételei</t>
  </si>
  <si>
    <t>09</t>
  </si>
  <si>
    <t>06 Vállalkozási tevékenység költségvetési kiadásai</t>
  </si>
  <si>
    <t>10</t>
  </si>
  <si>
    <t>III. Vállalkozási tevékenység költségvetési egyenlege (=05-06)</t>
  </si>
  <si>
    <t>11</t>
  </si>
  <si>
    <t>07 Vállalkozási tevékenység finanszírozási bevételei</t>
  </si>
  <si>
    <t>12</t>
  </si>
  <si>
    <t>08 Vállalkozási tevékenység finanszírozási kiadásai</t>
  </si>
  <si>
    <t>13</t>
  </si>
  <si>
    <t>IV. Vállalkozási tevékenység finanszírozási egyenlege (=07-08)</t>
  </si>
  <si>
    <t>14</t>
  </si>
  <si>
    <r>
      <t>B) Vállakozási tevékenység maradványa (=</t>
    </r>
    <r>
      <rPr>
        <b/>
        <sz val="10"/>
        <rFont val="Symbol"/>
        <family val="1"/>
        <charset val="2"/>
      </rPr>
      <t>±</t>
    </r>
    <r>
      <rPr>
        <b/>
        <sz val="10"/>
        <rFont val="Arial CE"/>
        <family val="2"/>
        <charset val="238"/>
      </rPr>
      <t>III</t>
    </r>
    <r>
      <rPr>
        <b/>
        <sz val="10"/>
        <rFont val="Symbol"/>
        <family val="1"/>
        <charset val="2"/>
      </rPr>
      <t>±</t>
    </r>
    <r>
      <rPr>
        <b/>
        <sz val="10"/>
        <rFont val="Arial CE"/>
        <family val="2"/>
        <charset val="238"/>
      </rPr>
      <t>IV)</t>
    </r>
  </si>
  <si>
    <t>15</t>
  </si>
  <si>
    <t>C)Összes maradvány (=A+B)</t>
  </si>
  <si>
    <t>16</t>
  </si>
  <si>
    <t>D) Alaptevékenység kötelezettségvállalással terhelt maradványa</t>
  </si>
  <si>
    <t>17</t>
  </si>
  <si>
    <t>E) Alaptevékenység szabad maradványa (=A-D)</t>
  </si>
  <si>
    <t>18</t>
  </si>
  <si>
    <t>F) Vállalkozási tevékenységet terhelő befizetési kötelezettség (=B*0,1)</t>
  </si>
  <si>
    <t>G) Vállalkozási tevékenység felhasználható maradványa (=B-F)</t>
  </si>
  <si>
    <t>Összes maradványból működési maradvány</t>
  </si>
  <si>
    <t>21</t>
  </si>
  <si>
    <t>Összes maradványból felhalmozási maradvány</t>
  </si>
  <si>
    <t xml:space="preserve">Költségvetési szervek engedélyezett létszáma </t>
  </si>
  <si>
    <t>fő</t>
  </si>
  <si>
    <t>Költségvetési szerv</t>
  </si>
  <si>
    <t>Engedélyezett létszám</t>
  </si>
  <si>
    <t>betöltött álláshely (munkajogi létszám) december 31-én (fő)</t>
  </si>
  <si>
    <t>átlagos statisztikai létszám</t>
  </si>
  <si>
    <t>Önkormányzat községgazdálkodási, település üzemeltetési feladatok</t>
  </si>
  <si>
    <t>Önkormányzat egészségügyi feladatok</t>
  </si>
  <si>
    <t>Önkormányzat - Polgármester</t>
  </si>
  <si>
    <t>Önkormányzat- diákmunka, egyéb programok</t>
  </si>
  <si>
    <t xml:space="preserve">Összesen  </t>
  </si>
  <si>
    <t xml:space="preserve">Közfoglalkoztatottak engedelyezett létszáma </t>
  </si>
  <si>
    <t>engedélyezett létszám</t>
  </si>
  <si>
    <t>betöltött álláshely december 31-én</t>
  </si>
  <si>
    <t>8 órás</t>
  </si>
  <si>
    <t xml:space="preserve"> Önkormányzat</t>
  </si>
  <si>
    <t>Harsány Hársfavirág Óvoda</t>
  </si>
  <si>
    <t>Harsány Község Polgármesteri Hivatala</t>
  </si>
  <si>
    <t>Az önkormányzat Európai Uniós forrásból megvalósuló feladatai</t>
  </si>
  <si>
    <t>EU-s projekt címe: Harsány Község Önkormányzata ASP Központhoz való csatlakozása</t>
  </si>
  <si>
    <t>Projekt azonosítója: KÖFOP-1.2.1-VEKOP-16-2016-00131</t>
  </si>
  <si>
    <t xml:space="preserve">Bevételek </t>
  </si>
  <si>
    <t>A. Elszámolható költségek</t>
  </si>
  <si>
    <t>I. Saját forrás</t>
  </si>
  <si>
    <t xml:space="preserve">  I.1. támogatást igénylő hozzájárulás</t>
  </si>
  <si>
    <t xml:space="preserve">  I.2. központi támogatás EU Önerő</t>
  </si>
  <si>
    <t xml:space="preserve">  I.3. NFÜ önerő</t>
  </si>
  <si>
    <t xml:space="preserve">  I.4. egyéb saját forrás </t>
  </si>
  <si>
    <t>II. Támogatás EU és hazai társfinanszírozás</t>
  </si>
  <si>
    <t>B. nem elszámolható költségek</t>
  </si>
  <si>
    <t xml:space="preserve">  I.2. központi támogatás</t>
  </si>
  <si>
    <t xml:space="preserve">  I.3. hitel</t>
  </si>
  <si>
    <t xml:space="preserve">  I.4. egyéb saját forrás</t>
  </si>
  <si>
    <t>Bevételek összesen  A + B</t>
  </si>
  <si>
    <t xml:space="preserve">Kiadások </t>
  </si>
  <si>
    <t>I.  Elszámolható kiadások</t>
  </si>
  <si>
    <t>1. megvalósítási költségek</t>
  </si>
  <si>
    <t>II. Nem elszámolható költségek</t>
  </si>
  <si>
    <t>Kadások összesen (I.+II)</t>
  </si>
  <si>
    <t>Összeg</t>
  </si>
  <si>
    <t xml:space="preserve">az adósságot keletkeztető ügyletekből eredő fizetési kötelezettségek futamidő végéig fennálló összegéről </t>
  </si>
  <si>
    <t>Adósságot keltkeztető ügylet megnevezése **</t>
  </si>
  <si>
    <t xml:space="preserve">Összeg </t>
  </si>
  <si>
    <t xml:space="preserve">Hitel felvételéből eredő aktuális tőketartozás </t>
  </si>
  <si>
    <t xml:space="preserve">Kölcsön felvételéből eredő aktuális tőketartozás </t>
  </si>
  <si>
    <t xml:space="preserve">Hitel átvállalásából eredő aktuális tőketartozás </t>
  </si>
  <si>
    <t xml:space="preserve">Kölcsön átvállalásából eredő aktuális tőketartozás </t>
  </si>
  <si>
    <t>A számvitlei törvény (SZt.) szerinti hitelviszonyt megtestesítő értékpapír forgalomba hozatal napjától a beváltás napjáig, kamatozó értékpapír esetén annak névértéke</t>
  </si>
  <si>
    <t>Egyéb értékpapír vételára</t>
  </si>
  <si>
    <t xml:space="preserve">Váltó kibocsátása a kibocsátás napjától a beváltás napjáig és a váltóval kiváltott kötelezettségell megegyező, kamatot nem tartalmazó értéke </t>
  </si>
  <si>
    <t xml:space="preserve">A Szt. szerinti pénzügyi lízing lízingbevevői félként történő megkötése a lízing futamideje alatt és a lizingszerződésben kikötött tőkerész hátralévő összege. </t>
  </si>
  <si>
    <t xml:space="preserve">A visszavásárlási kötelezettség kikötésével megkötött adásvételi szerződés eladói félként történő megkötése - ideértve a Szt. szerinti valódi penziós és óvadéki repóügyleteket is - a visszavásárlásig, és a kikötöttvisszavásárlási ár </t>
  </si>
  <si>
    <t>Szerződésben kapott, 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</si>
  <si>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</si>
  <si>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 xml:space="preserve">Adósságot keletkeztető ügyletekből eredő fizetési kötelezettség  összesen </t>
  </si>
  <si>
    <t xml:space="preserve">** Magyarország gazdasági stabilitásáról szóló 2011. évi CXCIV törvény 3. §  (1) bekezdése alapján </t>
  </si>
  <si>
    <t>KIMUTATÁS</t>
  </si>
  <si>
    <t>a kezességvállalásokból a kezesség érvényesíthetőségeig fennálló kötelezettségekről</t>
  </si>
  <si>
    <t xml:space="preserve">ezer Ft </t>
  </si>
  <si>
    <t xml:space="preserve">Kezességvállalás megnevezése </t>
  </si>
  <si>
    <t xml:space="preserve">Az önkormányzatnak nincs adósságot keletkeztető ügyletből eredő fizetési kötelezettsége </t>
  </si>
  <si>
    <t xml:space="preserve">a saját bevételek összegéről </t>
  </si>
  <si>
    <t>Saját bevétel megnevezése *</t>
  </si>
  <si>
    <t xml:space="preserve">Helyi adóból származó bevétel </t>
  </si>
  <si>
    <t xml:space="preserve">Az önkormányzati vagyon és az önkormányzatot megillető vagyoni értékű jog értékesítéséből és hasznosításából származó bevétel </t>
  </si>
  <si>
    <t xml:space="preserve">Osztalék, koncessziós díj és hozambevétel </t>
  </si>
  <si>
    <t xml:space="preserve">Tárgyieszköz értékesítéséből származó bevétel </t>
  </si>
  <si>
    <t xml:space="preserve">Immateriális jószág értékesítéséből származó bevétel </t>
  </si>
  <si>
    <t xml:space="preserve">Részvény értékesítéséből származó bevétel </t>
  </si>
  <si>
    <t xml:space="preserve">Részesedés értékesítéséből származó bevétel </t>
  </si>
  <si>
    <t xml:space="preserve">Vállalat értékesítéséből vagy privatizációból származó bevétel </t>
  </si>
  <si>
    <t>Bírság-, pótlék- és díjbevétel</t>
  </si>
  <si>
    <t>Kezeséggel kapcsolatos megtérülés</t>
  </si>
  <si>
    <t>Saját bevétel összesen</t>
  </si>
  <si>
    <t xml:space="preserve">* Az adósságot keletkeztető ügyletekhez történő hozzájárulás részletes szabályairól szóló 353/2011. (XII.30.) Korm. rendelet 2. § alapján </t>
  </si>
  <si>
    <t>Az önkormányzat több éves kihatással járó feladatainak teljesítései és előirányzatai éves bontásban</t>
  </si>
  <si>
    <t xml:space="preserve">                </t>
  </si>
  <si>
    <t xml:space="preserve">     Ezer Ft-ban</t>
  </si>
  <si>
    <t>Tervezett teljes költség</t>
  </si>
  <si>
    <t>felhasználás előző évek</t>
  </si>
  <si>
    <t>felhasználás tárgy év</t>
  </si>
  <si>
    <t>Harsány Község Önkormányzat ASP Központhoz történő csatlakozása</t>
  </si>
  <si>
    <t>Az önkormányzat összevont eredménykimutatása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</si>
  <si>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</si>
  <si>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</si>
  <si>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</si>
  <si>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</si>
  <si>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</si>
  <si>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</si>
  <si>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</si>
  <si>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</si>
  <si>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</si>
  <si>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08. Felhalmozási célú támogatások eredményszemléletű bevétele</t>
  </si>
  <si>
    <t>09 Különféle egyéb eredményszemléletű bevételek</t>
  </si>
  <si>
    <t>III Egyéb eredményszemléletű bevételek (=06+07+08+09)</t>
  </si>
  <si>
    <t>09 Anyagköltség</t>
  </si>
  <si>
    <t>10 Igénybe vett szolgáltatások értéke</t>
  </si>
  <si>
    <t>11 Eladott áruk beszerzési értéke</t>
  </si>
  <si>
    <t>12 Eladott (közvetített) szolgáltatások értéke</t>
  </si>
  <si>
    <t>IV Anyagjellegű ráfordítások (=09+10+11+12)</t>
  </si>
  <si>
    <t>13 Bérköltség</t>
  </si>
  <si>
    <t>19</t>
  </si>
  <si>
    <t>14 Személyi jellegű egyéb kifizetések</t>
  </si>
  <si>
    <t>20</t>
  </si>
  <si>
    <t>15 Bérjárulékok</t>
  </si>
  <si>
    <t>V Személyi jellegű ráfordítások (=13+14+15)</t>
  </si>
  <si>
    <t>22</t>
  </si>
  <si>
    <t>VI Értékcsökkenési leírás</t>
  </si>
  <si>
    <t>23</t>
  </si>
  <si>
    <t>VII Egyéb ráfordítások</t>
  </si>
  <si>
    <t>24</t>
  </si>
  <si>
    <t>A)  TEVÉKENYSÉGEK EREDMÉNYE (=I±II+III-IV-V-VI-VII)</t>
  </si>
  <si>
    <t>25</t>
  </si>
  <si>
    <t>16 Kapott (járó) osztalék és reszesedés</t>
  </si>
  <si>
    <t>26</t>
  </si>
  <si>
    <t>17 Kapott (járó) kamatok és kamatjellegű eredményszemléletű bevételek</t>
  </si>
  <si>
    <t>27</t>
  </si>
  <si>
    <t>18. Pénzügyi müveletek egyéb eredményszemléletű bevételei</t>
  </si>
  <si>
    <t>28</t>
  </si>
  <si>
    <t>VIII Pénzügyi műveletek eredményszemléletű bevételei (=16+17+18)</t>
  </si>
  <si>
    <t>29</t>
  </si>
  <si>
    <t>19 Fizetendő kamatok és kamat jellegű ráfordítások</t>
  </si>
  <si>
    <t>30</t>
  </si>
  <si>
    <t>20. Részesedések, áértékpapírok, pénzeszközök értékvesztése</t>
  </si>
  <si>
    <t>31</t>
  </si>
  <si>
    <t>21. Pénzügyi müveletek egyéb ráfordításai</t>
  </si>
  <si>
    <t>32</t>
  </si>
  <si>
    <t>IX Pénzügyi müveletej ráfordításai</t>
  </si>
  <si>
    <t>33</t>
  </si>
  <si>
    <t>B)  PÉNZÜGYI MŰVELETEK EREDMÉNYE (=VIII-IX)</t>
  </si>
  <si>
    <t>34</t>
  </si>
  <si>
    <t>E)  MÉRLEG SZERINTI EREDMÉNY (=±C±D)</t>
  </si>
  <si>
    <t>Az önkormányzat pénzeszköz változásának levezetése</t>
  </si>
  <si>
    <t>Forintban</t>
  </si>
  <si>
    <t>Pénzkészlet  (lekötött betét nélkül) nyitó egyenlege</t>
  </si>
  <si>
    <t>Tárgy évi bevételek</t>
  </si>
  <si>
    <t>Tárgy évi kiadások</t>
  </si>
  <si>
    <t xml:space="preserve">előző évi maradvány </t>
  </si>
  <si>
    <t>korrekciós tételek*</t>
  </si>
  <si>
    <t>Pénzkészlet  (lekötött betét nélkül) záró egyenlege</t>
  </si>
  <si>
    <t>Lekötött betét nyitó egyenlege</t>
  </si>
  <si>
    <t>059163 számla tárgyidőszaki egyenlege</t>
  </si>
  <si>
    <t>Lekötött betét záró egyenleg egyenlege</t>
  </si>
  <si>
    <t>Összes pénzkészlet nyitó egyenlege</t>
  </si>
  <si>
    <t>Összes  pénzkészlet záró egyenlege</t>
  </si>
  <si>
    <t>*Korrekciós tételek:</t>
  </si>
  <si>
    <t>Korrekciós tételek összesen</t>
  </si>
  <si>
    <t>6. melléklet a   /2018. (V.) önkormányzati rendelethez</t>
  </si>
  <si>
    <t xml:space="preserve"> MARADVÁNYKIMUTATÁS 2017. december 31.</t>
  </si>
  <si>
    <t>2016. december 31</t>
  </si>
  <si>
    <t>2017.december 31</t>
  </si>
  <si>
    <t xml:space="preserve">a 2017. évi  közvetett támogatások összegéről </t>
  </si>
  <si>
    <t>Harsány Község Önkormányzat könyvviteli mérlege 2017. december 31.</t>
  </si>
  <si>
    <t xml:space="preserve">      7. Könyvtári könyvek 2016-2017 évi beszerzés</t>
  </si>
  <si>
    <t>útépítés 1818/2016 Korm.hat.</t>
  </si>
  <si>
    <t>karácsonyi fénydekoráció</t>
  </si>
  <si>
    <t>kisértékű szerszámok, felszerelések beszerzése közmunka</t>
  </si>
  <si>
    <t>kisértékű szerszámok berendezések, felszerelések  beszerzése</t>
  </si>
  <si>
    <t>védőnő: eszköz beszerzése</t>
  </si>
  <si>
    <t>villanypásztor, kamererendszer, lovas eszközök</t>
  </si>
  <si>
    <t>óvoda fűtési rendszer átalakítása, korszerűsítése</t>
  </si>
  <si>
    <t>belterületi vízelvezető rendszer kialakítása</t>
  </si>
  <si>
    <t>arculati kézikönyv elkészítése</t>
  </si>
  <si>
    <t>gép, berendezés, eszköz beszerzése</t>
  </si>
  <si>
    <t>konyhai páraelszívó rendszer felújítása</t>
  </si>
  <si>
    <t>Intézmény finanszírozási bevétel</t>
  </si>
  <si>
    <t>Intézmény finanszírozási kiadás</t>
  </si>
  <si>
    <t xml:space="preserve">B1 Működési célú támogatások eredeti </t>
  </si>
  <si>
    <t>B1 Működési célú támogatások módosított</t>
  </si>
  <si>
    <t>B1 Működési célú támogatások teljesítés</t>
  </si>
  <si>
    <t>B3 Közhatalmi bevételek eredeti</t>
  </si>
  <si>
    <t>B4 Működési bevételek  eredeti</t>
  </si>
  <si>
    <t>B6 Működési célú átvett pénzeszköz  eredeti</t>
  </si>
  <si>
    <t>Működési kv.bevételei összesen  eredeti</t>
  </si>
  <si>
    <t>B2 Felhalmozási célú támogatások  eredeti</t>
  </si>
  <si>
    <t>B5 felhalmozási bevételek  eredeti</t>
  </si>
  <si>
    <t>B7 Felhalmozási célú átvett pénzeszközök  eredeti</t>
  </si>
  <si>
    <t>Felhalmozási kv.bevételei összesen  eredeti</t>
  </si>
  <si>
    <t xml:space="preserve">Költségvetési bevétel összesen  eredeti </t>
  </si>
  <si>
    <t>B3 Közhatalmi bevételek  módosított</t>
  </si>
  <si>
    <t>B4 Működési bevételek  módosított</t>
  </si>
  <si>
    <t>B6 Működési célú átvett pénzeszköz  módosított</t>
  </si>
  <si>
    <t>Működési kv.bevételei összesen  módosított</t>
  </si>
  <si>
    <t>B2 Felhalmozási célú támogatások  módosított</t>
  </si>
  <si>
    <t>B5 felhalmozási bevételek  módosított</t>
  </si>
  <si>
    <t>B7 Felhalmozási célú átvett pénzeszközök  módosított</t>
  </si>
  <si>
    <t>Felhalmozási kv.bevételei összesen  módosított</t>
  </si>
  <si>
    <t>Költségvetési bevétel összesen  módosított</t>
  </si>
  <si>
    <t>B3 Közhatalmi bevételek  teljesítés</t>
  </si>
  <si>
    <t>B4 Működési bevételek  teljesítés</t>
  </si>
  <si>
    <t>B6 Működési célú átvett pénzeszköz  teljesítés</t>
  </si>
  <si>
    <t>Működési kv.bevételei összesen  teljesítés</t>
  </si>
  <si>
    <t>B2 Felhalmozási célú támogatások  teljesítés</t>
  </si>
  <si>
    <t xml:space="preserve">B5 felhalmozási bevételek  teljesítés </t>
  </si>
  <si>
    <t>B7 Felhalmozási célú átvett pénzeszközök  teljesítés</t>
  </si>
  <si>
    <t xml:space="preserve">Felhalmozási kv.bevételei összesen </t>
  </si>
  <si>
    <t>Költségvetési bevétel összesen  teljesítés</t>
  </si>
  <si>
    <t>Önkormányzat - asszisztens</t>
  </si>
  <si>
    <t>Önkormányzat- ifjúság garancia program</t>
  </si>
  <si>
    <t>követelés jellegű sajátos elszámolások tárgy évi forgalma (adott előlegek, megelőlegezett tb ellátás)</t>
  </si>
  <si>
    <t>36413 számla tárgy évi forgalma (előleghez kapcsolódó áfa)</t>
  </si>
  <si>
    <t>Kötelezettségjellegű sajátos elszámolások tárgy évi forgalma (túlfizetések)</t>
  </si>
  <si>
    <t>8552 számla egyenlege  (pénzkészlet év végi értékelése)</t>
  </si>
  <si>
    <t>Helyi gazdaságfejlesztés - Hűtőház kialakítása</t>
  </si>
  <si>
    <t>Harsány belterületi vízrendezés</t>
  </si>
  <si>
    <t>óvoda, bölcsöde fejlesztése Harsányban</t>
  </si>
  <si>
    <t>Humánszolgáltatások fejlesztése</t>
  </si>
  <si>
    <t>Egész életen át tartó tanuláshoz való hozzáférés biztosítása</t>
  </si>
  <si>
    <t>Útépítés és felújítás 1818/2016. Korm. Határozat alapján</t>
  </si>
  <si>
    <t>1. A támogatási összeget az önkormányzat 2016-ban megkapta, felhasználására 2017-2018. években kerül sor.</t>
  </si>
  <si>
    <t>3-4. A támogatási összeget 2017-ben kapta meg az önkormányzat. Felhasználására a táblázat szerint kerül sor.</t>
  </si>
  <si>
    <t>5-7. A támogatási összeg 2018-ban és az azt követő években várható</t>
  </si>
  <si>
    <t>Az 1. és 3-7. sorszámú fejlesztések az Európai Unió 100 % támogatásával valósulnak meg.</t>
  </si>
  <si>
    <t>ssz</t>
  </si>
  <si>
    <t>2. A támogatási összeget az önkormányzat 2017-ben kapta meg, felhasználására 2017-2018. években kerül sor. Finanszírozás 100 %-os.</t>
  </si>
  <si>
    <t>Projekt azonosítója: TOP-1.1.3-15-BO1-2016-00012</t>
  </si>
  <si>
    <t>Ft</t>
  </si>
  <si>
    <t>2018.</t>
  </si>
  <si>
    <t>2019.</t>
  </si>
  <si>
    <t>2020.</t>
  </si>
  <si>
    <t>2021.</t>
  </si>
  <si>
    <t>2022.</t>
  </si>
  <si>
    <t xml:space="preserve">  I.2. központi támogatás EU Önereő</t>
  </si>
  <si>
    <t xml:space="preserve">  I.3. Központi támogatás BM támogatás</t>
  </si>
  <si>
    <t>III. BM Támogatás</t>
  </si>
  <si>
    <t>2017. előzetes tény és előző évek</t>
  </si>
  <si>
    <t>megvalósítási költségek</t>
  </si>
  <si>
    <t>ÁFA</t>
  </si>
  <si>
    <t xml:space="preserve">Megjegyzés: </t>
  </si>
  <si>
    <t>az áfa és a  fordított áfa összege nem került feltüntetésre, mivel az áfa levonásba helyezhető</t>
  </si>
  <si>
    <t>Harsány belterületi vízrendezése</t>
  </si>
  <si>
    <t>Projekt azonosítója: TOP-1.1.3-15-BO1-2016-00062</t>
  </si>
  <si>
    <t>Óvoda, Bölcsőde fejlesztése Harsányban</t>
  </si>
  <si>
    <t>Projekt azonosítója: TOP-1.4.3-16-BO1-2017-00005</t>
  </si>
  <si>
    <t>Humán szolgáltatások fejlesztése</t>
  </si>
  <si>
    <t>Projekt azonosítója: EFOP-1.5.2-16-2017-00036</t>
  </si>
  <si>
    <t>Az egész életen át tartó tanuláshoz való hozzáférés biztosítása</t>
  </si>
  <si>
    <t>Projekt azonosítója: EFOP-3.7.3-16-2017-00206</t>
  </si>
  <si>
    <t>2016. és előző évek tény</t>
  </si>
  <si>
    <t>1./6</t>
  </si>
  <si>
    <t>2./6</t>
  </si>
  <si>
    <t>3./6</t>
  </si>
  <si>
    <t>4./6</t>
  </si>
  <si>
    <t>5./6</t>
  </si>
  <si>
    <t>6./6</t>
  </si>
  <si>
    <t xml:space="preserve"> - Megfigyelő kutak</t>
  </si>
  <si>
    <t xml:space="preserve">  - egyéb gépek ( MIHŐ Kft-nek vagyonkezelésbe adva)</t>
  </si>
  <si>
    <t xml:space="preserve">   - Egyéb ingatlanok  (MIHŐ Kft-nek vagyonkezelésbe adva)</t>
  </si>
  <si>
    <t xml:space="preserve">  - Hulladékgyűjtő edényzat</t>
  </si>
  <si>
    <t>Kliknek átadott informatikai eszköz 0-ra leírt</t>
  </si>
  <si>
    <t>1. melléklet a 8/2018. (V.30.) önkormányzati rendelethez</t>
  </si>
  <si>
    <t>2. melléklet a   8/2018. (V. 30.) önkormányzati rendelethez</t>
  </si>
  <si>
    <t>3. melléklet a  8/2018. (V.30.) önkormányzati rendelethez</t>
  </si>
  <si>
    <t>4. melléklet a 8/2018. (V.30.) önkormányzati rendelethez</t>
  </si>
  <si>
    <t>5. melléklet a 8/2018. (V.30.) önkormányzati rendelethez</t>
  </si>
  <si>
    <t>6. melléklet a 8/2018. (V. 30.) önkormányzati rendelethez</t>
  </si>
  <si>
    <t>7. melléklet a 8/2018. (V.30.) önkormányzati rendelethez</t>
  </si>
  <si>
    <t>8. melléklet a  8/2018. (V.30.) önkormányzati rendelethez</t>
  </si>
  <si>
    <t>9. melléklet a 8/2018. (V.30.) önkormányzati rendelethez</t>
  </si>
  <si>
    <t>10. melléklet a  8/2018.  (V.30.) önkormányzati rendelethez</t>
  </si>
  <si>
    <t>11. melléklet a 8/2018. (V.30.) önkormányzati rendelethez</t>
  </si>
  <si>
    <t>13. melléklet a 8/2018. (V.30.) önkormányzati rendelethez</t>
  </si>
  <si>
    <t>14. melléklet a  8/2018. (V.30.) önkormányzati rendelethez</t>
  </si>
  <si>
    <t>15. melléklet a 8/2018. (V.30.) önkormányzati rendelethez</t>
  </si>
  <si>
    <t>16. melléklet a  8/2018. (V.30.) önkormányzati rendelethez</t>
  </si>
  <si>
    <t>17. melléklet a 8/2018. (V.30.) önkormányzati rendelethez</t>
  </si>
  <si>
    <t>18. melléklet a 8/2018. (V.30.) önkormányzati rendelethez</t>
  </si>
  <si>
    <t>19. melléklet a  8/2018. (V.30.) önkormányzati rendelethez</t>
  </si>
  <si>
    <t>20. melléklet a  8/2018.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</si>
</sst>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d/"/>
    <numFmt numFmtId="165" formatCode="00"/>
    <numFmt numFmtId="166" formatCode="#,##0.00\ _F_t;\-\ #,##0.00\ _F_t"/>
  </numFmts>
  <fonts count="78" x14ac:knownFonts="1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charset val="238"/>
    </font>
    <font>
      <i/>
      <sz val="8"/>
      <name val="Arial CE"/>
      <charset val="238"/>
    </font>
    <font>
      <sz val="10"/>
      <color theme="1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color theme="1"/>
      <name val="Arial CE"/>
      <charset val="238"/>
    </font>
    <font>
      <sz val="10"/>
      <color theme="1"/>
      <name val="Arial CE"/>
      <charset val="238"/>
    </font>
    <font>
      <b/>
      <sz val="10"/>
      <color theme="1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i/>
      <sz val="9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63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</font>
    <font>
      <sz val="10"/>
      <name val="Arial CE"/>
      <charset val="238"/>
    </font>
    <font>
      <sz val="10"/>
      <name val="Times New Roman CE"/>
      <charset val="238"/>
    </font>
    <font>
      <i/>
      <sz val="10"/>
      <name val="Arial CE"/>
      <charset val="238"/>
    </font>
    <font>
      <sz val="8"/>
      <name val="Arial CE"/>
      <charset val="238"/>
    </font>
    <font>
      <sz val="10"/>
      <name val="Courier New"/>
      <family val="3"/>
      <charset val="238"/>
    </font>
    <font>
      <b/>
      <sz val="10"/>
      <name val="Times New Roman CE"/>
      <charset val="238"/>
    </font>
    <font>
      <b/>
      <i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 CE"/>
      <charset val="238"/>
    </font>
    <font>
      <i/>
      <sz val="9"/>
      <name val="Times New Roman CE"/>
      <family val="1"/>
      <charset val="238"/>
    </font>
    <font>
      <i/>
      <sz val="9"/>
      <name val="Times New Roman CE"/>
      <charset val="238"/>
    </font>
    <font>
      <i/>
      <sz val="10"/>
      <name val="Times New Roman CE"/>
      <charset val="238"/>
    </font>
    <font>
      <sz val="14"/>
      <name val="Arial CE"/>
      <charset val="238"/>
    </font>
    <font>
      <b/>
      <i/>
      <sz val="10"/>
      <name val="Arial CE"/>
      <charset val="238"/>
    </font>
    <font>
      <b/>
      <sz val="10"/>
      <name val="Symbol"/>
      <family val="1"/>
      <charset val="2"/>
    </font>
    <font>
      <b/>
      <sz val="10"/>
      <name val="Courier New"/>
      <family val="3"/>
      <charset val="238"/>
    </font>
    <font>
      <sz val="8"/>
      <name val="Courier New"/>
      <family val="3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theme="1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44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31"/>
        <b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45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</fills>
  <borders count="9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2"/>
      </bottom>
      <diagonal/>
    </border>
    <border>
      <left/>
      <right/>
      <top/>
      <bottom style="thin">
        <color indexed="4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ck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ck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1" borderId="5" applyNumberFormat="0" applyAlignment="0" applyProtection="0"/>
    <xf numFmtId="0" fontId="9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31" fillId="4" borderId="7" applyNumberFormat="0" applyAlignment="0" applyProtection="0"/>
    <xf numFmtId="0" fontId="10" fillId="6" borderId="0" applyNumberFormat="0" applyBorder="0" applyAlignment="0" applyProtection="0"/>
    <xf numFmtId="0" fontId="11" fillId="12" borderId="8" applyNumberFormat="0" applyAlignment="0" applyProtection="0"/>
    <xf numFmtId="0" fontId="1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3" fillId="13" borderId="0" applyNumberFormat="0" applyBorder="0" applyAlignment="0" applyProtection="0"/>
    <xf numFmtId="0" fontId="14" fillId="7" borderId="0" applyNumberFormat="0" applyBorder="0" applyAlignment="0" applyProtection="0"/>
    <xf numFmtId="0" fontId="15" fillId="12" borderId="1" applyNumberFormat="0" applyAlignment="0" applyProtection="0"/>
    <xf numFmtId="0" fontId="42" fillId="0" borderId="0"/>
    <xf numFmtId="0" fontId="42" fillId="0" borderId="0"/>
    <xf numFmtId="0" fontId="47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4" borderId="0" applyNumberFormat="0" applyBorder="0" applyAlignment="0" applyProtection="0"/>
    <xf numFmtId="0" fontId="48" fillId="0" borderId="0"/>
    <xf numFmtId="0" fontId="49" fillId="0" borderId="0"/>
    <xf numFmtId="0" fontId="42" fillId="0" borderId="0"/>
    <xf numFmtId="0" fontId="48" fillId="0" borderId="0"/>
  </cellStyleXfs>
  <cellXfs count="990">
    <xf numFmtId="0" fontId="0" fillId="0" borderId="0" xfId="0"/>
    <xf numFmtId="0" fontId="17" fillId="0" borderId="0" xfId="0" applyFont="1"/>
    <xf numFmtId="0" fontId="18" fillId="0" borderId="0" xfId="0" applyFont="1" applyAlignment="1">
      <alignment horizontal="right"/>
    </xf>
    <xf numFmtId="0" fontId="18" fillId="0" borderId="0" xfId="0" applyFont="1"/>
    <xf numFmtId="0" fontId="20" fillId="0" borderId="10" xfId="0" applyFont="1" applyBorder="1" applyAlignment="1">
      <alignment horizontal="center" vertical="center"/>
    </xf>
    <xf numFmtId="3" fontId="18" fillId="0" borderId="10" xfId="0" applyNumberFormat="1" applyFont="1" applyBorder="1"/>
    <xf numFmtId="3" fontId="20" fillId="0" borderId="10" xfId="0" applyNumberFormat="1" applyFont="1" applyBorder="1"/>
    <xf numFmtId="3" fontId="21" fillId="0" borderId="10" xfId="0" applyNumberFormat="1" applyFont="1" applyBorder="1"/>
    <xf numFmtId="3" fontId="20" fillId="0" borderId="10" xfId="0" applyNumberFormat="1" applyFont="1" applyBorder="1" applyAlignment="1">
      <alignment horizontal="right" vertical="center" wrapText="1"/>
    </xf>
    <xf numFmtId="3" fontId="21" fillId="0" borderId="10" xfId="0" applyNumberFormat="1" applyFont="1" applyBorder="1" applyAlignment="1">
      <alignment horizontal="right" vertical="center" wrapText="1"/>
    </xf>
    <xf numFmtId="3" fontId="18" fillId="12" borderId="10" xfId="0" applyNumberFormat="1" applyFont="1" applyFill="1" applyBorder="1"/>
    <xf numFmtId="0" fontId="22" fillId="0" borderId="0" xfId="0" applyFont="1"/>
    <xf numFmtId="0" fontId="18" fillId="0" borderId="10" xfId="0" applyFont="1" applyBorder="1" applyAlignment="1"/>
    <xf numFmtId="0" fontId="18" fillId="0" borderId="10" xfId="0" applyFont="1" applyBorder="1"/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right"/>
    </xf>
    <xf numFmtId="0" fontId="18" fillId="0" borderId="11" xfId="0" applyFont="1" applyBorder="1" applyAlignment="1">
      <alignment horizontal="left"/>
    </xf>
    <xf numFmtId="3" fontId="18" fillId="0" borderId="10" xfId="0" applyNumberFormat="1" applyFont="1" applyBorder="1" applyAlignment="1">
      <alignment horizontal="right"/>
    </xf>
    <xf numFmtId="0" fontId="0" fillId="0" borderId="0" xfId="0" applyBorder="1"/>
    <xf numFmtId="0" fontId="18" fillId="0" borderId="11" xfId="0" applyFont="1" applyBorder="1" applyAlignment="1">
      <alignment horizontal="left" vertical="center" wrapText="1"/>
    </xf>
    <xf numFmtId="164" fontId="18" fillId="0" borderId="11" xfId="0" applyNumberFormat="1" applyFont="1" applyBorder="1" applyAlignment="1">
      <alignment horizontal="left" wrapText="1"/>
    </xf>
    <xf numFmtId="0" fontId="21" fillId="0" borderId="11" xfId="0" applyFont="1" applyBorder="1" applyAlignment="1">
      <alignment horizontal="left"/>
    </xf>
    <xf numFmtId="3" fontId="18" fillId="0" borderId="10" xfId="0" applyNumberFormat="1" applyFont="1" applyBorder="1" applyAlignment="1">
      <alignment horizontal="center"/>
    </xf>
    <xf numFmtId="0" fontId="18" fillId="0" borderId="11" xfId="0" applyFont="1" applyBorder="1"/>
    <xf numFmtId="3" fontId="21" fillId="0" borderId="10" xfId="0" applyNumberFormat="1" applyFont="1" applyBorder="1" applyAlignment="1">
      <alignment wrapText="1"/>
    </xf>
    <xf numFmtId="164" fontId="18" fillId="0" borderId="11" xfId="0" applyNumberFormat="1" applyFont="1" applyBorder="1" applyAlignment="1">
      <alignment horizontal="left" vertical="center" wrapText="1"/>
    </xf>
    <xf numFmtId="3" fontId="18" fillId="0" borderId="10" xfId="0" applyNumberFormat="1" applyFont="1" applyBorder="1" applyAlignment="1">
      <alignment wrapText="1"/>
    </xf>
    <xf numFmtId="0" fontId="20" fillId="0" borderId="11" xfId="0" applyFont="1" applyBorder="1" applyAlignment="1">
      <alignment horizontal="left" vertical="center"/>
    </xf>
    <xf numFmtId="3" fontId="20" fillId="0" borderId="10" xfId="0" applyNumberFormat="1" applyFont="1" applyBorder="1" applyAlignment="1">
      <alignment wrapText="1"/>
    </xf>
    <xf numFmtId="164" fontId="20" fillId="0" borderId="10" xfId="0" applyNumberFormat="1" applyFont="1" applyBorder="1" applyAlignment="1">
      <alignment wrapText="1"/>
    </xf>
    <xf numFmtId="0" fontId="20" fillId="0" borderId="10" xfId="0" applyFont="1" applyBorder="1"/>
    <xf numFmtId="0" fontId="18" fillId="0" borderId="11" xfId="0" applyFont="1" applyBorder="1" applyAlignment="1"/>
    <xf numFmtId="0" fontId="18" fillId="0" borderId="11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164" fontId="18" fillId="0" borderId="10" xfId="0" applyNumberFormat="1" applyFont="1" applyBorder="1" applyAlignment="1">
      <alignment horizontal="right" wrapText="1"/>
    </xf>
    <xf numFmtId="0" fontId="18" fillId="0" borderId="10" xfId="0" applyFont="1" applyBorder="1" applyAlignment="1">
      <alignment horizontal="right"/>
    </xf>
    <xf numFmtId="0" fontId="20" fillId="0" borderId="11" xfId="0" applyFont="1" applyBorder="1" applyAlignment="1"/>
    <xf numFmtId="0" fontId="20" fillId="0" borderId="10" xfId="0" applyFont="1" applyBorder="1" applyAlignment="1"/>
    <xf numFmtId="164" fontId="18" fillId="0" borderId="10" xfId="0" applyNumberFormat="1" applyFont="1" applyBorder="1" applyAlignment="1">
      <alignment wrapText="1"/>
    </xf>
    <xf numFmtId="3" fontId="18" fillId="0" borderId="10" xfId="0" applyNumberFormat="1" applyFont="1" applyBorder="1" applyAlignment="1"/>
    <xf numFmtId="3" fontId="18" fillId="0" borderId="10" xfId="0" applyNumberFormat="1" applyFont="1" applyBorder="1" applyAlignment="1">
      <alignment horizontal="center" wrapText="1"/>
    </xf>
    <xf numFmtId="3" fontId="18" fillId="0" borderId="10" xfId="0" applyNumberFormat="1" applyFont="1" applyBorder="1" applyAlignment="1">
      <alignment vertical="center"/>
    </xf>
    <xf numFmtId="3" fontId="20" fillId="0" borderId="10" xfId="0" applyNumberFormat="1" applyFont="1" applyBorder="1" applyAlignment="1"/>
    <xf numFmtId="3" fontId="18" fillId="0" borderId="10" xfId="0" applyNumberFormat="1" applyFont="1" applyBorder="1" applyAlignment="1">
      <alignment horizontal="right" wrapText="1"/>
    </xf>
    <xf numFmtId="0" fontId="20" fillId="0" borderId="11" xfId="0" applyFont="1" applyBorder="1" applyAlignment="1">
      <alignment horizontal="left"/>
    </xf>
    <xf numFmtId="3" fontId="20" fillId="0" borderId="10" xfId="0" applyNumberFormat="1" applyFont="1" applyBorder="1" applyAlignment="1">
      <alignment horizontal="left"/>
    </xf>
    <xf numFmtId="3" fontId="19" fillId="0" borderId="10" xfId="0" applyNumberFormat="1" applyFont="1" applyBorder="1"/>
    <xf numFmtId="0" fontId="18" fillId="12" borderId="10" xfId="0" applyFont="1" applyFill="1" applyBorder="1"/>
    <xf numFmtId="3" fontId="20" fillId="12" borderId="10" xfId="0" applyNumberFormat="1" applyFont="1" applyFill="1" applyBorder="1"/>
    <xf numFmtId="0" fontId="20" fillId="12" borderId="10" xfId="0" applyFont="1" applyFill="1" applyBorder="1" applyAlignment="1">
      <alignment vertical="center" wrapText="1"/>
    </xf>
    <xf numFmtId="0" fontId="26" fillId="0" borderId="10" xfId="0" applyFont="1" applyBorder="1"/>
    <xf numFmtId="0" fontId="25" fillId="0" borderId="10" xfId="0" applyFont="1" applyBorder="1"/>
    <xf numFmtId="0" fontId="26" fillId="0" borderId="0" xfId="0" applyFont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12" borderId="10" xfId="0" applyFont="1" applyFill="1" applyBorder="1" applyAlignment="1">
      <alignment horizontal="left"/>
    </xf>
    <xf numFmtId="3" fontId="27" fillId="0" borderId="10" xfId="0" applyNumberFormat="1" applyFont="1" applyBorder="1"/>
    <xf numFmtId="0" fontId="28" fillId="0" borderId="0" xfId="0" applyFont="1"/>
    <xf numFmtId="3" fontId="29" fillId="0" borderId="10" xfId="0" applyNumberFormat="1" applyFont="1" applyFill="1" applyBorder="1" applyAlignment="1"/>
    <xf numFmtId="3" fontId="29" fillId="0" borderId="10" xfId="0" applyNumberFormat="1" applyFont="1" applyBorder="1"/>
    <xf numFmtId="3" fontId="29" fillId="0" borderId="10" xfId="0" applyNumberFormat="1" applyFont="1" applyBorder="1" applyAlignment="1"/>
    <xf numFmtId="3" fontId="30" fillId="0" borderId="10" xfId="0" applyNumberFormat="1" applyFont="1" applyBorder="1"/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8" fillId="0" borderId="10" xfId="0" applyFont="1" applyFill="1" applyBorder="1" applyAlignment="1">
      <alignment horizontal="left" wrapText="1"/>
    </xf>
    <xf numFmtId="0" fontId="20" fillId="0" borderId="10" xfId="0" applyFont="1" applyFill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0" fillId="0" borderId="10" xfId="0" applyBorder="1"/>
    <xf numFmtId="0" fontId="20" fillId="0" borderId="11" xfId="0" applyFont="1" applyBorder="1" applyAlignment="1">
      <alignment horizontal="center" vertical="center" wrapText="1"/>
    </xf>
    <xf numFmtId="3" fontId="18" fillId="12" borderId="11" xfId="0" applyNumberFormat="1" applyFont="1" applyFill="1" applyBorder="1"/>
    <xf numFmtId="3" fontId="18" fillId="0" borderId="11" xfId="0" applyNumberFormat="1" applyFont="1" applyBorder="1"/>
    <xf numFmtId="3" fontId="20" fillId="0" borderId="11" xfId="0" applyNumberFormat="1" applyFont="1" applyBorder="1"/>
    <xf numFmtId="3" fontId="18" fillId="12" borderId="13" xfId="0" applyNumberFormat="1" applyFont="1" applyFill="1" applyBorder="1"/>
    <xf numFmtId="3" fontId="18" fillId="0" borderId="13" xfId="0" applyNumberFormat="1" applyFont="1" applyBorder="1"/>
    <xf numFmtId="3" fontId="20" fillId="0" borderId="13" xfId="0" applyNumberFormat="1" applyFont="1" applyBorder="1"/>
    <xf numFmtId="3" fontId="18" fillId="12" borderId="14" xfId="0" applyNumberFormat="1" applyFont="1" applyFill="1" applyBorder="1"/>
    <xf numFmtId="3" fontId="18" fillId="12" borderId="15" xfId="0" applyNumberFormat="1" applyFont="1" applyFill="1" applyBorder="1"/>
    <xf numFmtId="3" fontId="18" fillId="0" borderId="14" xfId="0" applyNumberFormat="1" applyFont="1" applyBorder="1"/>
    <xf numFmtId="3" fontId="18" fillId="0" borderId="15" xfId="0" applyNumberFormat="1" applyFont="1" applyBorder="1"/>
    <xf numFmtId="3" fontId="20" fillId="0" borderId="14" xfId="0" applyNumberFormat="1" applyFont="1" applyBorder="1"/>
    <xf numFmtId="3" fontId="20" fillId="0" borderId="15" xfId="0" applyNumberFormat="1" applyFont="1" applyBorder="1"/>
    <xf numFmtId="0" fontId="20" fillId="0" borderId="11" xfId="0" applyFont="1" applyBorder="1" applyAlignment="1">
      <alignment horizontal="center" vertical="center"/>
    </xf>
    <xf numFmtId="3" fontId="18" fillId="0" borderId="11" xfId="0" applyNumberFormat="1" applyFont="1" applyBorder="1" applyAlignment="1">
      <alignment horizontal="right"/>
    </xf>
    <xf numFmtId="3" fontId="21" fillId="0" borderId="11" xfId="0" applyNumberFormat="1" applyFont="1" applyBorder="1" applyAlignment="1">
      <alignment wrapText="1"/>
    </xf>
    <xf numFmtId="0" fontId="20" fillId="0" borderId="13" xfId="0" applyFont="1" applyBorder="1" applyAlignment="1">
      <alignment horizontal="center" vertical="center"/>
    </xf>
    <xf numFmtId="3" fontId="18" fillId="0" borderId="11" xfId="0" applyNumberFormat="1" applyFont="1" applyBorder="1" applyAlignment="1">
      <alignment wrapText="1"/>
    </xf>
    <xf numFmtId="164" fontId="20" fillId="0" borderId="11" xfId="0" applyNumberFormat="1" applyFont="1" applyBorder="1" applyAlignment="1">
      <alignment wrapText="1"/>
    </xf>
    <xf numFmtId="164" fontId="18" fillId="0" borderId="11" xfId="0" applyNumberFormat="1" applyFont="1" applyBorder="1" applyAlignment="1">
      <alignment wrapText="1"/>
    </xf>
    <xf numFmtId="3" fontId="18" fillId="0" borderId="11" xfId="0" applyNumberFormat="1" applyFont="1" applyBorder="1" applyAlignment="1"/>
    <xf numFmtId="3" fontId="18" fillId="0" borderId="11" xfId="0" applyNumberFormat="1" applyFont="1" applyBorder="1" applyAlignment="1">
      <alignment vertical="center"/>
    </xf>
    <xf numFmtId="3" fontId="20" fillId="0" borderId="11" xfId="0" applyNumberFormat="1" applyFont="1" applyBorder="1" applyAlignment="1"/>
    <xf numFmtId="3" fontId="20" fillId="0" borderId="11" xfId="0" applyNumberFormat="1" applyFont="1" applyBorder="1" applyAlignment="1">
      <alignment horizontal="left"/>
    </xf>
    <xf numFmtId="3" fontId="20" fillId="12" borderId="11" xfId="0" applyNumberFormat="1" applyFont="1" applyFill="1" applyBorder="1"/>
    <xf numFmtId="3" fontId="18" fillId="0" borderId="13" xfId="0" applyNumberFormat="1" applyFont="1" applyBorder="1" applyAlignment="1">
      <alignment horizontal="right"/>
    </xf>
    <xf numFmtId="3" fontId="21" fillId="0" borderId="13" xfId="0" applyNumberFormat="1" applyFont="1" applyBorder="1" applyAlignment="1">
      <alignment wrapText="1"/>
    </xf>
    <xf numFmtId="3" fontId="18" fillId="0" borderId="13" xfId="0" applyNumberFormat="1" applyFont="1" applyBorder="1" applyAlignment="1">
      <alignment wrapText="1"/>
    </xf>
    <xf numFmtId="164" fontId="20" fillId="0" borderId="13" xfId="0" applyNumberFormat="1" applyFont="1" applyBorder="1" applyAlignment="1">
      <alignment wrapText="1"/>
    </xf>
    <xf numFmtId="164" fontId="18" fillId="0" borderId="13" xfId="0" applyNumberFormat="1" applyFont="1" applyBorder="1" applyAlignment="1">
      <alignment horizontal="right" wrapText="1"/>
    </xf>
    <xf numFmtId="164" fontId="18" fillId="0" borderId="13" xfId="0" applyNumberFormat="1" applyFont="1" applyBorder="1" applyAlignment="1">
      <alignment wrapText="1"/>
    </xf>
    <xf numFmtId="3" fontId="18" fillId="0" borderId="13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3" fontId="20" fillId="12" borderId="13" xfId="0" applyNumberFormat="1" applyFont="1" applyFill="1" applyBorder="1"/>
    <xf numFmtId="3" fontId="18" fillId="0" borderId="14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21" fillId="0" borderId="14" xfId="0" applyNumberFormat="1" applyFont="1" applyBorder="1" applyAlignment="1">
      <alignment wrapText="1"/>
    </xf>
    <xf numFmtId="3" fontId="21" fillId="0" borderId="15" xfId="0" applyNumberFormat="1" applyFont="1" applyBorder="1" applyAlignment="1">
      <alignment wrapText="1"/>
    </xf>
    <xf numFmtId="3" fontId="18" fillId="0" borderId="14" xfId="0" applyNumberFormat="1" applyFont="1" applyBorder="1" applyAlignment="1">
      <alignment wrapText="1"/>
    </xf>
    <xf numFmtId="3" fontId="18" fillId="0" borderId="15" xfId="0" applyNumberFormat="1" applyFont="1" applyBorder="1" applyAlignment="1">
      <alignment wrapText="1"/>
    </xf>
    <xf numFmtId="164" fontId="20" fillId="0" borderId="14" xfId="0" applyNumberFormat="1" applyFont="1" applyBorder="1" applyAlignment="1">
      <alignment wrapText="1"/>
    </xf>
    <xf numFmtId="164" fontId="20" fillId="0" borderId="15" xfId="0" applyNumberFormat="1" applyFont="1" applyBorder="1" applyAlignment="1">
      <alignment wrapText="1"/>
    </xf>
    <xf numFmtId="0" fontId="18" fillId="0" borderId="14" xfId="0" applyFont="1" applyBorder="1" applyAlignment="1"/>
    <xf numFmtId="0" fontId="18" fillId="0" borderId="14" xfId="0" applyFont="1" applyBorder="1" applyAlignment="1">
      <alignment vertical="center"/>
    </xf>
    <xf numFmtId="164" fontId="18" fillId="0" borderId="15" xfId="0" applyNumberFormat="1" applyFont="1" applyBorder="1" applyAlignment="1">
      <alignment horizontal="right" wrapText="1"/>
    </xf>
    <xf numFmtId="0" fontId="20" fillId="0" borderId="14" xfId="0" applyFont="1" applyBorder="1" applyAlignment="1"/>
    <xf numFmtId="0" fontId="20" fillId="0" borderId="15" xfId="0" applyFont="1" applyBorder="1" applyAlignment="1"/>
    <xf numFmtId="164" fontId="18" fillId="0" borderId="14" xfId="0" applyNumberFormat="1" applyFont="1" applyBorder="1" applyAlignment="1">
      <alignment wrapText="1"/>
    </xf>
    <xf numFmtId="164" fontId="18" fillId="0" borderId="15" xfId="0" applyNumberFormat="1" applyFont="1" applyBorder="1" applyAlignment="1">
      <alignment wrapText="1"/>
    </xf>
    <xf numFmtId="3" fontId="18" fillId="0" borderId="14" xfId="0" applyNumberFormat="1" applyFont="1" applyBorder="1" applyAlignment="1"/>
    <xf numFmtId="3" fontId="18" fillId="0" borderId="15" xfId="0" applyNumberFormat="1" applyFont="1" applyBorder="1" applyAlignment="1">
      <alignment horizontal="center" wrapText="1"/>
    </xf>
    <xf numFmtId="3" fontId="18" fillId="0" borderId="14" xfId="0" applyNumberFormat="1" applyFont="1" applyBorder="1" applyAlignment="1">
      <alignment vertical="center"/>
    </xf>
    <xf numFmtId="3" fontId="20" fillId="0" borderId="14" xfId="0" applyNumberFormat="1" applyFont="1" applyBorder="1" applyAlignment="1"/>
    <xf numFmtId="3" fontId="18" fillId="0" borderId="15" xfId="0" applyNumberFormat="1" applyFont="1" applyBorder="1" applyAlignment="1">
      <alignment horizontal="right" wrapText="1"/>
    </xf>
    <xf numFmtId="3" fontId="20" fillId="0" borderId="14" xfId="0" applyNumberFormat="1" applyFont="1" applyBorder="1" applyAlignment="1">
      <alignment horizontal="left"/>
    </xf>
    <xf numFmtId="3" fontId="20" fillId="12" borderId="14" xfId="0" applyNumberFormat="1" applyFont="1" applyFill="1" applyBorder="1"/>
    <xf numFmtId="3" fontId="20" fillId="12" borderId="15" xfId="0" applyNumberFormat="1" applyFont="1" applyFill="1" applyBorder="1"/>
    <xf numFmtId="164" fontId="18" fillId="0" borderId="11" xfId="0" applyNumberFormat="1" applyFont="1" applyBorder="1" applyAlignment="1">
      <alignment horizontal="right" wrapText="1"/>
    </xf>
    <xf numFmtId="3" fontId="18" fillId="0" borderId="11" xfId="0" applyNumberFormat="1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right" wrapText="1"/>
    </xf>
    <xf numFmtId="3" fontId="18" fillId="0" borderId="15" xfId="0" applyNumberFormat="1" applyFont="1" applyBorder="1" applyAlignment="1">
      <alignment horizontal="center"/>
    </xf>
    <xf numFmtId="0" fontId="20" fillId="0" borderId="15" xfId="0" applyFont="1" applyBorder="1"/>
    <xf numFmtId="164" fontId="18" fillId="0" borderId="14" xfId="0" applyNumberFormat="1" applyFont="1" applyBorder="1" applyAlignment="1">
      <alignment horizontal="right" wrapText="1"/>
    </xf>
    <xf numFmtId="0" fontId="18" fillId="0" borderId="15" xfId="0" applyFont="1" applyBorder="1" applyAlignment="1">
      <alignment horizontal="right"/>
    </xf>
    <xf numFmtId="0" fontId="18" fillId="0" borderId="15" xfId="0" applyFont="1" applyBorder="1"/>
    <xf numFmtId="3" fontId="18" fillId="0" borderId="14" xfId="0" applyNumberFormat="1" applyFont="1" applyBorder="1" applyAlignment="1">
      <alignment horizontal="center" wrapText="1"/>
    </xf>
    <xf numFmtId="3" fontId="18" fillId="0" borderId="14" xfId="0" applyNumberFormat="1" applyFont="1" applyBorder="1" applyAlignment="1">
      <alignment horizontal="right" wrapText="1"/>
    </xf>
    <xf numFmtId="0" fontId="20" fillId="0" borderId="11" xfId="0" applyFont="1" applyBorder="1" applyAlignment="1">
      <alignment horizontal="right" vertical="center"/>
    </xf>
    <xf numFmtId="3" fontId="27" fillId="0" borderId="13" xfId="0" applyNumberFormat="1" applyFont="1" applyBorder="1" applyAlignment="1">
      <alignment horizontal="right"/>
    </xf>
    <xf numFmtId="3" fontId="27" fillId="12" borderId="13" xfId="0" applyNumberFormat="1" applyFont="1" applyFill="1" applyBorder="1"/>
    <xf numFmtId="3" fontId="18" fillId="12" borderId="10" xfId="0" applyNumberFormat="1" applyFont="1" applyFill="1" applyBorder="1" applyAlignment="1">
      <alignment horizontal="right"/>
    </xf>
    <xf numFmtId="3" fontId="18" fillId="0" borderId="10" xfId="0" applyNumberFormat="1" applyFont="1" applyBorder="1" applyAlignment="1">
      <alignment horizontal="right" vertical="center" wrapText="1"/>
    </xf>
    <xf numFmtId="3" fontId="18" fillId="0" borderId="10" xfId="0" applyNumberFormat="1" applyFont="1" applyBorder="1" applyAlignment="1">
      <alignment horizontal="left"/>
    </xf>
    <xf numFmtId="3" fontId="18" fillId="0" borderId="10" xfId="0" applyNumberFormat="1" applyFont="1" applyBorder="1" applyAlignment="1">
      <alignment horizontal="left" vertical="center" wrapText="1"/>
    </xf>
    <xf numFmtId="3" fontId="20" fillId="0" borderId="10" xfId="0" applyNumberFormat="1" applyFont="1" applyBorder="1" applyAlignment="1">
      <alignment horizontal="left" vertical="center" wrapText="1"/>
    </xf>
    <xf numFmtId="3" fontId="20" fillId="0" borderId="10" xfId="0" applyNumberFormat="1" applyFont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/>
    </xf>
    <xf numFmtId="3" fontId="20" fillId="0" borderId="10" xfId="0" applyNumberFormat="1" applyFont="1" applyBorder="1" applyAlignment="1">
      <alignment horizontal="right"/>
    </xf>
    <xf numFmtId="3" fontId="0" fillId="0" borderId="10" xfId="0" applyNumberFormat="1" applyBorder="1" applyAlignment="1">
      <alignment horizontal="center"/>
    </xf>
    <xf numFmtId="0" fontId="25" fillId="0" borderId="11" xfId="0" applyFont="1" applyBorder="1" applyAlignment="1">
      <alignment vertical="center"/>
    </xf>
    <xf numFmtId="0" fontId="26" fillId="0" borderId="11" xfId="0" applyFont="1" applyBorder="1"/>
    <xf numFmtId="3" fontId="26" fillId="0" borderId="11" xfId="0" applyNumberFormat="1" applyFont="1" applyBorder="1"/>
    <xf numFmtId="3" fontId="25" fillId="0" borderId="11" xfId="0" applyNumberFormat="1" applyFont="1" applyBorder="1"/>
    <xf numFmtId="3" fontId="29" fillId="0" borderId="11" xfId="0" applyNumberFormat="1" applyFont="1" applyFill="1" applyBorder="1" applyAlignment="1"/>
    <xf numFmtId="3" fontId="29" fillId="0" borderId="11" xfId="0" applyNumberFormat="1" applyFont="1" applyBorder="1"/>
    <xf numFmtId="3" fontId="29" fillId="0" borderId="11" xfId="0" applyNumberFormat="1" applyFont="1" applyBorder="1" applyAlignment="1"/>
    <xf numFmtId="0" fontId="20" fillId="0" borderId="10" xfId="0" applyNumberFormat="1" applyFont="1" applyBorder="1" applyAlignment="1">
      <alignment horizontal="left" vertical="center"/>
    </xf>
    <xf numFmtId="0" fontId="20" fillId="0" borderId="15" xfId="0" applyFont="1" applyBorder="1" applyAlignment="1">
      <alignment horizontal="center" vertical="center" wrapText="1"/>
    </xf>
    <xf numFmtId="3" fontId="20" fillId="0" borderId="16" xfId="0" applyNumberFormat="1" applyFont="1" applyBorder="1"/>
    <xf numFmtId="0" fontId="20" fillId="0" borderId="14" xfId="0" applyFont="1" applyBorder="1" applyAlignment="1">
      <alignment horizontal="center" vertical="center"/>
    </xf>
    <xf numFmtId="0" fontId="18" fillId="0" borderId="14" xfId="0" applyFont="1" applyBorder="1"/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4" xfId="0" applyNumberFormat="1" applyFont="1" applyFill="1" applyBorder="1" applyAlignment="1"/>
    <xf numFmtId="3" fontId="29" fillId="0" borderId="14" xfId="0" applyNumberFormat="1" applyFont="1" applyBorder="1" applyAlignment="1"/>
    <xf numFmtId="3" fontId="29" fillId="0" borderId="15" xfId="0" applyNumberFormat="1" applyFont="1" applyBorder="1" applyAlignment="1"/>
    <xf numFmtId="3" fontId="30" fillId="0" borderId="14" xfId="0" applyNumberFormat="1" applyFont="1" applyBorder="1"/>
    <xf numFmtId="3" fontId="30" fillId="0" borderId="15" xfId="0" applyNumberFormat="1" applyFont="1" applyBorder="1"/>
    <xf numFmtId="3" fontId="18" fillId="0" borderId="13" xfId="0" applyNumberFormat="1" applyFont="1" applyBorder="1" applyAlignment="1"/>
    <xf numFmtId="0" fontId="18" fillId="0" borderId="14" xfId="0" applyFont="1" applyFill="1" applyBorder="1" applyAlignment="1"/>
    <xf numFmtId="3" fontId="30" fillId="0" borderId="14" xfId="0" applyNumberFormat="1" applyFont="1" applyBorder="1" applyAlignment="1">
      <alignment horizontal="left"/>
    </xf>
    <xf numFmtId="3" fontId="32" fillId="0" borderId="10" xfId="0" applyNumberFormat="1" applyFont="1" applyBorder="1"/>
    <xf numFmtId="3" fontId="32" fillId="0" borderId="14" xfId="0" applyNumberFormat="1" applyFont="1" applyBorder="1"/>
    <xf numFmtId="3" fontId="32" fillId="0" borderId="15" xfId="0" applyNumberFormat="1" applyFont="1" applyBorder="1"/>
    <xf numFmtId="3" fontId="27" fillId="0" borderId="13" xfId="0" applyNumberFormat="1" applyFont="1" applyBorder="1"/>
    <xf numFmtId="3" fontId="32" fillId="0" borderId="10" xfId="0" applyNumberFormat="1" applyFont="1" applyFill="1" applyBorder="1" applyAlignment="1"/>
    <xf numFmtId="3" fontId="32" fillId="0" borderId="14" xfId="0" applyNumberFormat="1" applyFont="1" applyFill="1" applyBorder="1" applyAlignment="1"/>
    <xf numFmtId="3" fontId="32" fillId="0" borderId="15" xfId="0" applyNumberFormat="1" applyFont="1" applyFill="1" applyBorder="1" applyAlignment="1"/>
    <xf numFmtId="3" fontId="27" fillId="0" borderId="13" xfId="0" applyNumberFormat="1" applyFont="1" applyFill="1" applyBorder="1" applyAlignment="1"/>
    <xf numFmtId="3" fontId="27" fillId="0" borderId="10" xfId="0" applyNumberFormat="1" applyFont="1" applyFill="1" applyBorder="1" applyAlignment="1"/>
    <xf numFmtId="3" fontId="29" fillId="0" borderId="13" xfId="0" applyNumberFormat="1" applyFont="1" applyBorder="1"/>
    <xf numFmtId="3" fontId="29" fillId="0" borderId="16" xfId="0" applyNumberFormat="1" applyFont="1" applyBorder="1"/>
    <xf numFmtId="0" fontId="0" fillId="0" borderId="16" xfId="0" applyBorder="1"/>
    <xf numFmtId="3" fontId="30" fillId="0" borderId="16" xfId="0" applyNumberFormat="1" applyFont="1" applyBorder="1"/>
    <xf numFmtId="3" fontId="29" fillId="0" borderId="0" xfId="0" applyNumberFormat="1" applyFont="1" applyBorder="1"/>
    <xf numFmtId="3" fontId="20" fillId="12" borderId="17" xfId="0" applyNumberFormat="1" applyFont="1" applyFill="1" applyBorder="1"/>
    <xf numFmtId="0" fontId="25" fillId="0" borderId="11" xfId="0" applyFont="1" applyBorder="1" applyAlignment="1">
      <alignment horizontal="center"/>
    </xf>
    <xf numFmtId="0" fontId="20" fillId="0" borderId="10" xfId="0" applyFont="1" applyBorder="1" applyAlignment="1">
      <alignment horizontal="right"/>
    </xf>
    <xf numFmtId="3" fontId="21" fillId="0" borderId="10" xfId="0" applyNumberFormat="1" applyFont="1" applyBorder="1" applyAlignment="1">
      <alignment horizontal="right"/>
    </xf>
    <xf numFmtId="3" fontId="20" fillId="12" borderId="10" xfId="0" applyNumberFormat="1" applyFont="1" applyFill="1" applyBorder="1" applyAlignment="1">
      <alignment horizontal="right"/>
    </xf>
    <xf numFmtId="3" fontId="20" fillId="0" borderId="10" xfId="0" applyNumberFormat="1" applyFont="1" applyFill="1" applyBorder="1" applyAlignment="1">
      <alignment horizontal="right"/>
    </xf>
    <xf numFmtId="0" fontId="20" fillId="0" borderId="16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3" fontId="18" fillId="0" borderId="11" xfId="0" applyNumberFormat="1" applyFont="1" applyBorder="1" applyAlignment="1">
      <alignment horizontal="right" vertical="center" wrapText="1"/>
    </xf>
    <xf numFmtId="3" fontId="18" fillId="0" borderId="11" xfId="0" applyNumberFormat="1" applyFont="1" applyBorder="1" applyAlignment="1">
      <alignment horizontal="left"/>
    </xf>
    <xf numFmtId="3" fontId="20" fillId="0" borderId="11" xfId="0" applyNumberFormat="1" applyFont="1" applyBorder="1" applyAlignment="1">
      <alignment horizontal="right" vertical="center"/>
    </xf>
    <xf numFmtId="3" fontId="20" fillId="0" borderId="11" xfId="0" applyNumberFormat="1" applyFont="1" applyBorder="1" applyAlignment="1">
      <alignment horizontal="left" vertical="center"/>
    </xf>
    <xf numFmtId="3" fontId="20" fillId="12" borderId="10" xfId="0" applyNumberFormat="1" applyFont="1" applyFill="1" applyBorder="1" applyAlignment="1">
      <alignment vertical="center" wrapText="1"/>
    </xf>
    <xf numFmtId="3" fontId="33" fillId="0" borderId="10" xfId="0" applyNumberFormat="1" applyFont="1" applyBorder="1"/>
    <xf numFmtId="3" fontId="25" fillId="0" borderId="10" xfId="0" applyNumberFormat="1" applyFont="1" applyBorder="1"/>
    <xf numFmtId="0" fontId="26" fillId="0" borderId="10" xfId="0" applyFont="1" applyBorder="1" applyAlignment="1">
      <alignment horizontal="left"/>
    </xf>
    <xf numFmtId="0" fontId="25" fillId="0" borderId="11" xfId="0" applyFont="1" applyBorder="1" applyAlignment="1"/>
    <xf numFmtId="0" fontId="25" fillId="0" borderId="11" xfId="0" applyFont="1" applyBorder="1"/>
    <xf numFmtId="0" fontId="25" fillId="12" borderId="11" xfId="0" applyFont="1" applyFill="1" applyBorder="1" applyAlignment="1">
      <alignment vertical="center"/>
    </xf>
    <xf numFmtId="0" fontId="25" fillId="0" borderId="26" xfId="0" applyFont="1" applyBorder="1" applyAlignment="1">
      <alignment vertical="center"/>
    </xf>
    <xf numFmtId="0" fontId="25" fillId="0" borderId="26" xfId="0" applyFont="1" applyBorder="1" applyAlignment="1"/>
    <xf numFmtId="0" fontId="26" fillId="0" borderId="26" xfId="0" applyFont="1" applyBorder="1"/>
    <xf numFmtId="0" fontId="0" fillId="0" borderId="26" xfId="0" applyBorder="1"/>
    <xf numFmtId="3" fontId="26" fillId="0" borderId="26" xfId="0" applyNumberFormat="1" applyFont="1" applyBorder="1"/>
    <xf numFmtId="3" fontId="25" fillId="0" borderId="26" xfId="0" applyNumberFormat="1" applyFont="1" applyBorder="1"/>
    <xf numFmtId="3" fontId="25" fillId="12" borderId="26" xfId="0" applyNumberFormat="1" applyFont="1" applyFill="1" applyBorder="1" applyAlignment="1">
      <alignment vertical="center"/>
    </xf>
    <xf numFmtId="0" fontId="26" fillId="0" borderId="11" xfId="0" applyFont="1" applyBorder="1" applyAlignment="1">
      <alignment wrapText="1"/>
    </xf>
    <xf numFmtId="0" fontId="25" fillId="0" borderId="11" xfId="0" applyFont="1" applyBorder="1" applyAlignment="1">
      <alignment wrapText="1"/>
    </xf>
    <xf numFmtId="0" fontId="25" fillId="12" borderId="11" xfId="0" applyFont="1" applyFill="1" applyBorder="1" applyAlignment="1">
      <alignment horizontal="left"/>
    </xf>
    <xf numFmtId="0" fontId="25" fillId="0" borderId="26" xfId="0" applyFont="1" applyBorder="1" applyAlignment="1">
      <alignment horizontal="center"/>
    </xf>
    <xf numFmtId="3" fontId="25" fillId="12" borderId="26" xfId="0" applyNumberFormat="1" applyFont="1" applyFill="1" applyBorder="1"/>
    <xf numFmtId="3" fontId="26" fillId="0" borderId="11" xfId="0" applyNumberFormat="1" applyFont="1" applyBorder="1" applyAlignment="1">
      <alignment horizontal="right"/>
    </xf>
    <xf numFmtId="3" fontId="25" fillId="12" borderId="11" xfId="0" applyNumberFormat="1" applyFont="1" applyFill="1" applyBorder="1"/>
    <xf numFmtId="0" fontId="26" fillId="0" borderId="0" xfId="0" applyFont="1" applyBorder="1"/>
    <xf numFmtId="3" fontId="26" fillId="0" borderId="26" xfId="0" applyNumberFormat="1" applyFont="1" applyFill="1" applyBorder="1"/>
    <xf numFmtId="3" fontId="26" fillId="0" borderId="26" xfId="0" applyNumberFormat="1" applyFont="1" applyBorder="1" applyAlignment="1">
      <alignment wrapText="1"/>
    </xf>
    <xf numFmtId="3" fontId="25" fillId="0" borderId="26" xfId="0" applyNumberFormat="1" applyFont="1" applyBorder="1" applyAlignment="1">
      <alignment wrapText="1"/>
    </xf>
    <xf numFmtId="3" fontId="25" fillId="12" borderId="26" xfId="0" applyNumberFormat="1" applyFont="1" applyFill="1" applyBorder="1" applyAlignment="1">
      <alignment horizontal="right"/>
    </xf>
    <xf numFmtId="0" fontId="26" fillId="0" borderId="32" xfId="0" applyFont="1" applyBorder="1"/>
    <xf numFmtId="0" fontId="26" fillId="0" borderId="32" xfId="0" applyFont="1" applyFill="1" applyBorder="1"/>
    <xf numFmtId="0" fontId="25" fillId="0" borderId="26" xfId="0" applyFont="1" applyBorder="1"/>
    <xf numFmtId="0" fontId="26" fillId="0" borderId="31" xfId="0" applyFont="1" applyBorder="1"/>
    <xf numFmtId="0" fontId="0" fillId="0" borderId="0" xfId="0" applyNumberFormat="1" applyAlignment="1">
      <alignment wrapText="1"/>
    </xf>
    <xf numFmtId="0" fontId="0" fillId="0" borderId="10" xfId="0" applyNumberFormat="1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8" fillId="0" borderId="33" xfId="0" applyNumberFormat="1" applyFont="1" applyFill="1" applyBorder="1" applyAlignment="1">
      <alignment wrapText="1"/>
    </xf>
    <xf numFmtId="3" fontId="36" fillId="0" borderId="10" xfId="0" applyNumberFormat="1" applyFont="1" applyFill="1" applyBorder="1" applyAlignment="1">
      <alignment vertical="center" wrapText="1"/>
    </xf>
    <xf numFmtId="3" fontId="28" fillId="0" borderId="10" xfId="0" applyNumberFormat="1" applyFont="1" applyFill="1" applyBorder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8" fillId="14" borderId="0" xfId="0" applyFont="1" applyFill="1" applyAlignment="1">
      <alignment vertical="center" wrapText="1"/>
    </xf>
    <xf numFmtId="0" fontId="0" fillId="0" borderId="10" xfId="0" applyNumberFormat="1" applyBorder="1" applyAlignment="1">
      <alignment horizontal="left" wrapText="1"/>
    </xf>
    <xf numFmtId="3" fontId="37" fillId="0" borderId="10" xfId="0" applyNumberFormat="1" applyFont="1" applyBorder="1"/>
    <xf numFmtId="3" fontId="0" fillId="0" borderId="10" xfId="0" applyNumberFormat="1" applyBorder="1"/>
    <xf numFmtId="3" fontId="0" fillId="0" borderId="0" xfId="0" applyNumberFormat="1"/>
    <xf numFmtId="3" fontId="34" fillId="0" borderId="10" xfId="0" applyNumberFormat="1" applyFont="1" applyBorder="1"/>
    <xf numFmtId="0" fontId="0" fillId="0" borderId="10" xfId="0" applyNumberFormat="1" applyBorder="1" applyAlignment="1">
      <alignment wrapText="1"/>
    </xf>
    <xf numFmtId="0" fontId="28" fillId="0" borderId="10" xfId="0" applyNumberFormat="1" applyFont="1" applyFill="1" applyBorder="1" applyAlignment="1">
      <alignment wrapText="1"/>
    </xf>
    <xf numFmtId="3" fontId="28" fillId="0" borderId="10" xfId="0" applyNumberFormat="1" applyFont="1" applyFill="1" applyBorder="1"/>
    <xf numFmtId="3" fontId="28" fillId="0" borderId="0" xfId="0" applyNumberFormat="1" applyFont="1" applyFill="1"/>
    <xf numFmtId="0" fontId="28" fillId="0" borderId="0" xfId="0" applyFont="1" applyFill="1"/>
    <xf numFmtId="3" fontId="38" fillId="0" borderId="10" xfId="0" applyNumberFormat="1" applyFont="1" applyFill="1" applyBorder="1"/>
    <xf numFmtId="3" fontId="28" fillId="0" borderId="10" xfId="0" applyNumberFormat="1" applyFont="1" applyFill="1" applyBorder="1" applyAlignment="1">
      <alignment wrapText="1"/>
    </xf>
    <xf numFmtId="3" fontId="36" fillId="0" borderId="10" xfId="0" applyNumberFormat="1" applyFont="1" applyFill="1" applyBorder="1"/>
    <xf numFmtId="3" fontId="36" fillId="0" borderId="33" xfId="0" applyNumberFormat="1" applyFont="1" applyFill="1" applyBorder="1"/>
    <xf numFmtId="3" fontId="28" fillId="0" borderId="33" xfId="0" applyNumberFormat="1" applyFont="1" applyFill="1" applyBorder="1"/>
    <xf numFmtId="0" fontId="27" fillId="0" borderId="10" xfId="0" applyNumberFormat="1" applyFont="1" applyBorder="1" applyAlignment="1">
      <alignment wrapText="1"/>
    </xf>
    <xf numFmtId="0" fontId="27" fillId="0" borderId="34" xfId="0" applyNumberFormat="1" applyFont="1" applyBorder="1" applyAlignment="1">
      <alignment wrapText="1"/>
    </xf>
    <xf numFmtId="3" fontId="22" fillId="0" borderId="0" xfId="0" applyNumberFormat="1" applyFont="1"/>
    <xf numFmtId="0" fontId="0" fillId="0" borderId="12" xfId="0" applyNumberFormat="1" applyBorder="1" applyAlignment="1">
      <alignment wrapText="1"/>
    </xf>
    <xf numFmtId="3" fontId="34" fillId="0" borderId="12" xfId="0" applyNumberFormat="1" applyFont="1" applyFill="1" applyBorder="1"/>
    <xf numFmtId="3" fontId="0" fillId="0" borderId="12" xfId="0" applyNumberFormat="1" applyBorder="1"/>
    <xf numFmtId="3" fontId="34" fillId="0" borderId="10" xfId="0" applyNumberFormat="1" applyFont="1" applyFill="1" applyBorder="1"/>
    <xf numFmtId="0" fontId="0" fillId="0" borderId="33" xfId="0" applyNumberFormat="1" applyBorder="1" applyAlignment="1">
      <alignment wrapText="1"/>
    </xf>
    <xf numFmtId="3" fontId="34" fillId="0" borderId="33" xfId="0" applyNumberFormat="1" applyFont="1" applyBorder="1"/>
    <xf numFmtId="3" fontId="0" fillId="0" borderId="33" xfId="0" applyNumberFormat="1" applyBorder="1"/>
    <xf numFmtId="3" fontId="34" fillId="0" borderId="12" xfId="0" applyNumberFormat="1" applyFont="1" applyBorder="1"/>
    <xf numFmtId="3" fontId="0" fillId="0" borderId="12" xfId="0" applyNumberFormat="1" applyFont="1" applyBorder="1"/>
    <xf numFmtId="3" fontId="0" fillId="0" borderId="10" xfId="0" applyNumberFormat="1" applyFont="1" applyBorder="1"/>
    <xf numFmtId="3" fontId="0" fillId="0" borderId="33" xfId="0" applyNumberFormat="1" applyFont="1" applyBorder="1"/>
    <xf numFmtId="0" fontId="0" fillId="0" borderId="36" xfId="0" applyNumberFormat="1" applyBorder="1" applyAlignment="1">
      <alignment wrapText="1"/>
    </xf>
    <xf numFmtId="3" fontId="34" fillId="0" borderId="36" xfId="0" applyNumberFormat="1" applyFont="1" applyFill="1" applyBorder="1"/>
    <xf numFmtId="3" fontId="0" fillId="0" borderId="36" xfId="0" applyNumberFormat="1" applyBorder="1"/>
    <xf numFmtId="3" fontId="0" fillId="0" borderId="36" xfId="0" applyNumberFormat="1" applyFont="1" applyBorder="1"/>
    <xf numFmtId="0" fontId="0" fillId="0" borderId="36" xfId="0" applyNumberFormat="1" applyFont="1" applyBorder="1" applyAlignment="1">
      <alignment wrapText="1"/>
    </xf>
    <xf numFmtId="3" fontId="41" fillId="0" borderId="0" xfId="0" applyNumberFormat="1" applyFont="1"/>
    <xf numFmtId="0" fontId="41" fillId="0" borderId="0" xfId="0" applyFont="1"/>
    <xf numFmtId="0" fontId="27" fillId="0" borderId="33" xfId="0" applyNumberFormat="1" applyFont="1" applyBorder="1" applyAlignment="1">
      <alignment wrapText="1"/>
    </xf>
    <xf numFmtId="0" fontId="0" fillId="0" borderId="0" xfId="0" applyNumberFormat="1" applyFont="1" applyBorder="1" applyAlignment="1">
      <alignment wrapText="1"/>
    </xf>
    <xf numFmtId="0" fontId="41" fillId="0" borderId="0" xfId="0" applyNumberFormat="1" applyFont="1" applyBorder="1" applyAlignment="1">
      <alignment wrapText="1"/>
    </xf>
    <xf numFmtId="0" fontId="0" fillId="0" borderId="11" xfId="0" applyFont="1" applyBorder="1" applyAlignment="1">
      <alignment vertical="center" wrapText="1"/>
    </xf>
    <xf numFmtId="3" fontId="36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Border="1"/>
    <xf numFmtId="3" fontId="28" fillId="0" borderId="11" xfId="0" applyNumberFormat="1" applyFont="1" applyFill="1" applyBorder="1"/>
    <xf numFmtId="3" fontId="34" fillId="0" borderId="11" xfId="0" applyNumberFormat="1" applyFont="1" applyBorder="1"/>
    <xf numFmtId="3" fontId="0" fillId="0" borderId="11" xfId="0" applyNumberFormat="1" applyBorder="1"/>
    <xf numFmtId="3" fontId="28" fillId="0" borderId="11" xfId="0" applyNumberFormat="1" applyFont="1" applyFill="1" applyBorder="1" applyAlignment="1">
      <alignment wrapText="1"/>
    </xf>
    <xf numFmtId="3" fontId="36" fillId="0" borderId="34" xfId="0" applyNumberFormat="1" applyFont="1" applyFill="1" applyBorder="1"/>
    <xf numFmtId="3" fontId="34" fillId="0" borderId="40" xfId="0" applyNumberFormat="1" applyFont="1" applyFill="1" applyBorder="1"/>
    <xf numFmtId="3" fontId="34" fillId="0" borderId="11" xfId="0" applyNumberFormat="1" applyFont="1" applyFill="1" applyBorder="1"/>
    <xf numFmtId="3" fontId="34" fillId="0" borderId="34" xfId="0" applyNumberFormat="1" applyFont="1" applyBorder="1"/>
    <xf numFmtId="3" fontId="34" fillId="0" borderId="40" xfId="0" applyNumberFormat="1" applyFont="1" applyBorder="1"/>
    <xf numFmtId="3" fontId="34" fillId="0" borderId="16" xfId="0" applyNumberFormat="1" applyFont="1" applyFill="1" applyBorder="1"/>
    <xf numFmtId="3" fontId="0" fillId="0" borderId="16" xfId="0" applyNumberFormat="1" applyBorder="1"/>
    <xf numFmtId="0" fontId="0" fillId="0" borderId="13" xfId="0" applyFont="1" applyBorder="1" applyAlignment="1">
      <alignment vertical="center" wrapText="1"/>
    </xf>
    <xf numFmtId="3" fontId="36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Border="1"/>
    <xf numFmtId="3" fontId="28" fillId="0" borderId="13" xfId="0" applyNumberFormat="1" applyFont="1" applyFill="1" applyBorder="1"/>
    <xf numFmtId="3" fontId="34" fillId="0" borderId="13" xfId="0" applyNumberFormat="1" applyFont="1" applyBorder="1"/>
    <xf numFmtId="3" fontId="38" fillId="0" borderId="13" xfId="0" applyNumberFormat="1" applyFont="1" applyFill="1" applyBorder="1"/>
    <xf numFmtId="3" fontId="0" fillId="0" borderId="13" xfId="0" applyNumberFormat="1" applyBorder="1"/>
    <xf numFmtId="3" fontId="28" fillId="0" borderId="13" xfId="0" applyNumberFormat="1" applyFont="1" applyFill="1" applyBorder="1" applyAlignment="1">
      <alignment wrapText="1"/>
    </xf>
    <xf numFmtId="3" fontId="36" fillId="0" borderId="42" xfId="0" applyNumberFormat="1" applyFont="1" applyFill="1" applyBorder="1"/>
    <xf numFmtId="3" fontId="34" fillId="0" borderId="23" xfId="0" applyNumberFormat="1" applyFont="1" applyFill="1" applyBorder="1"/>
    <xf numFmtId="3" fontId="34" fillId="0" borderId="13" xfId="0" applyNumberFormat="1" applyFont="1" applyFill="1" applyBorder="1"/>
    <xf numFmtId="3" fontId="34" fillId="0" borderId="42" xfId="0" applyNumberFormat="1" applyFont="1" applyBorder="1"/>
    <xf numFmtId="3" fontId="34" fillId="0" borderId="23" xfId="0" applyNumberFormat="1" applyFont="1" applyBorder="1"/>
    <xf numFmtId="3" fontId="34" fillId="0" borderId="43" xfId="0" applyNumberFormat="1" applyFont="1" applyFill="1" applyBorder="1"/>
    <xf numFmtId="3" fontId="0" fillId="0" borderId="43" xfId="0" applyNumberFormat="1" applyBorder="1"/>
    <xf numFmtId="0" fontId="0" fillId="0" borderId="44" xfId="0" applyFont="1" applyBorder="1" applyAlignment="1">
      <alignment vertical="center" wrapText="1"/>
    </xf>
    <xf numFmtId="0" fontId="0" fillId="0" borderId="45" xfId="0" applyFont="1" applyBorder="1" applyAlignment="1">
      <alignment vertical="center" wrapText="1"/>
    </xf>
    <xf numFmtId="3" fontId="36" fillId="0" borderId="44" xfId="0" applyNumberFormat="1" applyFont="1" applyFill="1" applyBorder="1" applyAlignment="1">
      <alignment vertical="center" wrapText="1"/>
    </xf>
    <xf numFmtId="3" fontId="36" fillId="0" borderId="45" xfId="0" applyNumberFormat="1" applyFont="1" applyFill="1" applyBorder="1" applyAlignment="1">
      <alignment vertical="center" wrapText="1"/>
    </xf>
    <xf numFmtId="3" fontId="37" fillId="0" borderId="44" xfId="0" applyNumberFormat="1" applyFont="1" applyBorder="1"/>
    <xf numFmtId="3" fontId="37" fillId="0" borderId="45" xfId="0" applyNumberFormat="1" applyFont="1" applyBorder="1"/>
    <xf numFmtId="3" fontId="28" fillId="0" borderId="44" xfId="0" applyNumberFormat="1" applyFont="1" applyFill="1" applyBorder="1"/>
    <xf numFmtId="3" fontId="28" fillId="0" borderId="45" xfId="0" applyNumberFormat="1" applyFont="1" applyFill="1" applyBorder="1"/>
    <xf numFmtId="3" fontId="34" fillId="0" borderId="44" xfId="0" applyNumberFormat="1" applyFont="1" applyBorder="1"/>
    <xf numFmtId="3" fontId="34" fillId="0" borderId="45" xfId="0" applyNumberFormat="1" applyFont="1" applyBorder="1"/>
    <xf numFmtId="3" fontId="38" fillId="0" borderId="44" xfId="0" applyNumberFormat="1" applyFont="1" applyFill="1" applyBorder="1"/>
    <xf numFmtId="3" fontId="0" fillId="0" borderId="44" xfId="0" applyNumberFormat="1" applyBorder="1"/>
    <xf numFmtId="3" fontId="0" fillId="0" borderId="45" xfId="0" applyNumberFormat="1" applyBorder="1"/>
    <xf numFmtId="3" fontId="28" fillId="0" borderId="44" xfId="0" applyNumberFormat="1" applyFont="1" applyFill="1" applyBorder="1" applyAlignment="1">
      <alignment wrapText="1"/>
    </xf>
    <xf numFmtId="3" fontId="28" fillId="0" borderId="45" xfId="0" applyNumberFormat="1" applyFont="1" applyFill="1" applyBorder="1" applyAlignment="1">
      <alignment wrapText="1"/>
    </xf>
    <xf numFmtId="3" fontId="36" fillId="0" borderId="46" xfId="0" applyNumberFormat="1" applyFont="1" applyFill="1" applyBorder="1"/>
    <xf numFmtId="3" fontId="36" fillId="0" borderId="47" xfId="0" applyNumberFormat="1" applyFont="1" applyFill="1" applyBorder="1"/>
    <xf numFmtId="3" fontId="34" fillId="0" borderId="48" xfId="0" applyNumberFormat="1" applyFont="1" applyFill="1" applyBorder="1"/>
    <xf numFmtId="3" fontId="34" fillId="0" borderId="49" xfId="0" applyNumberFormat="1" applyFont="1" applyFill="1" applyBorder="1"/>
    <xf numFmtId="3" fontId="34" fillId="0" borderId="44" xfId="0" applyNumberFormat="1" applyFont="1" applyFill="1" applyBorder="1"/>
    <xf numFmtId="3" fontId="34" fillId="0" borderId="45" xfId="0" applyNumberFormat="1" applyFont="1" applyFill="1" applyBorder="1"/>
    <xf numFmtId="3" fontId="34" fillId="0" borderId="46" xfId="0" applyNumberFormat="1" applyFont="1" applyBorder="1"/>
    <xf numFmtId="3" fontId="34" fillId="0" borderId="47" xfId="0" applyNumberFormat="1" applyFont="1" applyBorder="1"/>
    <xf numFmtId="3" fontId="34" fillId="0" borderId="48" xfId="0" applyNumberFormat="1" applyFont="1" applyBorder="1"/>
    <xf numFmtId="3" fontId="34" fillId="0" borderId="49" xfId="0" applyNumberFormat="1" applyFont="1" applyBorder="1"/>
    <xf numFmtId="3" fontId="34" fillId="0" borderId="50" xfId="0" applyNumberFormat="1" applyFont="1" applyFill="1" applyBorder="1"/>
    <xf numFmtId="3" fontId="34" fillId="0" borderId="51" xfId="0" applyNumberFormat="1" applyFont="1" applyFill="1" applyBorder="1"/>
    <xf numFmtId="3" fontId="0" fillId="0" borderId="50" xfId="0" applyNumberFormat="1" applyBorder="1"/>
    <xf numFmtId="3" fontId="0" fillId="0" borderId="51" xfId="0" applyNumberFormat="1" applyBorder="1"/>
    <xf numFmtId="3" fontId="0" fillId="0" borderId="40" xfId="0" applyNumberFormat="1" applyBorder="1"/>
    <xf numFmtId="3" fontId="0" fillId="0" borderId="34" xfId="0" applyNumberFormat="1" applyBorder="1"/>
    <xf numFmtId="3" fontId="28" fillId="0" borderId="13" xfId="0" applyNumberFormat="1" applyFont="1" applyFill="1" applyBorder="1" applyAlignment="1">
      <alignment vertical="center" wrapText="1"/>
    </xf>
    <xf numFmtId="3" fontId="0" fillId="0" borderId="23" xfId="0" applyNumberFormat="1" applyBorder="1"/>
    <xf numFmtId="3" fontId="0" fillId="0" borderId="42" xfId="0" applyNumberFormat="1" applyBorder="1"/>
    <xf numFmtId="0" fontId="0" fillId="0" borderId="14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3" fontId="28" fillId="0" borderId="15" xfId="0" applyNumberFormat="1" applyFont="1" applyFill="1" applyBorder="1" applyAlignment="1">
      <alignment vertical="center" wrapText="1"/>
    </xf>
    <xf numFmtId="3" fontId="0" fillId="0" borderId="15" xfId="0" applyNumberFormat="1" applyBorder="1"/>
    <xf numFmtId="3" fontId="28" fillId="0" borderId="14" xfId="0" applyNumberFormat="1" applyFont="1" applyFill="1" applyBorder="1"/>
    <xf numFmtId="3" fontId="28" fillId="0" borderId="15" xfId="0" applyNumberFormat="1" applyFont="1" applyFill="1" applyBorder="1"/>
    <xf numFmtId="3" fontId="0" fillId="0" borderId="14" xfId="0" applyNumberFormat="1" applyBorder="1"/>
    <xf numFmtId="3" fontId="28" fillId="0" borderId="14" xfId="0" applyNumberFormat="1" applyFont="1" applyFill="1" applyBorder="1" applyAlignment="1">
      <alignment wrapText="1"/>
    </xf>
    <xf numFmtId="3" fontId="36" fillId="0" borderId="54" xfId="0" applyNumberFormat="1" applyFont="1" applyFill="1" applyBorder="1"/>
    <xf numFmtId="3" fontId="0" fillId="0" borderId="55" xfId="0" applyNumberFormat="1" applyBorder="1"/>
    <xf numFmtId="3" fontId="0" fillId="0" borderId="56" xfId="0" applyNumberFormat="1" applyBorder="1"/>
    <xf numFmtId="3" fontId="0" fillId="0" borderId="53" xfId="0" applyNumberFormat="1" applyBorder="1"/>
    <xf numFmtId="3" fontId="0" fillId="0" borderId="54" xfId="0" applyNumberFormat="1" applyBorder="1"/>
    <xf numFmtId="3" fontId="0" fillId="0" borderId="58" xfId="0" applyNumberFormat="1" applyBorder="1"/>
    <xf numFmtId="0" fontId="0" fillId="0" borderId="11" xfId="0" applyBorder="1" applyAlignment="1">
      <alignment vertical="center" wrapText="1"/>
    </xf>
    <xf numFmtId="3" fontId="28" fillId="0" borderId="11" xfId="0" applyNumberFormat="1" applyFont="1" applyFill="1" applyBorder="1" applyAlignment="1">
      <alignment vertical="center" wrapText="1"/>
    </xf>
    <xf numFmtId="3" fontId="36" fillId="0" borderId="11" xfId="0" applyNumberFormat="1" applyFont="1" applyFill="1" applyBorder="1"/>
    <xf numFmtId="3" fontId="39" fillId="0" borderId="13" xfId="0" applyNumberFormat="1" applyFont="1" applyBorder="1"/>
    <xf numFmtId="3" fontId="28" fillId="0" borderId="44" xfId="0" applyNumberFormat="1" applyFont="1" applyFill="1" applyBorder="1" applyAlignment="1">
      <alignment vertical="center" wrapText="1"/>
    </xf>
    <xf numFmtId="3" fontId="36" fillId="0" borderId="44" xfId="0" applyNumberFormat="1" applyFont="1" applyFill="1" applyBorder="1"/>
    <xf numFmtId="3" fontId="0" fillId="0" borderId="48" xfId="0" applyNumberFormat="1" applyBorder="1"/>
    <xf numFmtId="3" fontId="0" fillId="0" borderId="46" xfId="0" applyNumberFormat="1" applyBorder="1"/>
    <xf numFmtId="3" fontId="34" fillId="15" borderId="13" xfId="0" applyNumberFormat="1" applyFont="1" applyFill="1" applyBorder="1"/>
    <xf numFmtId="3" fontId="28" fillId="0" borderId="42" xfId="0" applyNumberFormat="1" applyFont="1" applyFill="1" applyBorder="1"/>
    <xf numFmtId="3" fontId="34" fillId="0" borderId="43" xfId="0" applyNumberFormat="1" applyFont="1" applyBorder="1"/>
    <xf numFmtId="0" fontId="22" fillId="0" borderId="15" xfId="0" applyFont="1" applyBorder="1" applyAlignment="1">
      <alignment vertical="center" wrapText="1"/>
    </xf>
    <xf numFmtId="3" fontId="28" fillId="0" borderId="14" xfId="0" applyNumberFormat="1" applyFont="1" applyFill="1" applyBorder="1" applyAlignment="1">
      <alignment vertical="center" wrapText="1"/>
    </xf>
    <xf numFmtId="0" fontId="39" fillId="0" borderId="0" xfId="0" applyFont="1"/>
    <xf numFmtId="3" fontId="28" fillId="0" borderId="17" xfId="0" applyNumberFormat="1" applyFont="1" applyFill="1" applyBorder="1" applyAlignment="1">
      <alignment vertical="center" wrapText="1"/>
    </xf>
    <xf numFmtId="3" fontId="28" fillId="0" borderId="0" xfId="0" applyNumberFormat="1" applyFont="1" applyFill="1" applyBorder="1" applyAlignment="1">
      <alignment vertical="center" wrapText="1"/>
    </xf>
    <xf numFmtId="3" fontId="0" fillId="0" borderId="0" xfId="0" applyNumberFormat="1" applyBorder="1"/>
    <xf numFmtId="3" fontId="28" fillId="0" borderId="45" xfId="0" applyNumberFormat="1" applyFont="1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3" fontId="28" fillId="0" borderId="61" xfId="0" applyNumberFormat="1" applyFont="1" applyFill="1" applyBorder="1" applyAlignment="1">
      <alignment vertical="center" wrapText="1"/>
    </xf>
    <xf numFmtId="3" fontId="0" fillId="0" borderId="61" xfId="0" applyNumberFormat="1" applyBorder="1"/>
    <xf numFmtId="3" fontId="28" fillId="0" borderId="61" xfId="0" applyNumberFormat="1" applyFont="1" applyFill="1" applyBorder="1"/>
    <xf numFmtId="3" fontId="28" fillId="0" borderId="61" xfId="0" applyNumberFormat="1" applyFont="1" applyFill="1" applyBorder="1" applyAlignment="1">
      <alignment wrapText="1"/>
    </xf>
    <xf numFmtId="3" fontId="28" fillId="0" borderId="62" xfId="0" applyNumberFormat="1" applyFont="1" applyFill="1" applyBorder="1"/>
    <xf numFmtId="3" fontId="0" fillId="0" borderId="63" xfId="0" applyNumberFormat="1" applyBorder="1"/>
    <xf numFmtId="3" fontId="0" fillId="0" borderId="62" xfId="0" applyNumberFormat="1" applyBorder="1"/>
    <xf numFmtId="3" fontId="0" fillId="0" borderId="64" xfId="0" applyNumberFormat="1" applyBorder="1"/>
    <xf numFmtId="0" fontId="22" fillId="0" borderId="13" xfId="0" applyFont="1" applyBorder="1" applyAlignment="1">
      <alignment vertical="center" wrapText="1"/>
    </xf>
    <xf numFmtId="3" fontId="28" fillId="0" borderId="13" xfId="0" applyNumberFormat="1" applyFont="1" applyBorder="1" applyAlignment="1">
      <alignment vertical="center" wrapText="1"/>
    </xf>
    <xf numFmtId="0" fontId="22" fillId="16" borderId="35" xfId="0" applyNumberFormat="1" applyFont="1" applyFill="1" applyBorder="1" applyAlignment="1">
      <alignment wrapText="1"/>
    </xf>
    <xf numFmtId="0" fontId="22" fillId="16" borderId="34" xfId="0" applyNumberFormat="1" applyFont="1" applyFill="1" applyBorder="1" applyAlignment="1">
      <alignment wrapText="1"/>
    </xf>
    <xf numFmtId="3" fontId="22" fillId="16" borderId="10" xfId="0" applyNumberFormat="1" applyFont="1" applyFill="1" applyBorder="1"/>
    <xf numFmtId="3" fontId="22" fillId="16" borderId="11" xfId="0" applyNumberFormat="1" applyFont="1" applyFill="1" applyBorder="1"/>
    <xf numFmtId="3" fontId="28" fillId="16" borderId="14" xfId="0" applyNumberFormat="1" applyFont="1" applyFill="1" applyBorder="1" applyAlignment="1">
      <alignment vertical="center" wrapText="1"/>
    </xf>
    <xf numFmtId="3" fontId="28" fillId="16" borderId="10" xfId="0" applyNumberFormat="1" applyFont="1" applyFill="1" applyBorder="1" applyAlignment="1">
      <alignment vertical="center" wrapText="1"/>
    </xf>
    <xf numFmtId="3" fontId="28" fillId="16" borderId="15" xfId="0" applyNumberFormat="1" applyFont="1" applyFill="1" applyBorder="1" applyAlignment="1">
      <alignment vertical="center" wrapText="1"/>
    </xf>
    <xf numFmtId="3" fontId="22" fillId="16" borderId="13" xfId="0" applyNumberFormat="1" applyFont="1" applyFill="1" applyBorder="1"/>
    <xf numFmtId="3" fontId="22" fillId="16" borderId="61" xfId="0" applyNumberFormat="1" applyFont="1" applyFill="1" applyBorder="1"/>
    <xf numFmtId="3" fontId="28" fillId="16" borderId="13" xfId="0" applyNumberFormat="1" applyFont="1" applyFill="1" applyBorder="1" applyAlignment="1">
      <alignment vertical="center" wrapText="1"/>
    </xf>
    <xf numFmtId="0" fontId="22" fillId="16" borderId="0" xfId="0" applyFont="1" applyFill="1"/>
    <xf numFmtId="0" fontId="22" fillId="16" borderId="10" xfId="0" applyNumberFormat="1" applyFont="1" applyFill="1" applyBorder="1" applyAlignment="1">
      <alignment wrapText="1"/>
    </xf>
    <xf numFmtId="3" fontId="22" fillId="16" borderId="44" xfId="0" applyNumberFormat="1" applyFont="1" applyFill="1" applyBorder="1"/>
    <xf numFmtId="3" fontId="22" fillId="16" borderId="14" xfId="0" applyNumberFormat="1" applyFont="1" applyFill="1" applyBorder="1"/>
    <xf numFmtId="0" fontId="22" fillId="16" borderId="37" xfId="0" applyNumberFormat="1" applyFont="1" applyFill="1" applyBorder="1" applyAlignment="1">
      <alignment wrapText="1"/>
    </xf>
    <xf numFmtId="0" fontId="22" fillId="16" borderId="39" xfId="0" applyNumberFormat="1" applyFont="1" applyFill="1" applyBorder="1" applyAlignment="1">
      <alignment wrapText="1"/>
    </xf>
    <xf numFmtId="3" fontId="22" fillId="16" borderId="38" xfId="0" applyNumberFormat="1" applyFont="1" applyFill="1" applyBorder="1"/>
    <xf numFmtId="3" fontId="22" fillId="16" borderId="37" xfId="0" applyNumberFormat="1" applyFont="1" applyFill="1" applyBorder="1"/>
    <xf numFmtId="3" fontId="22" fillId="16" borderId="39" xfId="0" applyNumberFormat="1" applyFont="1" applyFill="1" applyBorder="1"/>
    <xf numFmtId="3" fontId="22" fillId="16" borderId="59" xfId="0" applyNumberFormat="1" applyFont="1" applyFill="1" applyBorder="1"/>
    <xf numFmtId="3" fontId="22" fillId="16" borderId="41" xfId="0" applyNumberFormat="1" applyFont="1" applyFill="1" applyBorder="1"/>
    <xf numFmtId="3" fontId="22" fillId="16" borderId="65" xfId="0" applyNumberFormat="1" applyFont="1" applyFill="1" applyBorder="1"/>
    <xf numFmtId="3" fontId="22" fillId="0" borderId="0" xfId="0" applyNumberFormat="1" applyFont="1" applyFill="1"/>
    <xf numFmtId="0" fontId="22" fillId="0" borderId="0" xfId="0" applyFont="1" applyFill="1"/>
    <xf numFmtId="3" fontId="0" fillId="0" borderId="0" xfId="0" applyNumberFormat="1" applyFill="1"/>
    <xf numFmtId="0" fontId="0" fillId="0" borderId="0" xfId="0" applyFill="1"/>
    <xf numFmtId="3" fontId="38" fillId="0" borderId="11" xfId="0" applyNumberFormat="1" applyFont="1" applyFill="1" applyBorder="1"/>
    <xf numFmtId="3" fontId="38" fillId="0" borderId="45" xfId="0" applyNumberFormat="1" applyFont="1" applyFill="1" applyBorder="1"/>
    <xf numFmtId="3" fontId="22" fillId="16" borderId="45" xfId="0" applyNumberFormat="1" applyFont="1" applyFill="1" applyBorder="1"/>
    <xf numFmtId="3" fontId="22" fillId="16" borderId="52" xfId="0" applyNumberFormat="1" applyFont="1" applyFill="1" applyBorder="1"/>
    <xf numFmtId="3" fontId="0" fillId="0" borderId="49" xfId="0" applyNumberFormat="1" applyBorder="1"/>
    <xf numFmtId="3" fontId="0" fillId="0" borderId="47" xfId="0" applyNumberFormat="1" applyBorder="1"/>
    <xf numFmtId="0" fontId="0" fillId="0" borderId="15" xfId="0" applyBorder="1" applyAlignment="1">
      <alignment vertical="center" wrapText="1"/>
    </xf>
    <xf numFmtId="3" fontId="39" fillId="0" borderId="15" xfId="0" applyNumberFormat="1" applyFont="1" applyBorder="1"/>
    <xf numFmtId="3" fontId="28" fillId="0" borderId="15" xfId="0" applyNumberFormat="1" applyFont="1" applyFill="1" applyBorder="1" applyAlignment="1">
      <alignment wrapText="1"/>
    </xf>
    <xf numFmtId="3" fontId="40" fillId="0" borderId="15" xfId="0" applyNumberFormat="1" applyFont="1" applyFill="1" applyBorder="1"/>
    <xf numFmtId="3" fontId="22" fillId="16" borderId="15" xfId="0" applyNumberFormat="1" applyFont="1" applyFill="1" applyBorder="1"/>
    <xf numFmtId="3" fontId="39" fillId="0" borderId="56" xfId="0" applyNumberFormat="1" applyFont="1" applyBorder="1"/>
    <xf numFmtId="3" fontId="22" fillId="16" borderId="60" xfId="0" applyNumberFormat="1" applyFont="1" applyFill="1" applyBorder="1"/>
    <xf numFmtId="3" fontId="28" fillId="16" borderId="11" xfId="0" applyNumberFormat="1" applyFont="1" applyFill="1" applyBorder="1" applyAlignment="1">
      <alignment vertical="center" wrapText="1"/>
    </xf>
    <xf numFmtId="3" fontId="36" fillId="0" borderId="13" xfId="0" applyNumberFormat="1" applyFont="1" applyFill="1" applyBorder="1"/>
    <xf numFmtId="0" fontId="0" fillId="0" borderId="66" xfId="0" applyFont="1" applyBorder="1" applyAlignment="1">
      <alignment vertical="center" wrapText="1"/>
    </xf>
    <xf numFmtId="3" fontId="28" fillId="0" borderId="20" xfId="0" applyNumberFormat="1" applyFont="1" applyFill="1" applyBorder="1" applyAlignment="1">
      <alignment vertical="center" wrapText="1"/>
    </xf>
    <xf numFmtId="3" fontId="28" fillId="0" borderId="66" xfId="0" applyNumberFormat="1" applyFont="1" applyFill="1" applyBorder="1" applyAlignment="1">
      <alignment vertical="center" wrapText="1"/>
    </xf>
    <xf numFmtId="3" fontId="34" fillId="15" borderId="66" xfId="0" applyNumberFormat="1" applyFont="1" applyFill="1" applyBorder="1"/>
    <xf numFmtId="3" fontId="0" fillId="0" borderId="66" xfId="0" applyNumberFormat="1" applyBorder="1"/>
    <xf numFmtId="3" fontId="34" fillId="0" borderId="66" xfId="0" applyNumberFormat="1" applyFont="1" applyBorder="1"/>
    <xf numFmtId="3" fontId="28" fillId="0" borderId="66" xfId="0" applyNumberFormat="1" applyFont="1" applyFill="1" applyBorder="1"/>
    <xf numFmtId="3" fontId="28" fillId="0" borderId="66" xfId="0" applyNumberFormat="1" applyFont="1" applyFill="1" applyBorder="1" applyAlignment="1">
      <alignment wrapText="1"/>
    </xf>
    <xf numFmtId="3" fontId="28" fillId="0" borderId="24" xfId="0" applyNumberFormat="1" applyFont="1" applyFill="1" applyBorder="1" applyAlignment="1">
      <alignment vertical="center" wrapText="1"/>
    </xf>
    <xf numFmtId="3" fontId="28" fillId="0" borderId="67" xfId="0" applyNumberFormat="1" applyFont="1" applyFill="1" applyBorder="1"/>
    <xf numFmtId="3" fontId="36" fillId="0" borderId="67" xfId="0" applyNumberFormat="1" applyFont="1" applyFill="1" applyBorder="1"/>
    <xf numFmtId="3" fontId="28" fillId="16" borderId="20" xfId="0" applyNumberFormat="1" applyFont="1" applyFill="1" applyBorder="1" applyAlignment="1">
      <alignment vertical="center" wrapText="1"/>
    </xf>
    <xf numFmtId="3" fontId="22" fillId="16" borderId="66" xfId="0" applyNumberFormat="1" applyFont="1" applyFill="1" applyBorder="1"/>
    <xf numFmtId="3" fontId="28" fillId="0" borderId="22" xfId="0" applyNumberFormat="1" applyFont="1" applyFill="1" applyBorder="1" applyAlignment="1">
      <alignment vertical="center" wrapText="1"/>
    </xf>
    <xf numFmtId="3" fontId="0" fillId="0" borderId="68" xfId="0" applyNumberFormat="1" applyBorder="1"/>
    <xf numFmtId="3" fontId="0" fillId="0" borderId="67" xfId="0" applyNumberFormat="1" applyBorder="1"/>
    <xf numFmtId="3" fontId="34" fillId="0" borderId="68" xfId="0" applyNumberFormat="1" applyFont="1" applyBorder="1"/>
    <xf numFmtId="3" fontId="39" fillId="0" borderId="66" xfId="0" applyNumberFormat="1" applyFont="1" applyBorder="1"/>
    <xf numFmtId="3" fontId="28" fillId="0" borderId="69" xfId="0" applyNumberFormat="1" applyFont="1" applyFill="1" applyBorder="1" applyAlignment="1">
      <alignment vertical="center" wrapText="1"/>
    </xf>
    <xf numFmtId="3" fontId="34" fillId="0" borderId="70" xfId="0" applyNumberFormat="1" applyFont="1" applyBorder="1"/>
    <xf numFmtId="3" fontId="0" fillId="0" borderId="70" xfId="0" applyNumberFormat="1" applyBorder="1"/>
    <xf numFmtId="3" fontId="28" fillId="16" borderId="69" xfId="0" applyNumberFormat="1" applyFont="1" applyFill="1" applyBorder="1" applyAlignment="1">
      <alignment vertical="center" wrapText="1"/>
    </xf>
    <xf numFmtId="3" fontId="22" fillId="16" borderId="71" xfId="0" applyNumberFormat="1" applyFont="1" applyFill="1" applyBorder="1"/>
    <xf numFmtId="3" fontId="28" fillId="0" borderId="46" xfId="0" applyNumberFormat="1" applyFont="1" applyFill="1" applyBorder="1"/>
    <xf numFmtId="3" fontId="28" fillId="0" borderId="47" xfId="0" applyNumberFormat="1" applyFont="1" applyFill="1" applyBorder="1"/>
    <xf numFmtId="0" fontId="22" fillId="0" borderId="14" xfId="0" applyFont="1" applyBorder="1" applyAlignment="1">
      <alignment vertical="center" wrapText="1"/>
    </xf>
    <xf numFmtId="3" fontId="28" fillId="16" borderId="72" xfId="0" applyNumberFormat="1" applyFont="1" applyFill="1" applyBorder="1" applyAlignment="1">
      <alignment vertical="center" wrapText="1"/>
    </xf>
    <xf numFmtId="3" fontId="28" fillId="16" borderId="73" xfId="0" applyNumberFormat="1" applyFont="1" applyFill="1" applyBorder="1" applyAlignment="1">
      <alignment vertical="center" wrapText="1"/>
    </xf>
    <xf numFmtId="3" fontId="28" fillId="16" borderId="74" xfId="0" applyNumberFormat="1" applyFont="1" applyFill="1" applyBorder="1" applyAlignment="1">
      <alignment vertical="center" wrapText="1"/>
    </xf>
    <xf numFmtId="3" fontId="28" fillId="0" borderId="53" xfId="0" applyNumberFormat="1" applyFont="1" applyFill="1" applyBorder="1"/>
    <xf numFmtId="3" fontId="28" fillId="0" borderId="54" xfId="0" applyNumberFormat="1" applyFont="1" applyFill="1" applyBorder="1"/>
    <xf numFmtId="3" fontId="0" fillId="0" borderId="55" xfId="0" applyNumberFormat="1" applyFont="1" applyBorder="1"/>
    <xf numFmtId="3" fontId="0" fillId="0" borderId="56" xfId="0" applyNumberFormat="1" applyFont="1" applyBorder="1"/>
    <xf numFmtId="3" fontId="0" fillId="0" borderId="14" xfId="0" applyNumberFormat="1" applyFont="1" applyBorder="1"/>
    <xf numFmtId="3" fontId="0" fillId="0" borderId="15" xfId="0" applyNumberFormat="1" applyFont="1" applyBorder="1"/>
    <xf numFmtId="3" fontId="0" fillId="0" borderId="53" xfId="0" applyNumberFormat="1" applyFont="1" applyBorder="1"/>
    <xf numFmtId="3" fontId="0" fillId="0" borderId="54" xfId="0" applyNumberFormat="1" applyFont="1" applyBorder="1"/>
    <xf numFmtId="3" fontId="0" fillId="0" borderId="57" xfId="0" applyNumberFormat="1" applyFont="1" applyBorder="1"/>
    <xf numFmtId="3" fontId="0" fillId="0" borderId="58" xfId="0" applyNumberFormat="1" applyFont="1" applyBorder="1"/>
    <xf numFmtId="0" fontId="18" fillId="0" borderId="10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18" fillId="0" borderId="10" xfId="0" applyFont="1" applyBorder="1" applyAlignment="1">
      <alignment horizontal="center"/>
    </xf>
    <xf numFmtId="0" fontId="18" fillId="0" borderId="10" xfId="0" applyFont="1" applyFill="1" applyBorder="1" applyAlignment="1">
      <alignment horizontal="left" wrapText="1"/>
    </xf>
    <xf numFmtId="49" fontId="20" fillId="0" borderId="10" xfId="0" applyNumberFormat="1" applyFont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center"/>
    </xf>
    <xf numFmtId="0" fontId="26" fillId="0" borderId="18" xfId="0" applyFont="1" applyBorder="1" applyAlignment="1">
      <alignment horizontal="right"/>
    </xf>
    <xf numFmtId="0" fontId="26" fillId="0" borderId="0" xfId="0" applyFont="1" applyBorder="1" applyAlignment="1">
      <alignment horizontal="right"/>
    </xf>
    <xf numFmtId="3" fontId="18" fillId="0" borderId="10" xfId="0" applyNumberFormat="1" applyFont="1" applyFill="1" applyBorder="1" applyAlignment="1">
      <alignment horizontal="left"/>
    </xf>
    <xf numFmtId="3" fontId="18" fillId="0" borderId="10" xfId="0" applyNumberFormat="1" applyFont="1" applyFill="1" applyBorder="1" applyAlignment="1"/>
    <xf numFmtId="3" fontId="18" fillId="0" borderId="11" xfId="0" applyNumberFormat="1" applyFont="1" applyFill="1" applyBorder="1" applyAlignment="1"/>
    <xf numFmtId="3" fontId="18" fillId="0" borderId="10" xfId="0" applyNumberFormat="1" applyFont="1" applyFill="1" applyBorder="1" applyAlignment="1">
      <alignment horizontal="left" vertical="center" wrapText="1"/>
    </xf>
    <xf numFmtId="3" fontId="18" fillId="0" borderId="10" xfId="0" applyNumberFormat="1" applyFont="1" applyFill="1" applyBorder="1" applyAlignment="1">
      <alignment horizontal="left" wrapText="1"/>
    </xf>
    <xf numFmtId="3" fontId="18" fillId="0" borderId="10" xfId="0" applyNumberFormat="1" applyFont="1" applyFill="1" applyBorder="1" applyAlignment="1">
      <alignment horizontal="right" wrapText="1"/>
    </xf>
    <xf numFmtId="3" fontId="20" fillId="0" borderId="10" xfId="0" applyNumberFormat="1" applyFont="1" applyFill="1" applyBorder="1" applyAlignment="1">
      <alignment horizontal="right" vertical="center" wrapText="1"/>
    </xf>
    <xf numFmtId="3" fontId="20" fillId="0" borderId="10" xfId="0" applyNumberFormat="1" applyFont="1" applyFill="1" applyBorder="1" applyAlignment="1"/>
    <xf numFmtId="3" fontId="20" fillId="0" borderId="11" xfId="0" applyNumberFormat="1" applyFont="1" applyFill="1" applyBorder="1" applyAlignment="1"/>
    <xf numFmtId="0" fontId="18" fillId="0" borderId="10" xfId="0" applyFont="1" applyFill="1" applyBorder="1" applyAlignment="1">
      <alignment horizontal="right"/>
    </xf>
    <xf numFmtId="0" fontId="20" fillId="0" borderId="10" xfId="0" applyFont="1" applyFill="1" applyBorder="1" applyAlignment="1">
      <alignment horizontal="right"/>
    </xf>
    <xf numFmtId="3" fontId="28" fillId="0" borderId="10" xfId="0" applyNumberFormat="1" applyFont="1" applyBorder="1" applyAlignment="1">
      <alignment vertical="center" wrapText="1"/>
    </xf>
    <xf numFmtId="3" fontId="28" fillId="0" borderId="33" xfId="0" applyNumberFormat="1" applyFont="1" applyBorder="1"/>
    <xf numFmtId="3" fontId="28" fillId="0" borderId="10" xfId="0" applyNumberFormat="1" applyFont="1" applyBorder="1"/>
    <xf numFmtId="3" fontId="28" fillId="0" borderId="0" xfId="0" applyNumberFormat="1" applyFont="1"/>
    <xf numFmtId="0" fontId="22" fillId="17" borderId="35" xfId="0" applyNumberFormat="1" applyFont="1" applyFill="1" applyBorder="1" applyAlignment="1">
      <alignment wrapText="1"/>
    </xf>
    <xf numFmtId="3" fontId="22" fillId="17" borderId="10" xfId="0" applyNumberFormat="1" applyFont="1" applyFill="1" applyBorder="1"/>
    <xf numFmtId="0" fontId="22" fillId="17" borderId="37" xfId="0" applyNumberFormat="1" applyFont="1" applyFill="1" applyBorder="1" applyAlignment="1">
      <alignment wrapText="1"/>
    </xf>
    <xf numFmtId="3" fontId="22" fillId="17" borderId="38" xfId="0" applyNumberFormat="1" applyFont="1" applyFill="1" applyBorder="1"/>
    <xf numFmtId="0" fontId="42" fillId="0" borderId="0" xfId="36" applyFont="1"/>
    <xf numFmtId="0" fontId="42" fillId="0" borderId="0" xfId="36"/>
    <xf numFmtId="0" fontId="44" fillId="0" borderId="75" xfId="37" applyNumberFormat="1" applyFont="1" applyFill="1" applyBorder="1" applyAlignment="1" applyProtection="1">
      <alignment horizontal="center" vertical="center" wrapText="1" shrinkToFit="1"/>
    </xf>
    <xf numFmtId="0" fontId="44" fillId="0" borderId="76" xfId="37" applyNumberFormat="1" applyFont="1" applyFill="1" applyBorder="1" applyAlignment="1" applyProtection="1">
      <alignment horizontal="center" vertical="center" wrapText="1" shrinkToFit="1"/>
    </xf>
    <xf numFmtId="0" fontId="44" fillId="0" borderId="77" xfId="37" applyNumberFormat="1" applyFont="1" applyFill="1" applyBorder="1" applyAlignment="1" applyProtection="1">
      <alignment horizontal="center" vertical="center" wrapText="1" shrinkToFit="1"/>
    </xf>
    <xf numFmtId="0" fontId="44" fillId="0" borderId="78" xfId="37" applyNumberFormat="1" applyFont="1" applyFill="1" applyBorder="1" applyAlignment="1" applyProtection="1">
      <alignment horizontal="center" vertical="center" wrapText="1" shrinkToFit="1"/>
    </xf>
    <xf numFmtId="0" fontId="44" fillId="0" borderId="79" xfId="37" applyNumberFormat="1" applyFont="1" applyFill="1" applyBorder="1" applyAlignment="1" applyProtection="1">
      <alignment horizontal="center" vertical="center" wrapText="1" shrinkToFit="1"/>
    </xf>
    <xf numFmtId="49" fontId="45" fillId="18" borderId="75" xfId="37" applyNumberFormat="1" applyFont="1" applyFill="1" applyBorder="1" applyAlignment="1" applyProtection="1">
      <alignment horizontal="left" vertical="center" wrapText="1" shrinkToFit="1"/>
    </xf>
    <xf numFmtId="3" fontId="45" fillId="18" borderId="75" xfId="37" applyNumberFormat="1" applyFont="1" applyFill="1" applyBorder="1" applyAlignment="1" applyProtection="1">
      <alignment horizontal="right" vertical="center" wrapText="1" shrinkToFit="1"/>
    </xf>
    <xf numFmtId="3" fontId="45" fillId="18" borderId="76" xfId="37" applyNumberFormat="1" applyFont="1" applyFill="1" applyBorder="1" applyAlignment="1" applyProtection="1">
      <alignment horizontal="right" vertical="center" wrapText="1" shrinkToFit="1"/>
    </xf>
    <xf numFmtId="3" fontId="45" fillId="18" borderId="77" xfId="37" applyNumberFormat="1" applyFont="1" applyFill="1" applyBorder="1" applyAlignment="1" applyProtection="1">
      <alignment horizontal="right" vertical="center" wrapText="1" shrinkToFit="1"/>
    </xf>
    <xf numFmtId="3" fontId="45" fillId="18" borderId="78" xfId="37" applyNumberFormat="1" applyFont="1" applyFill="1" applyBorder="1" applyAlignment="1" applyProtection="1">
      <alignment horizontal="right" vertical="center" wrapText="1" shrinkToFit="1"/>
    </xf>
    <xf numFmtId="3" fontId="45" fillId="18" borderId="79" xfId="37" applyNumberFormat="1" applyFont="1" applyFill="1" applyBorder="1" applyAlignment="1" applyProtection="1">
      <alignment horizontal="right" vertical="center" wrapText="1" shrinkToFit="1"/>
    </xf>
    <xf numFmtId="49" fontId="46" fillId="18" borderId="75" xfId="37" applyNumberFormat="1" applyFont="1" applyFill="1" applyBorder="1" applyAlignment="1" applyProtection="1">
      <alignment horizontal="left" vertical="center" wrapText="1" shrinkToFit="1"/>
    </xf>
    <xf numFmtId="3" fontId="46" fillId="18" borderId="75" xfId="37" applyNumberFormat="1" applyFont="1" applyFill="1" applyBorder="1" applyAlignment="1" applyProtection="1">
      <alignment horizontal="right" vertical="center" wrapText="1" shrinkToFit="1"/>
    </xf>
    <xf numFmtId="3" fontId="46" fillId="18" borderId="76" xfId="37" applyNumberFormat="1" applyFont="1" applyFill="1" applyBorder="1" applyAlignment="1" applyProtection="1">
      <alignment horizontal="right" vertical="center" wrapText="1" shrinkToFit="1"/>
    </xf>
    <xf numFmtId="3" fontId="46" fillId="18" borderId="77" xfId="37" applyNumberFormat="1" applyFont="1" applyFill="1" applyBorder="1" applyAlignment="1" applyProtection="1">
      <alignment horizontal="right" vertical="center" wrapText="1" shrinkToFit="1"/>
    </xf>
    <xf numFmtId="3" fontId="46" fillId="18" borderId="78" xfId="37" applyNumberFormat="1" applyFont="1" applyFill="1" applyBorder="1" applyAlignment="1" applyProtection="1">
      <alignment horizontal="right" vertical="center" wrapText="1" shrinkToFit="1"/>
    </xf>
    <xf numFmtId="3" fontId="46" fillId="18" borderId="79" xfId="37" applyNumberFormat="1" applyFont="1" applyFill="1" applyBorder="1" applyAlignment="1" applyProtection="1">
      <alignment horizontal="right" vertical="center" wrapText="1" shrinkToFit="1"/>
    </xf>
    <xf numFmtId="3" fontId="45" fillId="18" borderId="0" xfId="37" applyNumberFormat="1" applyFont="1" applyFill="1" applyBorder="1" applyAlignment="1" applyProtection="1">
      <alignment horizontal="right" vertical="center" wrapText="1" shrinkToFit="1"/>
    </xf>
    <xf numFmtId="0" fontId="48" fillId="0" borderId="0" xfId="44" applyFont="1" applyAlignment="1"/>
    <xf numFmtId="0" fontId="48" fillId="0" borderId="0" xfId="44" applyAlignment="1">
      <alignment horizontal="right"/>
    </xf>
    <xf numFmtId="0" fontId="48" fillId="0" borderId="0" xfId="44"/>
    <xf numFmtId="0" fontId="28" fillId="0" borderId="0" xfId="44" applyFont="1" applyAlignment="1">
      <alignment horizontal="center"/>
    </xf>
    <xf numFmtId="0" fontId="28" fillId="0" borderId="0" xfId="44" applyFont="1" applyAlignment="1"/>
    <xf numFmtId="0" fontId="28" fillId="0" borderId="26" xfId="44" applyFont="1" applyBorder="1" applyAlignment="1">
      <alignment horizontal="center" vertical="center"/>
    </xf>
    <xf numFmtId="0" fontId="28" fillId="0" borderId="26" xfId="44" applyFont="1" applyBorder="1" applyAlignment="1">
      <alignment horizontal="center" vertical="center" wrapText="1"/>
    </xf>
    <xf numFmtId="0" fontId="48" fillId="0" borderId="26" xfId="44" applyBorder="1"/>
    <xf numFmtId="0" fontId="50" fillId="0" borderId="26" xfId="44" applyFont="1" applyBorder="1"/>
    <xf numFmtId="0" fontId="50" fillId="0" borderId="26" xfId="44" applyFont="1" applyBorder="1" applyAlignment="1">
      <alignment vertical="top" wrapText="1"/>
    </xf>
    <xf numFmtId="0" fontId="48" fillId="0" borderId="26" xfId="44" applyBorder="1" applyAlignment="1">
      <alignment wrapText="1"/>
    </xf>
    <xf numFmtId="0" fontId="48" fillId="0" borderId="26" xfId="44" applyBorder="1" applyAlignment="1">
      <alignment vertical="top" wrapText="1"/>
    </xf>
    <xf numFmtId="0" fontId="48" fillId="0" borderId="26" xfId="44" applyFont="1" applyBorder="1" applyAlignment="1">
      <alignment vertical="top" wrapText="1"/>
    </xf>
    <xf numFmtId="3" fontId="51" fillId="0" borderId="26" xfId="44" applyNumberFormat="1" applyFont="1" applyBorder="1"/>
    <xf numFmtId="0" fontId="28" fillId="0" borderId="26" xfId="44" applyFont="1" applyBorder="1"/>
    <xf numFmtId="3" fontId="27" fillId="0" borderId="26" xfId="44" applyNumberFormat="1" applyFont="1" applyBorder="1"/>
    <xf numFmtId="0" fontId="48" fillId="0" borderId="0" xfId="44" applyFont="1"/>
    <xf numFmtId="3" fontId="51" fillId="0" borderId="0" xfId="44" applyNumberFormat="1" applyFont="1"/>
    <xf numFmtId="0" fontId="48" fillId="0" borderId="0" xfId="44" applyFont="1" applyFill="1" applyBorder="1" applyAlignment="1">
      <alignment vertical="top" wrapText="1"/>
    </xf>
    <xf numFmtId="0" fontId="48" fillId="0" borderId="26" xfId="44" applyFont="1" applyBorder="1"/>
    <xf numFmtId="0" fontId="48" fillId="0" borderId="26" xfId="44" applyFont="1" applyBorder="1" applyAlignment="1">
      <alignment wrapText="1"/>
    </xf>
    <xf numFmtId="0" fontId="28" fillId="0" borderId="0" xfId="44" applyFont="1"/>
    <xf numFmtId="0" fontId="26" fillId="0" borderId="0" xfId="44" applyFont="1"/>
    <xf numFmtId="0" fontId="52" fillId="0" borderId="0" xfId="44" applyFont="1"/>
    <xf numFmtId="0" fontId="49" fillId="0" borderId="0" xfId="45" applyAlignment="1" applyProtection="1">
      <alignment vertical="center"/>
      <protection locked="0"/>
    </xf>
    <xf numFmtId="0" fontId="57" fillId="0" borderId="0" xfId="45" applyFont="1" applyAlignment="1" applyProtection="1">
      <alignment horizontal="center" vertical="center"/>
    </xf>
    <xf numFmtId="0" fontId="58" fillId="0" borderId="81" xfId="45" applyFont="1" applyBorder="1" applyAlignment="1" applyProtection="1">
      <alignment horizontal="center" vertical="center" wrapText="1" shrinkToFit="1"/>
    </xf>
    <xf numFmtId="0" fontId="59" fillId="0" borderId="81" xfId="45" applyFont="1" applyBorder="1" applyAlignment="1" applyProtection="1">
      <alignment vertical="center" wrapText="1" shrinkToFit="1"/>
    </xf>
    <xf numFmtId="0" fontId="60" fillId="0" borderId="81" xfId="45" applyFont="1" applyBorder="1" applyAlignment="1" applyProtection="1">
      <alignment horizontal="center" vertical="center" wrapText="1"/>
    </xf>
    <xf numFmtId="0" fontId="59" fillId="0" borderId="81" xfId="45" applyFont="1" applyBorder="1" applyAlignment="1" applyProtection="1">
      <alignment horizontal="center" vertical="center" wrapText="1"/>
    </xf>
    <xf numFmtId="0" fontId="56" fillId="0" borderId="0" xfId="45" applyFont="1" applyAlignment="1" applyProtection="1">
      <alignment horizontal="center" vertical="center"/>
    </xf>
    <xf numFmtId="49" fontId="60" fillId="0" borderId="81" xfId="45" applyNumberFormat="1" applyFont="1" applyBorder="1" applyAlignment="1" applyProtection="1">
      <alignment horizontal="center" vertical="center" wrapText="1"/>
    </xf>
    <xf numFmtId="49" fontId="60" fillId="0" borderId="81" xfId="45" applyNumberFormat="1" applyFont="1" applyBorder="1" applyAlignment="1" applyProtection="1">
      <alignment horizontal="center" vertical="center"/>
    </xf>
    <xf numFmtId="49" fontId="60" fillId="0" borderId="81" xfId="45" applyNumberFormat="1" applyFont="1" applyBorder="1" applyAlignment="1" applyProtection="1">
      <alignment horizontal="right" vertical="center"/>
    </xf>
    <xf numFmtId="49" fontId="60" fillId="0" borderId="81" xfId="45" applyNumberFormat="1" applyFont="1" applyBorder="1" applyAlignment="1" applyProtection="1">
      <alignment vertical="center"/>
    </xf>
    <xf numFmtId="49" fontId="56" fillId="0" borderId="0" xfId="45" applyNumberFormat="1" applyFont="1" applyAlignment="1" applyProtection="1">
      <alignment horizontal="center" vertical="center"/>
    </xf>
    <xf numFmtId="0" fontId="58" fillId="0" borderId="81" xfId="45" applyFont="1" applyFill="1" applyBorder="1" applyAlignment="1" applyProtection="1">
      <alignment horizontal="left" vertical="center" shrinkToFit="1"/>
    </xf>
    <xf numFmtId="165" fontId="61" fillId="0" borderId="81" xfId="45" applyNumberFormat="1" applyFont="1" applyFill="1" applyBorder="1" applyAlignment="1" applyProtection="1">
      <alignment horizontal="center" vertical="center"/>
    </xf>
    <xf numFmtId="3" fontId="58" fillId="0" borderId="81" xfId="45" applyNumberFormat="1" applyFont="1" applyFill="1" applyBorder="1" applyAlignment="1" applyProtection="1">
      <alignment horizontal="right" vertical="center"/>
      <protection locked="0"/>
    </xf>
    <xf numFmtId="166" fontId="61" fillId="25" borderId="81" xfId="45" applyNumberFormat="1" applyFont="1" applyFill="1" applyBorder="1" applyAlignment="1" applyProtection="1">
      <alignment horizontal="right" vertical="center"/>
    </xf>
    <xf numFmtId="3" fontId="62" fillId="0" borderId="81" xfId="45" applyNumberFormat="1" applyFont="1" applyFill="1" applyBorder="1" applyAlignment="1" applyProtection="1">
      <alignment horizontal="right" vertical="center"/>
      <protection locked="0"/>
    </xf>
    <xf numFmtId="0" fontId="61" fillId="0" borderId="81" xfId="45" applyFont="1" applyFill="1" applyBorder="1" applyAlignment="1" applyProtection="1">
      <alignment horizontal="left" vertical="center" shrinkToFit="1"/>
    </xf>
    <xf numFmtId="3" fontId="61" fillId="0" borderId="81" xfId="45" applyNumberFormat="1" applyFont="1" applyFill="1" applyBorder="1" applyAlignment="1" applyProtection="1">
      <alignment horizontal="right" vertical="center"/>
      <protection locked="0"/>
    </xf>
    <xf numFmtId="0" fontId="63" fillId="0" borderId="0" xfId="45" applyFont="1" applyAlignment="1" applyProtection="1">
      <alignment vertical="center"/>
      <protection locked="0"/>
    </xf>
    <xf numFmtId="0" fontId="64" fillId="25" borderId="81" xfId="45" applyFont="1" applyFill="1" applyBorder="1" applyAlignment="1" applyProtection="1">
      <alignment horizontal="left" vertical="center" shrinkToFit="1"/>
    </xf>
    <xf numFmtId="165" fontId="64" fillId="0" borderId="81" xfId="45" applyNumberFormat="1" applyFont="1" applyFill="1" applyBorder="1" applyAlignment="1" applyProtection="1">
      <alignment horizontal="center" vertical="center"/>
    </xf>
    <xf numFmtId="3" fontId="64" fillId="25" borderId="81" xfId="45" applyNumberFormat="1" applyFont="1" applyFill="1" applyBorder="1" applyAlignment="1" applyProtection="1">
      <alignment horizontal="right" vertical="center"/>
    </xf>
    <xf numFmtId="166" fontId="64" fillId="25" borderId="81" xfId="45" applyNumberFormat="1" applyFont="1" applyFill="1" applyBorder="1" applyAlignment="1" applyProtection="1">
      <alignment horizontal="right" vertical="center"/>
    </xf>
    <xf numFmtId="0" fontId="53" fillId="0" borderId="0" xfId="45" applyFont="1" applyAlignment="1" applyProtection="1">
      <alignment vertical="center"/>
      <protection locked="0"/>
    </xf>
    <xf numFmtId="0" fontId="55" fillId="25" borderId="81" xfId="45" applyFont="1" applyFill="1" applyBorder="1" applyAlignment="1" applyProtection="1">
      <alignment horizontal="left" vertical="center" shrinkToFit="1"/>
    </xf>
    <xf numFmtId="3" fontId="65" fillId="25" borderId="81" xfId="45" applyNumberFormat="1" applyFont="1" applyFill="1" applyBorder="1" applyAlignment="1" applyProtection="1">
      <alignment horizontal="right" vertical="center"/>
    </xf>
    <xf numFmtId="0" fontId="58" fillId="25" borderId="81" xfId="45" applyFont="1" applyFill="1" applyBorder="1" applyAlignment="1" applyProtection="1">
      <alignment horizontal="left" vertical="center" shrinkToFit="1"/>
    </xf>
    <xf numFmtId="3" fontId="58" fillId="25" borderId="81" xfId="45" applyNumberFormat="1" applyFont="1" applyFill="1" applyBorder="1" applyAlignment="1" applyProtection="1">
      <alignment horizontal="right" vertical="center"/>
    </xf>
    <xf numFmtId="0" fontId="61" fillId="0" borderId="81" xfId="45" applyFont="1" applyBorder="1" applyAlignment="1" applyProtection="1">
      <alignment horizontal="left" vertical="center" shrinkToFit="1"/>
    </xf>
    <xf numFmtId="3" fontId="61" fillId="0" borderId="81" xfId="45" applyNumberFormat="1" applyFont="1" applyBorder="1" applyAlignment="1" applyProtection="1">
      <alignment horizontal="right" vertical="center"/>
      <protection locked="0"/>
    </xf>
    <xf numFmtId="0" fontId="49" fillId="0" borderId="81" xfId="45" applyFont="1" applyBorder="1" applyAlignment="1" applyProtection="1">
      <alignment vertical="center" shrinkToFit="1"/>
    </xf>
    <xf numFmtId="0" fontId="61" fillId="0" borderId="81" xfId="45" applyFont="1" applyBorder="1" applyAlignment="1" applyProtection="1">
      <alignment vertical="center" shrinkToFit="1"/>
    </xf>
    <xf numFmtId="0" fontId="61" fillId="0" borderId="81" xfId="45" applyFont="1" applyBorder="1" applyAlignment="1" applyProtection="1">
      <alignment horizontal="left" vertical="center" shrinkToFit="1"/>
      <protection locked="0"/>
    </xf>
    <xf numFmtId="3" fontId="61" fillId="15" borderId="81" xfId="45" applyNumberFormat="1" applyFont="1" applyFill="1" applyBorder="1" applyAlignment="1" applyProtection="1">
      <alignment horizontal="right" vertical="center"/>
      <protection locked="0"/>
    </xf>
    <xf numFmtId="0" fontId="63" fillId="15" borderId="0" xfId="45" applyFont="1" applyFill="1" applyAlignment="1" applyProtection="1">
      <alignment vertical="center"/>
      <protection locked="0"/>
    </xf>
    <xf numFmtId="3" fontId="55" fillId="25" borderId="81" xfId="45" applyNumberFormat="1" applyFont="1" applyFill="1" applyBorder="1" applyAlignment="1" applyProtection="1">
      <alignment horizontal="right" vertical="center"/>
    </xf>
    <xf numFmtId="0" fontId="61" fillId="0" borderId="81" xfId="45" applyFont="1" applyFill="1" applyBorder="1" applyAlignment="1" applyProtection="1">
      <alignment vertical="center" shrinkToFit="1"/>
    </xf>
    <xf numFmtId="0" fontId="63" fillId="18" borderId="0" xfId="45" applyFont="1" applyFill="1" applyAlignment="1" applyProtection="1">
      <alignment vertical="center"/>
      <protection locked="0"/>
    </xf>
    <xf numFmtId="0" fontId="63" fillId="25" borderId="0" xfId="45" applyFont="1" applyFill="1" applyAlignment="1" applyProtection="1">
      <alignment vertical="center"/>
      <protection locked="0"/>
    </xf>
    <xf numFmtId="0" fontId="55" fillId="0" borderId="81" xfId="45" applyFont="1" applyFill="1" applyBorder="1" applyAlignment="1" applyProtection="1">
      <alignment horizontal="left" vertical="center" shrinkToFit="1"/>
    </xf>
    <xf numFmtId="3" fontId="66" fillId="0" borderId="81" xfId="45" applyNumberFormat="1" applyFont="1" applyFill="1" applyBorder="1" applyAlignment="1" applyProtection="1">
      <alignment horizontal="right" vertical="center"/>
    </xf>
    <xf numFmtId="0" fontId="63" fillId="0" borderId="0" xfId="45" applyFont="1" applyFill="1" applyAlignment="1" applyProtection="1">
      <alignment vertical="center"/>
      <protection locked="0"/>
    </xf>
    <xf numFmtId="3" fontId="62" fillId="0" borderId="81" xfId="45" applyNumberFormat="1" applyFont="1" applyBorder="1" applyAlignment="1" applyProtection="1">
      <alignment horizontal="right" vertical="center"/>
      <protection locked="0"/>
    </xf>
    <xf numFmtId="3" fontId="55" fillId="25" borderId="81" xfId="45" applyNumberFormat="1" applyFont="1" applyFill="1" applyBorder="1" applyAlignment="1" applyProtection="1">
      <alignment horizontal="right" vertical="center"/>
      <protection locked="0"/>
    </xf>
    <xf numFmtId="3" fontId="55" fillId="0" borderId="81" xfId="45" applyNumberFormat="1" applyFont="1" applyFill="1" applyBorder="1" applyAlignment="1" applyProtection="1">
      <alignment horizontal="right" vertical="center"/>
      <protection locked="0"/>
    </xf>
    <xf numFmtId="3" fontId="61" fillId="25" borderId="81" xfId="45" applyNumberFormat="1" applyFont="1" applyFill="1" applyBorder="1" applyAlignment="1" applyProtection="1">
      <alignment horizontal="right" vertical="center"/>
      <protection locked="0"/>
    </xf>
    <xf numFmtId="3" fontId="61" fillId="25" borderId="81" xfId="45" applyNumberFormat="1" applyFont="1" applyFill="1" applyBorder="1" applyAlignment="1" applyProtection="1">
      <alignment horizontal="right" vertical="center"/>
    </xf>
    <xf numFmtId="0" fontId="49" fillId="0" borderId="0" xfId="45" applyFont="1" applyAlignment="1" applyProtection="1">
      <alignment vertical="center"/>
      <protection locked="0"/>
    </xf>
    <xf numFmtId="0" fontId="49" fillId="0" borderId="81" xfId="45" applyBorder="1" applyAlignment="1" applyProtection="1">
      <alignment vertical="center" wrapText="1"/>
      <protection locked="0"/>
    </xf>
    <xf numFmtId="0" fontId="61" fillId="0" borderId="84" xfId="45" applyFont="1" applyBorder="1" applyAlignment="1" applyProtection="1">
      <alignment horizontal="left" vertical="center" shrinkToFit="1"/>
    </xf>
    <xf numFmtId="0" fontId="61" fillId="25" borderId="81" xfId="45" applyFont="1" applyFill="1" applyBorder="1" applyAlignment="1" applyProtection="1">
      <alignment vertical="center" shrinkToFit="1"/>
    </xf>
    <xf numFmtId="0" fontId="49" fillId="25" borderId="0" xfId="45" applyFill="1" applyAlignment="1" applyProtection="1">
      <alignment vertical="center"/>
      <protection locked="0"/>
    </xf>
    <xf numFmtId="0" fontId="61" fillId="25" borderId="81" xfId="45" applyFont="1" applyFill="1" applyBorder="1" applyAlignment="1" applyProtection="1">
      <alignment vertical="center" shrinkToFit="1"/>
      <protection locked="0"/>
    </xf>
    <xf numFmtId="165" fontId="61" fillId="25" borderId="81" xfId="45" applyNumberFormat="1" applyFont="1" applyFill="1" applyBorder="1" applyAlignment="1" applyProtection="1">
      <alignment horizontal="center" vertical="center"/>
    </xf>
    <xf numFmtId="0" fontId="49" fillId="0" borderId="0" xfId="45" applyAlignment="1" applyProtection="1">
      <alignment vertical="center" wrapText="1"/>
    </xf>
    <xf numFmtId="0" fontId="61" fillId="0" borderId="0" xfId="45" applyFont="1" applyAlignment="1" applyProtection="1">
      <alignment horizontal="center" vertical="center"/>
    </xf>
    <xf numFmtId="0" fontId="49" fillId="0" borderId="0" xfId="45" applyAlignment="1" applyProtection="1">
      <alignment horizontal="center" vertical="center"/>
    </xf>
    <xf numFmtId="14" fontId="28" fillId="0" borderId="88" xfId="0" applyNumberFormat="1" applyFont="1" applyBorder="1" applyAlignment="1">
      <alignment horizontal="center" vertical="center"/>
    </xf>
    <xf numFmtId="0" fontId="28" fillId="0" borderId="89" xfId="0" applyFont="1" applyBorder="1" applyAlignment="1">
      <alignment horizontal="center" vertical="center"/>
    </xf>
    <xf numFmtId="14" fontId="28" fillId="0" borderId="90" xfId="0" applyNumberFormat="1" applyFont="1" applyBorder="1" applyAlignment="1">
      <alignment horizontal="center" vertical="center"/>
    </xf>
    <xf numFmtId="49" fontId="58" fillId="0" borderId="91" xfId="45" applyNumberFormat="1" applyFont="1" applyBorder="1" applyAlignment="1" applyProtection="1">
      <alignment horizontal="center" vertical="center" wrapText="1"/>
    </xf>
    <xf numFmtId="49" fontId="58" fillId="0" borderId="92" xfId="45" applyNumberFormat="1" applyFont="1" applyBorder="1" applyAlignment="1" applyProtection="1">
      <alignment horizontal="center" vertical="center"/>
    </xf>
    <xf numFmtId="49" fontId="58" fillId="0" borderId="88" xfId="45" applyNumberFormat="1" applyFont="1" applyBorder="1" applyAlignment="1" applyProtection="1">
      <alignment horizontal="center" vertical="center"/>
    </xf>
    <xf numFmtId="49" fontId="58" fillId="0" borderId="81" xfId="45" applyNumberFormat="1" applyFont="1" applyBorder="1" applyAlignment="1" applyProtection="1">
      <alignment horizontal="center" vertical="center"/>
    </xf>
    <xf numFmtId="49" fontId="63" fillId="0" borderId="0" xfId="45" applyNumberFormat="1" applyFont="1" applyAlignment="1" applyProtection="1">
      <alignment horizontal="center" vertical="center"/>
    </xf>
    <xf numFmtId="49" fontId="46" fillId="25" borderId="75" xfId="37" applyNumberFormat="1" applyFont="1" applyFill="1" applyBorder="1" applyAlignment="1" applyProtection="1">
      <alignment horizontal="left" vertical="center" wrapText="1" shrinkToFit="1"/>
    </xf>
    <xf numFmtId="0" fontId="61" fillId="25" borderId="0" xfId="45" applyFont="1" applyFill="1" applyAlignment="1" applyProtection="1">
      <alignment horizontal="center" vertical="center"/>
    </xf>
    <xf numFmtId="3" fontId="46" fillId="25" borderId="75" xfId="37" applyNumberFormat="1" applyFont="1" applyFill="1" applyBorder="1" applyAlignment="1" applyProtection="1">
      <alignment horizontal="right" vertical="center" wrapText="1" shrinkToFit="1"/>
    </xf>
    <xf numFmtId="0" fontId="49" fillId="0" borderId="0" xfId="45" applyFill="1" applyAlignment="1" applyProtection="1">
      <alignment vertical="center"/>
      <protection locked="0"/>
    </xf>
    <xf numFmtId="0" fontId="49" fillId="0" borderId="0" xfId="45" applyAlignment="1" applyProtection="1">
      <alignment vertical="center"/>
    </xf>
    <xf numFmtId="0" fontId="53" fillId="0" borderId="0" xfId="45" applyFont="1" applyAlignment="1" applyProtection="1">
      <alignment horizontal="center" vertical="center"/>
      <protection locked="0"/>
    </xf>
    <xf numFmtId="0" fontId="54" fillId="0" borderId="81" xfId="45" applyFont="1" applyBorder="1" applyAlignment="1" applyProtection="1">
      <alignment horizontal="center" vertical="center" wrapText="1"/>
    </xf>
    <xf numFmtId="0" fontId="55" fillId="0" borderId="81" xfId="45" applyFont="1" applyBorder="1" applyAlignment="1" applyProtection="1">
      <alignment horizontal="center" vertical="center" textRotation="90"/>
    </xf>
    <xf numFmtId="0" fontId="49" fillId="25" borderId="81" xfId="45" applyFont="1" applyFill="1" applyBorder="1" applyAlignment="1" applyProtection="1">
      <alignment vertical="center" wrapText="1"/>
    </xf>
    <xf numFmtId="0" fontId="61" fillId="25" borderId="81" xfId="45" applyFont="1" applyFill="1" applyBorder="1" applyAlignment="1" applyProtection="1">
      <alignment horizontal="center" vertical="center"/>
    </xf>
    <xf numFmtId="3" fontId="62" fillId="25" borderId="81" xfId="45" applyNumberFormat="1" applyFont="1" applyFill="1" applyBorder="1" applyAlignment="1" applyProtection="1">
      <alignment vertical="center"/>
      <protection locked="0"/>
    </xf>
    <xf numFmtId="3" fontId="62" fillId="25" borderId="81" xfId="45" applyNumberFormat="1" applyFont="1" applyFill="1" applyBorder="1" applyAlignment="1" applyProtection="1">
      <alignment vertical="center"/>
    </xf>
    <xf numFmtId="0" fontId="53" fillId="25" borderId="81" xfId="45" applyFont="1" applyFill="1" applyBorder="1" applyAlignment="1" applyProtection="1">
      <alignment vertical="center" wrapText="1"/>
    </xf>
    <xf numFmtId="3" fontId="64" fillId="25" borderId="81" xfId="45" applyNumberFormat="1" applyFont="1" applyFill="1" applyBorder="1" applyAlignment="1" applyProtection="1">
      <alignment vertical="center"/>
      <protection locked="0"/>
    </xf>
    <xf numFmtId="0" fontId="66" fillId="0" borderId="81" xfId="45" applyFont="1" applyBorder="1" applyAlignment="1" applyProtection="1">
      <alignment horizontal="left" vertical="center" shrinkToFit="1"/>
    </xf>
    <xf numFmtId="0" fontId="61" fillId="0" borderId="81" xfId="45" applyFont="1" applyBorder="1" applyAlignment="1" applyProtection="1">
      <alignment horizontal="center" vertical="center"/>
    </xf>
    <xf numFmtId="3" fontId="66" fillId="0" borderId="81" xfId="45" applyNumberFormat="1" applyFont="1" applyBorder="1" applyAlignment="1" applyProtection="1">
      <alignment horizontal="right" vertical="center"/>
      <protection locked="0"/>
    </xf>
    <xf numFmtId="0" fontId="67" fillId="0" borderId="81" xfId="45" applyNumberFormat="1" applyFont="1" applyBorder="1" applyAlignment="1" applyProtection="1">
      <alignment vertical="center" wrapText="1"/>
    </xf>
    <xf numFmtId="3" fontId="66" fillId="0" borderId="81" xfId="45" applyNumberFormat="1" applyFont="1" applyBorder="1" applyAlignment="1" applyProtection="1">
      <alignment vertical="center"/>
      <protection locked="0"/>
    </xf>
    <xf numFmtId="3" fontId="66" fillId="0" borderId="81" xfId="45" applyNumberFormat="1" applyFont="1" applyBorder="1" applyAlignment="1" applyProtection="1">
      <alignment vertical="center"/>
    </xf>
    <xf numFmtId="0" fontId="67" fillId="0" borderId="81" xfId="45" applyFont="1" applyBorder="1" applyAlignment="1" applyProtection="1">
      <alignment vertical="center" wrapText="1"/>
    </xf>
    <xf numFmtId="0" fontId="49" fillId="0" borderId="0" xfId="45" applyFont="1" applyAlignment="1" applyProtection="1">
      <alignment vertical="center" wrapText="1"/>
    </xf>
    <xf numFmtId="0" fontId="69" fillId="0" borderId="26" xfId="0" applyFont="1" applyBorder="1" applyAlignment="1">
      <alignment horizontal="center"/>
    </xf>
    <xf numFmtId="0" fontId="69" fillId="0" borderId="26" xfId="0" applyFont="1" applyBorder="1" applyAlignment="1">
      <alignment horizontal="center" wrapText="1"/>
    </xf>
    <xf numFmtId="49" fontId="0" fillId="0" borderId="26" xfId="0" applyNumberFormat="1" applyBorder="1" applyAlignment="1">
      <alignment horizontal="center"/>
    </xf>
    <xf numFmtId="3" fontId="18" fillId="0" borderId="26" xfId="0" applyNumberFormat="1" applyFont="1" applyBorder="1" applyAlignment="1"/>
    <xf numFmtId="49" fontId="28" fillId="0" borderId="26" xfId="0" applyNumberFormat="1" applyFont="1" applyBorder="1" applyAlignment="1">
      <alignment horizontal="center"/>
    </xf>
    <xf numFmtId="0" fontId="28" fillId="0" borderId="26" xfId="0" applyFont="1" applyBorder="1"/>
    <xf numFmtId="3" fontId="20" fillId="0" borderId="26" xfId="0" applyNumberFormat="1" applyFont="1" applyBorder="1" applyAlignment="1"/>
    <xf numFmtId="49" fontId="22" fillId="0" borderId="26" xfId="0" applyNumberFormat="1" applyFont="1" applyBorder="1" applyAlignment="1">
      <alignment horizontal="center"/>
    </xf>
    <xf numFmtId="0" fontId="22" fillId="0" borderId="26" xfId="0" applyFont="1" applyBorder="1"/>
    <xf numFmtId="0" fontId="22" fillId="0" borderId="0" xfId="0" applyFont="1" applyAlignment="1">
      <alignment horizontal="center"/>
    </xf>
    <xf numFmtId="3" fontId="18" fillId="0" borderId="26" xfId="0" applyNumberFormat="1" applyFont="1" applyBorder="1"/>
    <xf numFmtId="3" fontId="20" fillId="0" borderId="26" xfId="0" applyNumberFormat="1" applyFont="1" applyBorder="1"/>
    <xf numFmtId="0" fontId="22" fillId="0" borderId="26" xfId="0" applyFont="1" applyFill="1" applyBorder="1"/>
    <xf numFmtId="0" fontId="18" fillId="0" borderId="0" xfId="44" applyFont="1"/>
    <xf numFmtId="0" fontId="20" fillId="0" borderId="0" xfId="44" applyFont="1" applyAlignment="1">
      <alignment horizontal="centerContinuous"/>
    </xf>
    <xf numFmtId="0" fontId="20" fillId="0" borderId="0" xfId="44" applyFont="1"/>
    <xf numFmtId="0" fontId="20" fillId="0" borderId="26" xfId="44" applyFont="1" applyBorder="1" applyAlignment="1">
      <alignment horizontal="center" vertical="center"/>
    </xf>
    <xf numFmtId="0" fontId="20" fillId="0" borderId="26" xfId="44" applyFont="1" applyBorder="1" applyAlignment="1">
      <alignment horizontal="center" wrapText="1"/>
    </xf>
    <xf numFmtId="0" fontId="18" fillId="0" borderId="26" xfId="44" applyFont="1" applyBorder="1" applyAlignment="1">
      <alignment wrapText="1"/>
    </xf>
    <xf numFmtId="0" fontId="18" fillId="0" borderId="26" xfId="44" applyFont="1" applyBorder="1"/>
    <xf numFmtId="0" fontId="27" fillId="0" borderId="26" xfId="44" applyFont="1" applyBorder="1"/>
    <xf numFmtId="0" fontId="20" fillId="18" borderId="26" xfId="44" applyFont="1" applyFill="1" applyBorder="1"/>
    <xf numFmtId="0" fontId="48" fillId="0" borderId="0" xfId="44" applyAlignment="1">
      <alignment horizontal="left"/>
    </xf>
    <xf numFmtId="0" fontId="51" fillId="0" borderId="0" xfId="44" applyFont="1"/>
    <xf numFmtId="0" fontId="51" fillId="0" borderId="0" xfId="44" applyFont="1" applyAlignment="1">
      <alignment horizontal="right"/>
    </xf>
    <xf numFmtId="1" fontId="27" fillId="0" borderId="26" xfId="44" applyNumberFormat="1" applyFont="1" applyBorder="1" applyAlignment="1">
      <alignment horizontal="center" wrapText="1"/>
    </xf>
    <xf numFmtId="0" fontId="71" fillId="0" borderId="26" xfId="44" applyFont="1" applyBorder="1" applyAlignment="1"/>
    <xf numFmtId="0" fontId="27" fillId="0" borderId="28" xfId="44" applyFont="1" applyBorder="1" applyAlignment="1">
      <alignment horizontal="center" vertical="center"/>
    </xf>
    <xf numFmtId="1" fontId="27" fillId="0" borderId="28" xfId="44" applyNumberFormat="1" applyFont="1" applyBorder="1" applyAlignment="1">
      <alignment horizontal="center" wrapText="1"/>
    </xf>
    <xf numFmtId="0" fontId="48" fillId="0" borderId="28" xfId="44" applyBorder="1"/>
    <xf numFmtId="0" fontId="51" fillId="0" borderId="26" xfId="44" applyFont="1" applyBorder="1"/>
    <xf numFmtId="0" fontId="72" fillId="0" borderId="26" xfId="44" applyFont="1" applyBorder="1"/>
    <xf numFmtId="0" fontId="27" fillId="18" borderId="26" xfId="44" applyFont="1" applyFill="1" applyBorder="1"/>
    <xf numFmtId="0" fontId="43" fillId="0" borderId="0" xfId="36" applyFont="1"/>
    <xf numFmtId="0" fontId="42" fillId="0" borderId="0" xfId="44" applyFont="1"/>
    <xf numFmtId="0" fontId="42" fillId="0" borderId="0" xfId="44" applyFont="1" applyAlignment="1">
      <alignment horizontal="right"/>
    </xf>
    <xf numFmtId="0" fontId="42" fillId="0" borderId="26" xfId="44" applyFont="1" applyBorder="1" applyAlignment="1">
      <alignment horizontal="center" wrapText="1"/>
    </xf>
    <xf numFmtId="0" fontId="42" fillId="0" borderId="26" xfId="44" applyFont="1" applyBorder="1" applyAlignment="1">
      <alignment horizontal="center"/>
    </xf>
    <xf numFmtId="0" fontId="43" fillId="0" borderId="0" xfId="44" applyFont="1"/>
    <xf numFmtId="3" fontId="43" fillId="0" borderId="26" xfId="44" applyNumberFormat="1" applyFont="1" applyBorder="1" applyAlignment="1">
      <alignment horizontal="right"/>
    </xf>
    <xf numFmtId="3" fontId="43" fillId="0" borderId="26" xfId="44" applyNumberFormat="1" applyFont="1" applyBorder="1"/>
    <xf numFmtId="3" fontId="42" fillId="0" borderId="26" xfId="44" applyNumberFormat="1" applyFont="1" applyBorder="1"/>
    <xf numFmtId="3" fontId="42" fillId="0" borderId="26" xfId="44" applyNumberFormat="1" applyFont="1" applyBorder="1" applyAlignment="1">
      <alignment horizontal="right"/>
    </xf>
    <xf numFmtId="0" fontId="43" fillId="0" borderId="26" xfId="44" applyFont="1" applyFill="1" applyBorder="1" applyAlignment="1"/>
    <xf numFmtId="0" fontId="43" fillId="0" borderId="0" xfId="44" applyFont="1" applyBorder="1" applyAlignment="1"/>
    <xf numFmtId="0" fontId="42" fillId="0" borderId="0" xfId="44" applyFont="1" applyBorder="1" applyAlignment="1"/>
    <xf numFmtId="3" fontId="43" fillId="0" borderId="0" xfId="44" applyNumberFormat="1" applyFont="1" applyBorder="1"/>
    <xf numFmtId="0" fontId="42" fillId="0" borderId="0" xfId="44" applyFont="1" applyAlignment="1"/>
    <xf numFmtId="0" fontId="42" fillId="0" borderId="0" xfId="44" applyFont="1" applyBorder="1" applyAlignment="1">
      <alignment horizontal="center" wrapText="1"/>
    </xf>
    <xf numFmtId="0" fontId="42" fillId="0" borderId="0" xfId="44" applyFont="1" applyBorder="1" applyAlignment="1">
      <alignment horizontal="center"/>
    </xf>
    <xf numFmtId="3" fontId="43" fillId="0" borderId="0" xfId="44" applyNumberFormat="1" applyFont="1" applyBorder="1" applyAlignment="1">
      <alignment horizontal="right"/>
    </xf>
    <xf numFmtId="3" fontId="42" fillId="0" borderId="0" xfId="44" applyNumberFormat="1" applyFont="1" applyBorder="1"/>
    <xf numFmtId="3" fontId="42" fillId="0" borderId="0" xfId="44" applyNumberFormat="1" applyFont="1" applyBorder="1" applyAlignment="1">
      <alignment horizontal="right"/>
    </xf>
    <xf numFmtId="0" fontId="42" fillId="0" borderId="0" xfId="44" applyFont="1" applyBorder="1"/>
    <xf numFmtId="0" fontId="43" fillId="0" borderId="0" xfId="44" applyFont="1" applyFill="1" applyBorder="1" applyAlignment="1"/>
    <xf numFmtId="0" fontId="76" fillId="0" borderId="0" xfId="36" applyFont="1"/>
    <xf numFmtId="0" fontId="43" fillId="0" borderId="0" xfId="44" applyFont="1" applyBorder="1"/>
    <xf numFmtId="0" fontId="42" fillId="0" borderId="0" xfId="36" applyBorder="1"/>
    <xf numFmtId="0" fontId="48" fillId="0" borderId="0" xfId="44" applyBorder="1"/>
    <xf numFmtId="0" fontId="42" fillId="0" borderId="0" xfId="44" applyFont="1" applyBorder="1" applyAlignment="1">
      <alignment horizontal="right"/>
    </xf>
    <xf numFmtId="0" fontId="42" fillId="0" borderId="0" xfId="46"/>
    <xf numFmtId="0" fontId="42" fillId="0" borderId="0" xfId="46" applyFont="1" applyAlignment="1">
      <alignment horizontal="right"/>
    </xf>
    <xf numFmtId="0" fontId="43" fillId="0" borderId="26" xfId="46" applyFont="1" applyBorder="1" applyAlignment="1">
      <alignment horizontal="center" vertical="center"/>
    </xf>
    <xf numFmtId="0" fontId="73" fillId="0" borderId="26" xfId="46" applyFont="1" applyBorder="1"/>
    <xf numFmtId="3" fontId="73" fillId="0" borderId="26" xfId="46" applyNumberFormat="1" applyFont="1" applyBorder="1" applyAlignment="1">
      <alignment horizontal="right"/>
    </xf>
    <xf numFmtId="0" fontId="73" fillId="0" borderId="26" xfId="46" applyFont="1" applyBorder="1" applyAlignment="1">
      <alignment vertical="center" wrapText="1"/>
    </xf>
    <xf numFmtId="0" fontId="74" fillId="0" borderId="26" xfId="46" applyFont="1" applyBorder="1" applyAlignment="1">
      <alignment vertical="center" wrapText="1"/>
    </xf>
    <xf numFmtId="3" fontId="74" fillId="0" borderId="26" xfId="46" applyNumberFormat="1" applyFont="1" applyBorder="1" applyAlignment="1">
      <alignment horizontal="right"/>
    </xf>
    <xf numFmtId="0" fontId="42" fillId="0" borderId="0" xfId="46" applyAlignment="1">
      <alignment vertical="center" wrapText="1"/>
    </xf>
    <xf numFmtId="0" fontId="28" fillId="0" borderId="26" xfId="44" applyFont="1" applyBorder="1" applyAlignment="1">
      <alignment horizontal="center"/>
    </xf>
    <xf numFmtId="3" fontId="73" fillId="0" borderId="26" xfId="46" applyNumberFormat="1" applyFont="1" applyBorder="1"/>
    <xf numFmtId="0" fontId="74" fillId="0" borderId="26" xfId="46" applyFont="1" applyBorder="1"/>
    <xf numFmtId="3" fontId="74" fillId="0" borderId="26" xfId="46" applyNumberFormat="1" applyFont="1" applyBorder="1"/>
    <xf numFmtId="0" fontId="73" fillId="0" borderId="0" xfId="46" applyFont="1"/>
    <xf numFmtId="0" fontId="24" fillId="0" borderId="0" xfId="44" applyFont="1"/>
    <xf numFmtId="0" fontId="28" fillId="0" borderId="26" xfId="44" applyFont="1" applyBorder="1" applyAlignment="1">
      <alignment horizontal="center" wrapText="1"/>
    </xf>
    <xf numFmtId="0" fontId="51" fillId="0" borderId="26" xfId="44" applyFont="1" applyBorder="1" applyAlignment="1">
      <alignment wrapText="1"/>
    </xf>
    <xf numFmtId="3" fontId="48" fillId="0" borderId="26" xfId="44" applyNumberFormat="1" applyFont="1" applyBorder="1"/>
    <xf numFmtId="0" fontId="28" fillId="18" borderId="26" xfId="44" applyFont="1" applyFill="1" applyBorder="1"/>
    <xf numFmtId="3" fontId="28" fillId="0" borderId="26" xfId="44" applyNumberFormat="1" applyFont="1" applyBorder="1"/>
    <xf numFmtId="0" fontId="48" fillId="0" borderId="0" xfId="47"/>
    <xf numFmtId="0" fontId="48" fillId="0" borderId="0" xfId="47" applyFont="1"/>
    <xf numFmtId="0" fontId="28" fillId="0" borderId="26" xfId="47" applyFont="1" applyBorder="1" applyAlignment="1">
      <alignment horizontal="center"/>
    </xf>
    <xf numFmtId="0" fontId="28" fillId="0" borderId="0" xfId="47" applyFont="1" applyAlignment="1">
      <alignment horizontal="center"/>
    </xf>
    <xf numFmtId="0" fontId="42" fillId="0" borderId="26" xfId="47" applyFont="1" applyBorder="1" applyAlignment="1">
      <alignment horizontal="center" vertical="top" wrapText="1"/>
    </xf>
    <xf numFmtId="0" fontId="42" fillId="0" borderId="26" xfId="47" applyFont="1" applyBorder="1" applyAlignment="1">
      <alignment horizontal="left" vertical="top" wrapText="1"/>
    </xf>
    <xf numFmtId="3" fontId="42" fillId="0" borderId="26" xfId="47" applyNumberFormat="1" applyFont="1" applyBorder="1" applyAlignment="1">
      <alignment horizontal="right" vertical="top" wrapText="1"/>
    </xf>
    <xf numFmtId="0" fontId="43" fillId="0" borderId="26" xfId="47" applyFont="1" applyBorder="1" applyAlignment="1">
      <alignment horizontal="center" vertical="top" wrapText="1"/>
    </xf>
    <xf numFmtId="0" fontId="43" fillId="0" borderId="26" xfId="47" applyFont="1" applyBorder="1" applyAlignment="1">
      <alignment horizontal="left" vertical="top" wrapText="1"/>
    </xf>
    <xf numFmtId="3" fontId="43" fillId="0" borderId="26" xfId="47" applyNumberFormat="1" applyFont="1" applyBorder="1" applyAlignment="1">
      <alignment horizontal="right" vertical="top" wrapText="1"/>
    </xf>
    <xf numFmtId="0" fontId="28" fillId="0" borderId="29" xfId="0" applyFont="1" applyFill="1" applyBorder="1"/>
    <xf numFmtId="3" fontId="18" fillId="0" borderId="0" xfId="0" applyNumberFormat="1" applyFont="1"/>
    <xf numFmtId="0" fontId="26" fillId="0" borderId="11" xfId="0" applyFont="1" applyFill="1" applyBorder="1"/>
    <xf numFmtId="0" fontId="0" fillId="0" borderId="11" xfId="0" applyNumberFormat="1" applyFont="1" applyBorder="1" applyAlignment="1">
      <alignment vertical="center" wrapText="1"/>
    </xf>
    <xf numFmtId="0" fontId="28" fillId="0" borderId="34" xfId="0" applyNumberFormat="1" applyFont="1" applyFill="1" applyBorder="1" applyAlignment="1">
      <alignment wrapText="1"/>
    </xf>
    <xf numFmtId="0" fontId="0" fillId="0" borderId="11" xfId="0" applyNumberFormat="1" applyBorder="1" applyAlignment="1">
      <alignment horizontal="left" wrapText="1"/>
    </xf>
    <xf numFmtId="0" fontId="0" fillId="0" borderId="11" xfId="0" applyNumberFormat="1" applyBorder="1" applyAlignment="1">
      <alignment wrapText="1"/>
    </xf>
    <xf numFmtId="0" fontId="28" fillId="0" borderId="11" xfId="0" applyNumberFormat="1" applyFont="1" applyFill="1" applyBorder="1" applyAlignment="1">
      <alignment wrapText="1"/>
    </xf>
    <xf numFmtId="0" fontId="27" fillId="0" borderId="11" xfId="0" applyNumberFormat="1" applyFont="1" applyBorder="1" applyAlignment="1">
      <alignment wrapText="1"/>
    </xf>
    <xf numFmtId="0" fontId="0" fillId="0" borderId="40" xfId="0" applyNumberFormat="1" applyBorder="1" applyAlignment="1">
      <alignment wrapText="1"/>
    </xf>
    <xf numFmtId="0" fontId="18" fillId="0" borderId="34" xfId="0" applyNumberFormat="1" applyFont="1" applyBorder="1" applyAlignment="1">
      <alignment wrapText="1"/>
    </xf>
    <xf numFmtId="0" fontId="22" fillId="17" borderId="11" xfId="0" applyNumberFormat="1" applyFont="1" applyFill="1" applyBorder="1" applyAlignment="1">
      <alignment wrapText="1"/>
    </xf>
    <xf numFmtId="0" fontId="0" fillId="0" borderId="34" xfId="0" applyNumberFormat="1" applyBorder="1" applyAlignment="1">
      <alignment wrapText="1"/>
    </xf>
    <xf numFmtId="0" fontId="0" fillId="0" borderId="16" xfId="0" applyNumberFormat="1" applyBorder="1" applyAlignment="1">
      <alignment wrapText="1"/>
    </xf>
    <xf numFmtId="0" fontId="0" fillId="0" borderId="16" xfId="0" applyNumberFormat="1" applyFont="1" applyBorder="1" applyAlignment="1">
      <alignment wrapText="1"/>
    </xf>
    <xf numFmtId="0" fontId="22" fillId="17" borderId="65" xfId="0" applyNumberFormat="1" applyFont="1" applyFill="1" applyBorder="1" applyAlignment="1">
      <alignment wrapText="1"/>
    </xf>
    <xf numFmtId="3" fontId="28" fillId="0" borderId="42" xfId="0" applyNumberFormat="1" applyFont="1" applyBorder="1"/>
    <xf numFmtId="0" fontId="28" fillId="0" borderId="46" xfId="0" applyNumberFormat="1" applyFont="1" applyFill="1" applyBorder="1" applyAlignment="1">
      <alignment wrapText="1"/>
    </xf>
    <xf numFmtId="0" fontId="0" fillId="0" borderId="44" xfId="0" applyNumberFormat="1" applyBorder="1" applyAlignment="1">
      <alignment horizontal="left" wrapText="1"/>
    </xf>
    <xf numFmtId="0" fontId="0" fillId="0" borderId="44" xfId="0" applyNumberFormat="1" applyBorder="1" applyAlignment="1">
      <alignment wrapText="1"/>
    </xf>
    <xf numFmtId="0" fontId="28" fillId="0" borderId="44" xfId="0" applyNumberFormat="1" applyFont="1" applyFill="1" applyBorder="1" applyAlignment="1">
      <alignment wrapText="1"/>
    </xf>
    <xf numFmtId="0" fontId="27" fillId="0" borderId="46" xfId="0" applyNumberFormat="1" applyFont="1" applyBorder="1" applyAlignment="1">
      <alignment wrapText="1"/>
    </xf>
    <xf numFmtId="3" fontId="28" fillId="0" borderId="47" xfId="0" applyNumberFormat="1" applyFont="1" applyBorder="1"/>
    <xf numFmtId="0" fontId="27" fillId="0" borderId="62" xfId="0" applyNumberFormat="1" applyFont="1" applyBorder="1" applyAlignment="1">
      <alignment wrapText="1"/>
    </xf>
    <xf numFmtId="0" fontId="22" fillId="17" borderId="62" xfId="0" applyNumberFormat="1" applyFont="1" applyFill="1" applyBorder="1" applyAlignment="1">
      <alignment wrapText="1"/>
    </xf>
    <xf numFmtId="0" fontId="0" fillId="0" borderId="48" xfId="0" applyNumberFormat="1" applyBorder="1" applyAlignment="1">
      <alignment wrapText="1"/>
    </xf>
    <xf numFmtId="0" fontId="18" fillId="0" borderId="46" xfId="0" applyNumberFormat="1" applyFont="1" applyBorder="1" applyAlignment="1">
      <alignment wrapText="1"/>
    </xf>
    <xf numFmtId="0" fontId="22" fillId="17" borderId="44" xfId="0" applyNumberFormat="1" applyFont="1" applyFill="1" applyBorder="1" applyAlignment="1">
      <alignment wrapText="1"/>
    </xf>
    <xf numFmtId="0" fontId="0" fillId="0" borderId="46" xfId="0" applyNumberFormat="1" applyBorder="1" applyAlignment="1">
      <alignment wrapText="1"/>
    </xf>
    <xf numFmtId="0" fontId="0" fillId="0" borderId="50" xfId="0" applyNumberFormat="1" applyBorder="1" applyAlignment="1">
      <alignment wrapText="1"/>
    </xf>
    <xf numFmtId="0" fontId="0" fillId="0" borderId="50" xfId="0" applyNumberFormat="1" applyFont="1" applyBorder="1" applyAlignment="1">
      <alignment wrapText="1"/>
    </xf>
    <xf numFmtId="3" fontId="28" fillId="0" borderId="34" xfId="0" applyNumberFormat="1" applyFont="1" applyFill="1" applyBorder="1"/>
    <xf numFmtId="3" fontId="28" fillId="0" borderId="34" xfId="0" applyNumberFormat="1" applyFont="1" applyBorder="1"/>
    <xf numFmtId="3" fontId="28" fillId="0" borderId="46" xfId="0" applyNumberFormat="1" applyFont="1" applyBorder="1"/>
    <xf numFmtId="3" fontId="0" fillId="0" borderId="96" xfId="0" applyNumberFormat="1" applyBorder="1"/>
    <xf numFmtId="3" fontId="0" fillId="0" borderId="97" xfId="0" applyNumberFormat="1" applyBorder="1"/>
    <xf numFmtId="3" fontId="0" fillId="0" borderId="98" xfId="0" applyNumberFormat="1" applyBorder="1"/>
    <xf numFmtId="3" fontId="28" fillId="0" borderId="42" xfId="0" applyNumberFormat="1" applyFont="1" applyFill="1" applyBorder="1" applyAlignment="1">
      <alignment vertical="center" wrapText="1"/>
    </xf>
    <xf numFmtId="3" fontId="28" fillId="0" borderId="23" xfId="0" applyNumberFormat="1" applyFont="1" applyBorder="1" applyAlignment="1">
      <alignment vertical="center" wrapText="1"/>
    </xf>
    <xf numFmtId="3" fontId="28" fillId="0" borderId="42" xfId="0" applyNumberFormat="1" applyFont="1" applyBorder="1" applyAlignment="1">
      <alignment vertical="center" wrapText="1"/>
    </xf>
    <xf numFmtId="3" fontId="28" fillId="0" borderId="43" xfId="0" applyNumberFormat="1" applyFont="1" applyBorder="1" applyAlignment="1">
      <alignment vertical="center" wrapText="1"/>
    </xf>
    <xf numFmtId="3" fontId="28" fillId="0" borderId="11" xfId="0" applyNumberFormat="1" applyFont="1" applyBorder="1"/>
    <xf numFmtId="3" fontId="28" fillId="0" borderId="13" xfId="0" applyNumberFormat="1" applyFont="1" applyBorder="1"/>
    <xf numFmtId="3" fontId="28" fillId="0" borderId="44" xfId="0" applyNumberFormat="1" applyFont="1" applyBorder="1"/>
    <xf numFmtId="3" fontId="28" fillId="0" borderId="45" xfId="0" applyNumberFormat="1" applyFont="1" applyBorder="1"/>
    <xf numFmtId="3" fontId="28" fillId="0" borderId="61" xfId="0" applyNumberFormat="1" applyFont="1" applyBorder="1"/>
    <xf numFmtId="3" fontId="22" fillId="17" borderId="61" xfId="0" applyNumberFormat="1" applyFont="1" applyFill="1" applyBorder="1"/>
    <xf numFmtId="3" fontId="28" fillId="0" borderId="14" xfId="0" applyNumberFormat="1" applyFont="1" applyBorder="1"/>
    <xf numFmtId="0" fontId="0" fillId="15" borderId="26" xfId="0" applyFill="1" applyBorder="1"/>
    <xf numFmtId="3" fontId="26" fillId="15" borderId="26" xfId="0" applyNumberFormat="1" applyFont="1" applyFill="1" applyBorder="1"/>
    <xf numFmtId="3" fontId="25" fillId="15" borderId="26" xfId="0" applyNumberFormat="1" applyFont="1" applyFill="1" applyBorder="1"/>
    <xf numFmtId="0" fontId="0" fillId="26" borderId="0" xfId="0" applyFill="1"/>
    <xf numFmtId="0" fontId="77" fillId="0" borderId="26" xfId="0" applyFont="1" applyFill="1" applyBorder="1"/>
    <xf numFmtId="3" fontId="77" fillId="0" borderId="26" xfId="0" applyNumberFormat="1" applyFont="1" applyFill="1" applyBorder="1"/>
    <xf numFmtId="0" fontId="0" fillId="0" borderId="26" xfId="0" applyBorder="1" applyAlignment="1">
      <alignment wrapText="1"/>
    </xf>
    <xf numFmtId="0" fontId="48" fillId="0" borderId="26" xfId="44" applyBorder="1"/>
    <xf numFmtId="0" fontId="42" fillId="0" borderId="26" xfId="44" applyFont="1" applyBorder="1" applyAlignment="1">
      <alignment horizontal="center"/>
    </xf>
    <xf numFmtId="3" fontId="27" fillId="0" borderId="26" xfId="0" applyNumberFormat="1" applyFont="1" applyBorder="1"/>
    <xf numFmtId="3" fontId="51" fillId="0" borderId="26" xfId="0" applyNumberFormat="1" applyFont="1" applyBorder="1"/>
    <xf numFmtId="3" fontId="51" fillId="0" borderId="0" xfId="0" applyNumberFormat="1" applyFont="1"/>
    <xf numFmtId="3" fontId="28" fillId="0" borderId="30" xfId="0" applyNumberFormat="1" applyFont="1" applyBorder="1"/>
    <xf numFmtId="0" fontId="42" fillId="0" borderId="0" xfId="0" applyFont="1"/>
    <xf numFmtId="0" fontId="42" fillId="0" borderId="0" xfId="0" applyFont="1" applyAlignment="1">
      <alignment horizontal="right"/>
    </xf>
    <xf numFmtId="0" fontId="42" fillId="0" borderId="10" xfId="0" applyFont="1" applyBorder="1" applyAlignment="1">
      <alignment horizontal="center" wrapText="1"/>
    </xf>
    <xf numFmtId="0" fontId="42" fillId="0" borderId="10" xfId="0" applyFont="1" applyBorder="1" applyAlignment="1">
      <alignment horizontal="center"/>
    </xf>
    <xf numFmtId="3" fontId="43" fillId="0" borderId="10" xfId="0" applyNumberFormat="1" applyFont="1" applyBorder="1" applyAlignment="1">
      <alignment horizontal="right"/>
    </xf>
    <xf numFmtId="0" fontId="43" fillId="0" borderId="0" xfId="0" applyFont="1"/>
    <xf numFmtId="3" fontId="43" fillId="0" borderId="10" xfId="0" applyNumberFormat="1" applyFont="1" applyBorder="1"/>
    <xf numFmtId="3" fontId="42" fillId="0" borderId="10" xfId="0" applyNumberFormat="1" applyFont="1" applyBorder="1"/>
    <xf numFmtId="3" fontId="42" fillId="0" borderId="10" xfId="0" applyNumberFormat="1" applyFont="1" applyBorder="1" applyAlignment="1">
      <alignment horizontal="right"/>
    </xf>
    <xf numFmtId="0" fontId="43" fillId="0" borderId="10" xfId="0" applyFont="1" applyFill="1" applyBorder="1" applyAlignment="1"/>
    <xf numFmtId="0" fontId="43" fillId="0" borderId="0" xfId="0" applyFont="1" applyBorder="1" applyAlignment="1"/>
    <xf numFmtId="0" fontId="42" fillId="0" borderId="0" xfId="0" applyFont="1" applyBorder="1" applyAlignment="1"/>
    <xf numFmtId="3" fontId="43" fillId="0" borderId="0" xfId="0" applyNumberFormat="1" applyFont="1" applyBorder="1"/>
    <xf numFmtId="16" fontId="0" fillId="0" borderId="0" xfId="0" applyNumberFormat="1"/>
    <xf numFmtId="16" fontId="42" fillId="0" borderId="0" xfId="36" applyNumberFormat="1"/>
    <xf numFmtId="16" fontId="42" fillId="0" borderId="0" xfId="44" applyNumberFormat="1" applyFont="1"/>
    <xf numFmtId="49" fontId="63" fillId="0" borderId="0" xfId="45" applyNumberFormat="1" applyFont="1" applyAlignment="1" applyProtection="1">
      <alignment vertical="center"/>
      <protection locked="0"/>
    </xf>
    <xf numFmtId="3" fontId="49" fillId="0" borderId="0" xfId="45" applyNumberFormat="1" applyAlignment="1" applyProtection="1">
      <alignment vertical="center"/>
      <protection locked="0"/>
    </xf>
    <xf numFmtId="3" fontId="63" fillId="0" borderId="0" xfId="45" applyNumberFormat="1" applyFont="1" applyFill="1" applyAlignment="1" applyProtection="1">
      <alignment vertical="center"/>
      <protection locked="0"/>
    </xf>
    <xf numFmtId="3" fontId="63" fillId="0" borderId="0" xfId="45" applyNumberFormat="1" applyFont="1" applyAlignment="1" applyProtection="1">
      <alignment vertical="center"/>
      <protection locked="0"/>
    </xf>
    <xf numFmtId="3" fontId="63" fillId="25" borderId="0" xfId="45" applyNumberFormat="1" applyFont="1" applyFill="1" applyAlignment="1" applyProtection="1">
      <alignment vertical="center"/>
      <protection locked="0"/>
    </xf>
    <xf numFmtId="3" fontId="49" fillId="0" borderId="81" xfId="45" applyNumberFormat="1" applyBorder="1" applyAlignment="1" applyProtection="1">
      <alignment vertical="center" wrapText="1"/>
      <protection locked="0"/>
    </xf>
    <xf numFmtId="0" fontId="20" fillId="12" borderId="10" xfId="0" applyFont="1" applyFill="1" applyBorder="1" applyAlignment="1">
      <alignment horizontal="left"/>
    </xf>
    <xf numFmtId="0" fontId="20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0" fillId="0" borderId="19" xfId="0" applyBorder="1" applyAlignment="1"/>
    <xf numFmtId="0" fontId="0" fillId="0" borderId="13" xfId="0" applyBorder="1" applyAlignment="1"/>
    <xf numFmtId="0" fontId="20" fillId="0" borderId="10" xfId="0" applyFont="1" applyBorder="1" applyAlignment="1">
      <alignment horizontal="center" vertical="center"/>
    </xf>
    <xf numFmtId="0" fontId="20" fillId="0" borderId="11" xfId="0" applyFont="1" applyFill="1" applyBorder="1" applyAlignment="1">
      <alignment horizontal="left"/>
    </xf>
    <xf numFmtId="0" fontId="20" fillId="0" borderId="13" xfId="0" applyFont="1" applyFill="1" applyBorder="1" applyAlignment="1">
      <alignment horizontal="left"/>
    </xf>
    <xf numFmtId="0" fontId="20" fillId="0" borderId="11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left"/>
    </xf>
    <xf numFmtId="0" fontId="18" fillId="0" borderId="13" xfId="0" applyFont="1" applyFill="1" applyBorder="1" applyAlignment="1">
      <alignment horizontal="left"/>
    </xf>
    <xf numFmtId="0" fontId="20" fillId="12" borderId="11" xfId="0" applyFont="1" applyFill="1" applyBorder="1" applyAlignment="1">
      <alignment horizontal="left"/>
    </xf>
    <xf numFmtId="0" fontId="20" fillId="12" borderId="13" xfId="0" applyFont="1" applyFill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1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20" fillId="0" borderId="11" xfId="0" applyFont="1" applyBorder="1" applyAlignment="1">
      <alignment horizontal="left"/>
    </xf>
    <xf numFmtId="0" fontId="20" fillId="0" borderId="13" xfId="0" applyFont="1" applyBorder="1" applyAlignment="1">
      <alignment horizontal="left"/>
    </xf>
    <xf numFmtId="0" fontId="50" fillId="0" borderId="11" xfId="0" applyFont="1" applyBorder="1" applyAlignment="1"/>
    <xf numFmtId="0" fontId="50" fillId="0" borderId="19" xfId="0" applyFont="1" applyBorder="1" applyAlignment="1"/>
    <xf numFmtId="0" fontId="50" fillId="0" borderId="13" xfId="0" applyFont="1" applyBorder="1" applyAlignment="1"/>
    <xf numFmtId="0" fontId="33" fillId="0" borderId="11" xfId="0" applyFont="1" applyBorder="1" applyAlignment="1"/>
    <xf numFmtId="0" fontId="20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18" fillId="0" borderId="10" xfId="0" applyFont="1" applyBorder="1" applyAlignment="1"/>
    <xf numFmtId="49" fontId="20" fillId="0" borderId="10" xfId="0" applyNumberFormat="1" applyFont="1" applyBorder="1" applyAlignment="1">
      <alignment horizontal="left" vertical="center"/>
    </xf>
    <xf numFmtId="0" fontId="18" fillId="0" borderId="10" xfId="0" applyFont="1" applyFill="1" applyBorder="1" applyAlignment="1">
      <alignment horizontal="left"/>
    </xf>
    <xf numFmtId="0" fontId="20" fillId="0" borderId="1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18" fillId="0" borderId="18" xfId="0" applyFont="1" applyBorder="1" applyAlignment="1">
      <alignment horizontal="right"/>
    </xf>
    <xf numFmtId="0" fontId="18" fillId="12" borderId="10" xfId="0" applyFont="1" applyFill="1" applyBorder="1" applyAlignment="1">
      <alignment horizontal="left"/>
    </xf>
    <xf numFmtId="0" fontId="20" fillId="0" borderId="19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/>
    </xf>
    <xf numFmtId="0" fontId="0" fillId="0" borderId="18" xfId="0" applyBorder="1" applyAlignment="1"/>
    <xf numFmtId="0" fontId="0" fillId="0" borderId="23" xfId="0" applyBorder="1" applyAlignment="1"/>
    <xf numFmtId="0" fontId="20" fillId="0" borderId="24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0" fillId="0" borderId="0" xfId="0" applyAlignment="1"/>
    <xf numFmtId="0" fontId="18" fillId="0" borderId="0" xfId="0" applyFont="1" applyBorder="1" applyAlignment="1">
      <alignment horizont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left" wrapText="1"/>
    </xf>
    <xf numFmtId="49" fontId="20" fillId="0" borderId="10" xfId="0" applyNumberFormat="1" applyFont="1" applyBorder="1" applyAlignment="1">
      <alignment horizontal="center" vertical="center"/>
    </xf>
    <xf numFmtId="0" fontId="27" fillId="0" borderId="10" xfId="0" applyFont="1" applyFill="1" applyBorder="1" applyAlignment="1">
      <alignment horizontal="left" vertical="center" wrapText="1"/>
    </xf>
    <xf numFmtId="0" fontId="27" fillId="0" borderId="10" xfId="0" applyFont="1" applyBorder="1" applyAlignment="1">
      <alignment horizontal="left"/>
    </xf>
    <xf numFmtId="0" fontId="20" fillId="0" borderId="10" xfId="0" applyFont="1" applyFill="1" applyBorder="1" applyAlignment="1">
      <alignment horizontal="left"/>
    </xf>
    <xf numFmtId="0" fontId="0" fillId="0" borderId="0" xfId="0" applyNumberFormat="1" applyBorder="1" applyAlignment="1">
      <alignment wrapText="1"/>
    </xf>
    <xf numFmtId="0" fontId="0" fillId="0" borderId="0" xfId="0" applyNumberFormat="1" applyFont="1" applyBorder="1" applyAlignment="1">
      <alignment wrapText="1"/>
    </xf>
    <xf numFmtId="0" fontId="35" fillId="0" borderId="0" xfId="0" applyFont="1" applyBorder="1" applyAlignment="1"/>
    <xf numFmtId="0" fontId="22" fillId="0" borderId="0" xfId="0" applyFont="1" applyBorder="1" applyAlignment="1">
      <alignment horizontal="center" vertical="center"/>
    </xf>
    <xf numFmtId="0" fontId="41" fillId="0" borderId="0" xfId="0" applyNumberFormat="1" applyFont="1" applyBorder="1" applyAlignment="1">
      <alignment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0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26" fillId="0" borderId="2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26" fillId="0" borderId="27" xfId="0" applyFont="1" applyBorder="1" applyAlignment="1"/>
    <xf numFmtId="0" fontId="26" fillId="0" borderId="28" xfId="0" applyFont="1" applyBorder="1" applyAlignment="1"/>
    <xf numFmtId="0" fontId="20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Border="1" applyAlignment="1">
      <alignment horizontal="right"/>
    </xf>
    <xf numFmtId="0" fontId="26" fillId="0" borderId="29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7" xfId="0" applyBorder="1" applyAlignment="1"/>
    <xf numFmtId="0" fontId="0" fillId="0" borderId="28" xfId="0" applyBorder="1" applyAlignment="1"/>
    <xf numFmtId="0" fontId="26" fillId="0" borderId="18" xfId="0" applyFont="1" applyBorder="1" applyAlignment="1">
      <alignment horizontal="right"/>
    </xf>
    <xf numFmtId="0" fontId="43" fillId="0" borderId="0" xfId="36" applyFont="1" applyAlignment="1">
      <alignment horizontal="center"/>
    </xf>
    <xf numFmtId="0" fontId="22" fillId="0" borderId="0" xfId="0" applyFont="1" applyAlignment="1">
      <alignment horizontal="center"/>
    </xf>
    <xf numFmtId="0" fontId="28" fillId="0" borderId="75" xfId="0" applyFont="1" applyBorder="1" applyAlignment="1">
      <alignment horizontal="center"/>
    </xf>
    <xf numFmtId="0" fontId="28" fillId="0" borderId="76" xfId="0" applyFont="1" applyBorder="1" applyAlignment="1">
      <alignment horizontal="center"/>
    </xf>
    <xf numFmtId="0" fontId="28" fillId="0" borderId="77" xfId="0" applyFont="1" applyBorder="1" applyAlignment="1">
      <alignment horizontal="center"/>
    </xf>
    <xf numFmtId="0" fontId="28" fillId="0" borderId="78" xfId="0" applyFont="1" applyBorder="1" applyAlignment="1">
      <alignment horizontal="center"/>
    </xf>
    <xf numFmtId="0" fontId="28" fillId="0" borderId="79" xfId="0" applyFont="1" applyBorder="1" applyAlignment="1">
      <alignment horizontal="center"/>
    </xf>
    <xf numFmtId="0" fontId="28" fillId="0" borderId="0" xfId="44" applyFont="1" applyAlignment="1">
      <alignment horizontal="center" vertical="top" wrapText="1"/>
    </xf>
    <xf numFmtId="0" fontId="28" fillId="0" borderId="0" xfId="44" applyFont="1" applyAlignment="1">
      <alignment horizontal="center"/>
    </xf>
    <xf numFmtId="0" fontId="28" fillId="0" borderId="0" xfId="44" applyFont="1" applyAlignment="1"/>
    <xf numFmtId="0" fontId="48" fillId="0" borderId="26" xfId="44" applyBorder="1" applyAlignment="1">
      <alignment vertical="top" wrapText="1"/>
    </xf>
    <xf numFmtId="0" fontId="48" fillId="0" borderId="26" xfId="44" applyBorder="1" applyAlignment="1">
      <alignment wrapText="1"/>
    </xf>
    <xf numFmtId="0" fontId="48" fillId="0" borderId="26" xfId="44" applyBorder="1" applyAlignment="1">
      <alignment horizontal="center"/>
    </xf>
    <xf numFmtId="0" fontId="48" fillId="0" borderId="26" xfId="44" applyBorder="1"/>
    <xf numFmtId="0" fontId="28" fillId="0" borderId="26" xfId="44" applyFont="1" applyBorder="1" applyAlignment="1">
      <alignment horizontal="center"/>
    </xf>
    <xf numFmtId="0" fontId="53" fillId="0" borderId="80" xfId="45" applyFont="1" applyBorder="1" applyAlignment="1" applyProtection="1">
      <alignment horizontal="center" vertical="center" wrapText="1"/>
    </xf>
    <xf numFmtId="0" fontId="22" fillId="0" borderId="80" xfId="0" applyFont="1" applyBorder="1" applyAlignment="1">
      <alignment horizontal="center" vertical="center"/>
    </xf>
    <xf numFmtId="0" fontId="54" fillId="0" borderId="81" xfId="45" applyFont="1" applyBorder="1" applyAlignment="1" applyProtection="1">
      <alignment horizontal="center" vertical="center" wrapText="1"/>
    </xf>
    <xf numFmtId="0" fontId="55" fillId="0" borderId="81" xfId="45" applyFont="1" applyBorder="1" applyAlignment="1" applyProtection="1">
      <alignment horizontal="center" vertical="center" textRotation="90"/>
    </xf>
    <xf numFmtId="0" fontId="56" fillId="0" borderId="81" xfId="45" applyFont="1" applyBorder="1" applyAlignment="1" applyProtection="1">
      <alignment horizontal="center" vertical="center" wrapText="1"/>
    </xf>
    <xf numFmtId="0" fontId="49" fillId="0" borderId="81" xfId="45" applyBorder="1" applyAlignment="1">
      <alignment horizontal="center" vertical="center"/>
    </xf>
    <xf numFmtId="0" fontId="56" fillId="0" borderId="81" xfId="45" applyFont="1" applyBorder="1" applyAlignment="1" applyProtection="1">
      <alignment horizontal="center" vertical="center"/>
    </xf>
    <xf numFmtId="0" fontId="56" fillId="0" borderId="82" xfId="45" applyFont="1" applyBorder="1" applyAlignment="1" applyProtection="1">
      <alignment horizontal="center" vertical="center" wrapText="1" shrinkToFit="1"/>
    </xf>
    <xf numFmtId="0" fontId="49" fillId="0" borderId="83" xfId="45" applyBorder="1" applyAlignment="1">
      <alignment horizontal="center" vertical="center"/>
    </xf>
    <xf numFmtId="0" fontId="54" fillId="0" borderId="85" xfId="45" applyFont="1" applyBorder="1" applyAlignment="1" applyProtection="1">
      <alignment horizontal="center" vertical="center" wrapText="1"/>
    </xf>
    <xf numFmtId="0" fontId="54" fillId="0" borderId="87" xfId="45" applyFont="1" applyBorder="1" applyAlignment="1" applyProtection="1">
      <alignment horizontal="center" vertical="center" wrapText="1"/>
    </xf>
    <xf numFmtId="0" fontId="55" fillId="0" borderId="86" xfId="45" applyFont="1" applyBorder="1" applyAlignment="1" applyProtection="1">
      <alignment horizontal="center" vertical="center" textRotation="90"/>
    </xf>
    <xf numFmtId="0" fontId="55" fillId="0" borderId="27" xfId="45" applyFont="1" applyBorder="1" applyAlignment="1" applyProtection="1">
      <alignment horizontal="center" vertical="center" textRotation="90"/>
    </xf>
    <xf numFmtId="0" fontId="53" fillId="0" borderId="0" xfId="45" applyFont="1" applyAlignment="1" applyProtection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68" fillId="0" borderId="26" xfId="0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7" fillId="0" borderId="27" xfId="44" applyFont="1" applyBorder="1" applyAlignment="1">
      <alignment horizontal="center" vertical="center"/>
    </xf>
    <xf numFmtId="0" fontId="27" fillId="0" borderId="28" xfId="44" applyFont="1" applyBorder="1" applyAlignment="1">
      <alignment horizontal="center" vertical="center"/>
    </xf>
    <xf numFmtId="1" fontId="27" fillId="0" borderId="93" xfId="44" applyNumberFormat="1" applyFont="1" applyBorder="1" applyAlignment="1">
      <alignment horizontal="center" wrapText="1"/>
    </xf>
    <xf numFmtId="0" fontId="48" fillId="0" borderId="94" xfId="44" applyBorder="1" applyAlignment="1"/>
    <xf numFmtId="0" fontId="18" fillId="0" borderId="0" xfId="44" applyFont="1" applyAlignment="1">
      <alignment horizontal="left"/>
    </xf>
    <xf numFmtId="0" fontId="20" fillId="0" borderId="0" xfId="44" applyFont="1" applyAlignment="1">
      <alignment horizontal="center"/>
    </xf>
    <xf numFmtId="0" fontId="48" fillId="0" borderId="0" xfId="44" applyFont="1" applyAlignment="1">
      <alignment horizontal="left"/>
    </xf>
    <xf numFmtId="0" fontId="42" fillId="0" borderId="10" xfId="0" applyFont="1" applyBorder="1" applyAlignment="1"/>
    <xf numFmtId="0" fontId="43" fillId="0" borderId="10" xfId="0" applyFont="1" applyBorder="1" applyAlignment="1">
      <alignment horizontal="center"/>
    </xf>
    <xf numFmtId="0" fontId="43" fillId="0" borderId="10" xfId="0" applyFont="1" applyBorder="1" applyAlignment="1"/>
    <xf numFmtId="0" fontId="42" fillId="0" borderId="10" xfId="0" applyFont="1" applyFill="1" applyBorder="1" applyAlignment="1"/>
    <xf numFmtId="0" fontId="42" fillId="0" borderId="10" xfId="0" applyFont="1" applyBorder="1" applyAlignment="1">
      <alignment horizontal="center"/>
    </xf>
    <xf numFmtId="0" fontId="43" fillId="0" borderId="0" xfId="0" applyFont="1" applyBorder="1" applyAlignment="1"/>
    <xf numFmtId="0" fontId="42" fillId="0" borderId="0" xfId="0" applyFont="1" applyBorder="1" applyAlignment="1"/>
    <xf numFmtId="0" fontId="43" fillId="0" borderId="10" xfId="0" applyFont="1" applyFill="1" applyBorder="1" applyAlignment="1"/>
    <xf numFmtId="0" fontId="43" fillId="0" borderId="95" xfId="36" applyFont="1" applyBorder="1" applyAlignment="1">
      <alignment horizontal="center"/>
    </xf>
    <xf numFmtId="0" fontId="42" fillId="0" borderId="0" xfId="44" applyFont="1" applyAlignment="1"/>
    <xf numFmtId="0" fontId="43" fillId="0" borderId="29" xfId="44" applyFont="1" applyBorder="1" applyAlignment="1">
      <alignment horizontal="center"/>
    </xf>
    <xf numFmtId="0" fontId="43" fillId="0" borderId="31" xfId="44" applyFont="1" applyBorder="1" applyAlignment="1">
      <alignment horizontal="center"/>
    </xf>
    <xf numFmtId="0" fontId="43" fillId="0" borderId="30" xfId="44" applyFont="1" applyBorder="1" applyAlignment="1">
      <alignment horizontal="center"/>
    </xf>
    <xf numFmtId="0" fontId="28" fillId="0" borderId="31" xfId="44" applyFont="1" applyBorder="1" applyAlignment="1">
      <alignment horizontal="center"/>
    </xf>
    <xf numFmtId="0" fontId="28" fillId="0" borderId="30" xfId="44" applyFont="1" applyBorder="1" applyAlignment="1">
      <alignment horizontal="center"/>
    </xf>
    <xf numFmtId="0" fontId="43" fillId="0" borderId="26" xfId="44" applyFont="1" applyBorder="1" applyAlignment="1"/>
    <xf numFmtId="0" fontId="42" fillId="0" borderId="26" xfId="44" applyFont="1" applyBorder="1" applyAlignment="1"/>
    <xf numFmtId="0" fontId="42" fillId="0" borderId="29" xfId="44" applyFont="1" applyBorder="1" applyAlignment="1"/>
    <xf numFmtId="0" fontId="42" fillId="0" borderId="31" xfId="44" applyFont="1" applyBorder="1" applyAlignment="1"/>
    <xf numFmtId="0" fontId="42" fillId="0" borderId="30" xfId="44" applyFont="1" applyBorder="1" applyAlignment="1"/>
    <xf numFmtId="0" fontId="42" fillId="0" borderId="29" xfId="44" applyFont="1" applyFill="1" applyBorder="1" applyAlignment="1"/>
    <xf numFmtId="0" fontId="42" fillId="0" borderId="31" xfId="44" applyFont="1" applyFill="1" applyBorder="1" applyAlignment="1"/>
    <xf numFmtId="0" fontId="42" fillId="0" borderId="30" xfId="44" applyFont="1" applyFill="1" applyBorder="1" applyAlignment="1"/>
    <xf numFmtId="0" fontId="42" fillId="0" borderId="26" xfId="44" applyFont="1" applyFill="1" applyBorder="1" applyAlignment="1"/>
    <xf numFmtId="0" fontId="43" fillId="0" borderId="26" xfId="44" applyFont="1" applyFill="1" applyBorder="1" applyAlignment="1"/>
    <xf numFmtId="0" fontId="43" fillId="0" borderId="29" xfId="44" applyFont="1" applyFill="1" applyBorder="1" applyAlignment="1"/>
    <xf numFmtId="0" fontId="43" fillId="0" borderId="31" xfId="44" applyFont="1" applyFill="1" applyBorder="1" applyAlignment="1"/>
    <xf numFmtId="0" fontId="43" fillId="0" borderId="30" xfId="44" applyFont="1" applyFill="1" applyBorder="1" applyAlignment="1"/>
    <xf numFmtId="0" fontId="43" fillId="0" borderId="0" xfId="44" applyFont="1" applyBorder="1" applyAlignment="1">
      <alignment horizontal="center"/>
    </xf>
    <xf numFmtId="0" fontId="43" fillId="0" borderId="29" xfId="44" applyFont="1" applyBorder="1" applyAlignment="1"/>
    <xf numFmtId="0" fontId="48" fillId="0" borderId="31" xfId="44" applyBorder="1" applyAlignment="1"/>
    <xf numFmtId="0" fontId="48" fillId="0" borderId="30" xfId="44" applyBorder="1" applyAlignment="1"/>
    <xf numFmtId="0" fontId="42" fillId="0" borderId="29" xfId="44" applyFont="1" applyBorder="1" applyAlignment="1">
      <alignment horizontal="center"/>
    </xf>
    <xf numFmtId="0" fontId="42" fillId="0" borderId="31" xfId="44" applyFont="1" applyBorder="1" applyAlignment="1">
      <alignment horizontal="center"/>
    </xf>
    <xf numFmtId="0" fontId="42" fillId="0" borderId="30" xfId="44" applyFont="1" applyBorder="1" applyAlignment="1">
      <alignment horizontal="center"/>
    </xf>
    <xf numFmtId="0" fontId="75" fillId="0" borderId="0" xfId="44" applyFont="1" applyFill="1" applyBorder="1" applyAlignment="1"/>
    <xf numFmtId="0" fontId="42" fillId="0" borderId="0" xfId="44" applyFont="1" applyBorder="1" applyAlignment="1"/>
    <xf numFmtId="0" fontId="43" fillId="0" borderId="0" xfId="44" applyFont="1" applyFill="1" applyBorder="1" applyAlignment="1"/>
    <xf numFmtId="0" fontId="43" fillId="0" borderId="0" xfId="44" applyFont="1" applyBorder="1" applyAlignment="1"/>
    <xf numFmtId="0" fontId="28" fillId="0" borderId="0" xfId="44" applyFont="1" applyBorder="1" applyAlignment="1">
      <alignment horizontal="center"/>
    </xf>
    <xf numFmtId="0" fontId="42" fillId="0" borderId="0" xfId="44" applyFont="1" applyFill="1" applyBorder="1" applyAlignment="1"/>
    <xf numFmtId="0" fontId="48" fillId="0" borderId="0" xfId="44" applyBorder="1" applyAlignment="1"/>
    <xf numFmtId="0" fontId="42" fillId="0" borderId="0" xfId="44" applyFont="1" applyBorder="1" applyAlignment="1">
      <alignment horizontal="center"/>
    </xf>
    <xf numFmtId="0" fontId="28" fillId="0" borderId="0" xfId="44" applyFont="1" applyAlignment="1">
      <alignment horizontal="center" vertical="center" wrapText="1"/>
    </xf>
    <xf numFmtId="0" fontId="42" fillId="0" borderId="0" xfId="46" applyFont="1" applyAlignment="1">
      <alignment horizontal="left"/>
    </xf>
    <xf numFmtId="0" fontId="42" fillId="0" borderId="0" xfId="46" applyAlignment="1">
      <alignment horizontal="left"/>
    </xf>
    <xf numFmtId="0" fontId="42" fillId="0" borderId="0" xfId="46" applyAlignment="1">
      <alignment horizontal="center"/>
    </xf>
    <xf numFmtId="0" fontId="43" fillId="0" borderId="0" xfId="46" applyFont="1" applyAlignment="1">
      <alignment horizontal="center"/>
    </xf>
    <xf numFmtId="0" fontId="43" fillId="0" borderId="0" xfId="46" applyFont="1" applyAlignment="1">
      <alignment horizontal="center" vertical="center" wrapText="1"/>
    </xf>
    <xf numFmtId="0" fontId="42" fillId="0" borderId="0" xfId="46" applyAlignment="1">
      <alignment horizontal="left" vertical="center" wrapText="1"/>
    </xf>
    <xf numFmtId="0" fontId="42" fillId="0" borderId="0" xfId="46" applyFont="1" applyAlignment="1">
      <alignment horizontal="right"/>
    </xf>
    <xf numFmtId="0" fontId="42" fillId="0" borderId="0" xfId="46" applyAlignment="1">
      <alignment horizontal="right"/>
    </xf>
    <xf numFmtId="0" fontId="73" fillId="0" borderId="0" xfId="46" applyFont="1" applyAlignment="1">
      <alignment horizontal="left" vertical="center" wrapText="1"/>
    </xf>
    <xf numFmtId="0" fontId="28" fillId="0" borderId="0" xfId="47" applyFont="1" applyAlignment="1">
      <alignment horizontal="center"/>
    </xf>
  </cellXfs>
  <cellStyles count="48">
    <cellStyle name="1. jelölőszín" xfId="38" xr:uid="{00000000-0005-0000-0000-000000000000}"/>
    <cellStyle name="2. jelölőszín" xfId="39" xr:uid="{00000000-0005-0000-0000-000001000000}"/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3. jelölőszín" xfId="40" xr:uid="{00000000-0005-0000-0000-000008000000}"/>
    <cellStyle name="4. jelölőszín" xfId="41" xr:uid="{00000000-0005-0000-0000-000009000000}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5. jelölőszín" xfId="42" xr:uid="{00000000-0005-0000-0000-000010000000}"/>
    <cellStyle name="6. jelölőszín" xfId="43" xr:uid="{00000000-0005-0000-0000-000011000000}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 2" xfId="44" xr:uid="{00000000-0005-0000-0000-000026000000}"/>
    <cellStyle name="Normál 3" xfId="37" xr:uid="{00000000-0005-0000-0000-000027000000}"/>
    <cellStyle name="Normál_11-12 mell. Vagyommérleg 2011" xfId="45" xr:uid="{00000000-0005-0000-0000-000028000000}"/>
    <cellStyle name="Normál_14. mell. eu forrásból megv." xfId="36" xr:uid="{00000000-0005-0000-0000-000029000000}"/>
    <cellStyle name="Normál_Munka6" xfId="46" xr:uid="{00000000-0005-0000-0000-00002A000000}"/>
    <cellStyle name="Normál_Osszevont (konszolidalt) beszamolo_725976_2016_05_19_16_19" xfId="47" xr:uid="{00000000-0005-0000-0000-00002B000000}"/>
    <cellStyle name="Összesen" xfId="32" builtinId="25" customBuiltin="1"/>
    <cellStyle name="Rossz" xfId="33" builtinId="27" customBuiltin="1"/>
    <cellStyle name="Semleges" xfId="34" builtinId="28" customBuiltin="1"/>
    <cellStyle name="Számítás" xfId="35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6666"/>
      <rgbColor rgb="00FFFFC0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A0E0E0"/>
      <rgbColor rgb="00FFFF99"/>
      <rgbColor rgb="00A6CAF0"/>
      <rgbColor rgb="00CC9CCC"/>
      <rgbColor rgb="00CC99FF"/>
      <rgbColor rgb="00FFCC99"/>
      <rgbColor rgb="003333CC"/>
      <rgbColor rgb="0033CCCC"/>
      <rgbColor rgb="00999933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zoomScaleNormal="100" workbookViewId="0">
      <selection activeCell="C2" sqref="C2"/>
    </sheetView>
  </sheetViews>
  <sheetFormatPr defaultRowHeight="12.75" x14ac:dyDescent="0.2"/>
  <cols>
    <col min="3" max="3" width="25.42578125" customWidth="1"/>
    <col min="4" max="4" width="10.140625" customWidth="1"/>
    <col min="5" max="5" width="9.85546875" customWidth="1"/>
    <col min="6" max="6" width="12.5703125" customWidth="1"/>
    <col min="7" max="7" width="6.140625" customWidth="1"/>
    <col min="8" max="8" width="31.28515625" customWidth="1"/>
    <col min="9" max="9" width="10.7109375" customWidth="1"/>
    <col min="10" max="10" width="10" bestFit="1" customWidth="1"/>
    <col min="11" max="11" width="11.42578125" customWidth="1"/>
  </cols>
  <sheetData>
    <row r="1" spans="1:15" x14ac:dyDescent="0.2">
      <c r="A1" s="533" t="s">
        <v>832</v>
      </c>
      <c r="B1" s="2"/>
      <c r="C1" s="2"/>
      <c r="D1" s="2"/>
    </row>
    <row r="2" spans="1:15" x14ac:dyDescent="0.2">
      <c r="B2" s="2"/>
      <c r="C2" s="2"/>
      <c r="D2" s="2"/>
    </row>
    <row r="3" spans="1:15" x14ac:dyDescent="0.2">
      <c r="N3" s="2"/>
      <c r="O3" s="2"/>
    </row>
    <row r="4" spans="1:15" ht="12" customHeight="1" x14ac:dyDescent="0.2">
      <c r="H4" s="1"/>
      <c r="I4" s="1"/>
      <c r="J4" s="2"/>
    </row>
    <row r="5" spans="1:15" x14ac:dyDescent="0.2">
      <c r="A5" s="813" t="s">
        <v>0</v>
      </c>
      <c r="B5" s="813"/>
      <c r="C5" s="813"/>
      <c r="D5" s="813"/>
      <c r="E5" s="813"/>
      <c r="F5" s="813"/>
      <c r="G5" s="813"/>
      <c r="H5" s="813"/>
      <c r="I5" s="813"/>
      <c r="J5" s="813"/>
    </row>
    <row r="6" spans="1:15" x14ac:dyDescent="0.2">
      <c r="A6" s="813" t="s">
        <v>260</v>
      </c>
      <c r="B6" s="813"/>
      <c r="C6" s="813"/>
      <c r="D6" s="813"/>
      <c r="E6" s="813"/>
      <c r="F6" s="813"/>
      <c r="G6" s="813"/>
      <c r="H6" s="813"/>
      <c r="I6" s="813"/>
      <c r="J6" s="813"/>
    </row>
    <row r="7" spans="1:15" ht="12" customHeight="1" x14ac:dyDescent="0.2">
      <c r="A7" s="814"/>
      <c r="B7" s="814"/>
      <c r="C7" s="814"/>
      <c r="D7" s="66"/>
      <c r="E7" s="3"/>
      <c r="F7" s="3"/>
      <c r="G7" s="814"/>
      <c r="H7" s="814"/>
      <c r="I7" s="66"/>
      <c r="J7" s="2" t="s">
        <v>152</v>
      </c>
    </row>
    <row r="8" spans="1:15" ht="14.25" customHeight="1" x14ac:dyDescent="0.2">
      <c r="A8" s="810" t="s">
        <v>1</v>
      </c>
      <c r="B8" s="811"/>
      <c r="C8" s="812"/>
      <c r="D8" s="810" t="s">
        <v>4</v>
      </c>
      <c r="E8" s="811"/>
      <c r="F8" s="812"/>
      <c r="G8" s="810" t="s">
        <v>2</v>
      </c>
      <c r="H8" s="812"/>
      <c r="I8" s="810" t="s">
        <v>4</v>
      </c>
      <c r="J8" s="815"/>
      <c r="K8" s="816"/>
    </row>
    <row r="9" spans="1:15" x14ac:dyDescent="0.2">
      <c r="A9" s="817" t="s">
        <v>3</v>
      </c>
      <c r="B9" s="817"/>
      <c r="C9" s="817"/>
      <c r="D9" s="4" t="s">
        <v>139</v>
      </c>
      <c r="E9" s="4" t="s">
        <v>140</v>
      </c>
      <c r="F9" s="4" t="s">
        <v>141</v>
      </c>
      <c r="G9" s="836" t="s">
        <v>3</v>
      </c>
      <c r="H9" s="837"/>
      <c r="I9" s="70" t="s">
        <v>139</v>
      </c>
      <c r="J9" s="70" t="s">
        <v>140</v>
      </c>
      <c r="K9" s="72" t="s">
        <v>141</v>
      </c>
    </row>
    <row r="10" spans="1:15" ht="12" customHeight="1" x14ac:dyDescent="0.2">
      <c r="A10" s="806" t="s">
        <v>5</v>
      </c>
      <c r="B10" s="806"/>
      <c r="C10" s="806"/>
      <c r="D10" s="18">
        <v>206579000</v>
      </c>
      <c r="E10" s="5">
        <v>232296889</v>
      </c>
      <c r="F10" s="58">
        <v>245828616</v>
      </c>
      <c r="G10" s="828" t="s">
        <v>6</v>
      </c>
      <c r="H10" s="829"/>
      <c r="I10" s="18">
        <v>148486000</v>
      </c>
      <c r="J10" s="5">
        <v>150390861</v>
      </c>
      <c r="K10" s="5">
        <v>145860891</v>
      </c>
    </row>
    <row r="11" spans="1:15" ht="12" customHeight="1" x14ac:dyDescent="0.2">
      <c r="A11" s="809" t="s">
        <v>7</v>
      </c>
      <c r="B11" s="809"/>
      <c r="C11" s="809"/>
      <c r="D11" s="145">
        <v>29650000</v>
      </c>
      <c r="E11" s="5">
        <v>29650000</v>
      </c>
      <c r="F11" s="5">
        <v>27710534</v>
      </c>
      <c r="G11" s="838" t="s">
        <v>8</v>
      </c>
      <c r="H11" s="839"/>
      <c r="I11" s="145">
        <v>30876000</v>
      </c>
      <c r="J11" s="5">
        <v>32230639</v>
      </c>
      <c r="K11" s="5">
        <v>28605762</v>
      </c>
    </row>
    <row r="12" spans="1:15" ht="12" customHeight="1" x14ac:dyDescent="0.2">
      <c r="A12" s="806" t="s">
        <v>9</v>
      </c>
      <c r="B12" s="806"/>
      <c r="C12" s="806"/>
      <c r="D12" s="18">
        <v>26319000</v>
      </c>
      <c r="E12" s="5">
        <v>26859000</v>
      </c>
      <c r="F12" s="5">
        <v>24344818</v>
      </c>
      <c r="G12" s="828" t="s">
        <v>10</v>
      </c>
      <c r="H12" s="829"/>
      <c r="I12" s="18">
        <v>85040000</v>
      </c>
      <c r="J12" s="5">
        <v>110136235</v>
      </c>
      <c r="K12" s="5">
        <v>95963982</v>
      </c>
    </row>
    <row r="13" spans="1:15" ht="12" customHeight="1" x14ac:dyDescent="0.2">
      <c r="A13" s="806" t="s">
        <v>11</v>
      </c>
      <c r="B13" s="806"/>
      <c r="C13" s="806"/>
      <c r="D13" s="18"/>
      <c r="E13" s="5"/>
      <c r="F13" s="5">
        <v>509589</v>
      </c>
      <c r="G13" s="828" t="s">
        <v>12</v>
      </c>
      <c r="H13" s="829"/>
      <c r="I13" s="18">
        <v>9666000</v>
      </c>
      <c r="J13" s="5">
        <v>7607000</v>
      </c>
      <c r="K13" s="5">
        <v>7604353</v>
      </c>
    </row>
    <row r="14" spans="1:15" ht="12" customHeight="1" x14ac:dyDescent="0.2">
      <c r="A14" s="806"/>
      <c r="B14" s="806"/>
      <c r="C14" s="806"/>
      <c r="D14" s="18"/>
      <c r="E14" s="5"/>
      <c r="F14" s="5"/>
      <c r="G14" s="828" t="s">
        <v>13</v>
      </c>
      <c r="H14" s="829"/>
      <c r="I14" s="18">
        <v>11892000</v>
      </c>
      <c r="J14" s="5">
        <v>11868454</v>
      </c>
      <c r="K14" s="5">
        <v>11824998</v>
      </c>
    </row>
    <row r="15" spans="1:15" ht="12" customHeight="1" x14ac:dyDescent="0.2">
      <c r="A15" s="805"/>
      <c r="B15" s="805"/>
      <c r="C15" s="805"/>
      <c r="D15" s="151"/>
      <c r="E15" s="5"/>
      <c r="F15" s="5"/>
      <c r="G15" s="840" t="s">
        <v>14</v>
      </c>
      <c r="H15" s="841"/>
      <c r="I15" s="192">
        <v>1500000</v>
      </c>
      <c r="J15" s="5"/>
      <c r="K15" s="5"/>
    </row>
    <row r="16" spans="1:15" ht="12" customHeight="1" x14ac:dyDescent="0.2">
      <c r="A16" s="808"/>
      <c r="B16" s="808"/>
      <c r="C16" s="808"/>
      <c r="D16" s="18"/>
      <c r="E16" s="5"/>
      <c r="F16" s="5"/>
      <c r="G16" s="828" t="s">
        <v>15</v>
      </c>
      <c r="H16" s="829"/>
      <c r="I16" s="146"/>
      <c r="J16" s="5"/>
      <c r="K16" s="5"/>
    </row>
    <row r="17" spans="1:13" ht="12" customHeight="1" x14ac:dyDescent="0.2">
      <c r="A17" s="806"/>
      <c r="B17" s="806"/>
      <c r="C17" s="806"/>
      <c r="D17" s="18"/>
      <c r="E17" s="5"/>
      <c r="F17" s="5"/>
      <c r="G17" s="826"/>
      <c r="H17" s="827"/>
      <c r="I17" s="23"/>
      <c r="J17" s="5"/>
      <c r="K17" s="5"/>
    </row>
    <row r="18" spans="1:13" ht="12" customHeight="1" x14ac:dyDescent="0.2">
      <c r="A18" s="805" t="s">
        <v>16</v>
      </c>
      <c r="B18" s="805"/>
      <c r="C18" s="805"/>
      <c r="D18" s="151">
        <f>SUM(D10:D17)</f>
        <v>262548000</v>
      </c>
      <c r="E18" s="6">
        <f>SUM(E10:E17)</f>
        <v>288805889</v>
      </c>
      <c r="F18" s="6">
        <f>SUM(F10:F17)</f>
        <v>298393557</v>
      </c>
      <c r="G18" s="830" t="s">
        <v>17</v>
      </c>
      <c r="H18" s="831"/>
      <c r="I18" s="151">
        <f>SUM(I10:I14)</f>
        <v>285960000</v>
      </c>
      <c r="J18" s="151">
        <f>SUM(J10:J14)</f>
        <v>312233189</v>
      </c>
      <c r="K18" s="151">
        <f>SUM(K10:K14)</f>
        <v>289859986</v>
      </c>
      <c r="L18" s="195"/>
      <c r="M18" s="196"/>
    </row>
    <row r="19" spans="1:13" ht="12" customHeight="1" x14ac:dyDescent="0.2">
      <c r="A19" s="806"/>
      <c r="B19" s="806"/>
      <c r="C19" s="806"/>
      <c r="D19" s="18"/>
      <c r="E19" s="5"/>
      <c r="F19" s="5"/>
      <c r="G19" s="828"/>
      <c r="H19" s="829"/>
      <c r="I19" s="146"/>
      <c r="J19" s="5"/>
      <c r="K19" s="5"/>
    </row>
    <row r="20" spans="1:13" ht="12" customHeight="1" x14ac:dyDescent="0.2">
      <c r="A20" s="805" t="s">
        <v>18</v>
      </c>
      <c r="B20" s="805"/>
      <c r="C20" s="805"/>
      <c r="D20" s="151">
        <v>29998000</v>
      </c>
      <c r="E20" s="6">
        <v>28729014</v>
      </c>
      <c r="F20" s="6">
        <v>34398268</v>
      </c>
      <c r="G20" s="830" t="s">
        <v>19</v>
      </c>
      <c r="H20" s="831"/>
      <c r="I20" s="151">
        <v>5302000</v>
      </c>
      <c r="J20" s="5">
        <v>5301714</v>
      </c>
      <c r="K20" s="5">
        <v>5301714</v>
      </c>
    </row>
    <row r="21" spans="1:13" ht="12" customHeight="1" x14ac:dyDescent="0.2">
      <c r="A21" s="804" t="s">
        <v>20</v>
      </c>
      <c r="B21" s="804"/>
      <c r="C21" s="804"/>
      <c r="D21" s="192">
        <v>29998000</v>
      </c>
      <c r="E21" s="7">
        <v>28729014</v>
      </c>
      <c r="F21" s="7">
        <v>28729014</v>
      </c>
      <c r="G21" s="810"/>
      <c r="H21" s="812"/>
      <c r="I21" s="151"/>
      <c r="J21" s="5"/>
      <c r="K21" s="5"/>
    </row>
    <row r="22" spans="1:13" ht="12" customHeight="1" x14ac:dyDescent="0.2">
      <c r="A22" s="803" t="s">
        <v>21</v>
      </c>
      <c r="B22" s="803"/>
      <c r="C22" s="803"/>
      <c r="D22" s="8">
        <f>D18+D20</f>
        <v>292546000</v>
      </c>
      <c r="E22" s="8">
        <f>E18+E20</f>
        <v>317534903</v>
      </c>
      <c r="F22" s="8">
        <f>F18+F20</f>
        <v>332791825</v>
      </c>
      <c r="G22" s="830" t="s">
        <v>22</v>
      </c>
      <c r="H22" s="831"/>
      <c r="I22" s="151">
        <f>I18+I20</f>
        <v>291262000</v>
      </c>
      <c r="J22" s="6">
        <f>J18+J20</f>
        <v>317534903</v>
      </c>
      <c r="K22" s="6">
        <f>K18+K20</f>
        <v>295161700</v>
      </c>
    </row>
    <row r="23" spans="1:13" ht="12" customHeight="1" x14ac:dyDescent="0.2">
      <c r="A23" s="809"/>
      <c r="B23" s="809"/>
      <c r="C23" s="809"/>
      <c r="D23" s="145"/>
      <c r="E23" s="5"/>
      <c r="F23" s="5"/>
      <c r="G23" s="828"/>
      <c r="H23" s="829"/>
      <c r="I23" s="18"/>
      <c r="J23" s="5"/>
      <c r="K23" s="5"/>
    </row>
    <row r="24" spans="1:13" ht="12" customHeight="1" x14ac:dyDescent="0.2">
      <c r="A24" s="809" t="s">
        <v>23</v>
      </c>
      <c r="B24" s="809"/>
      <c r="C24" s="809"/>
      <c r="D24" s="145">
        <v>160080000</v>
      </c>
      <c r="E24" s="5">
        <v>201679224</v>
      </c>
      <c r="F24" s="5">
        <v>214199241</v>
      </c>
      <c r="G24" s="828" t="s">
        <v>24</v>
      </c>
      <c r="H24" s="829"/>
      <c r="I24" s="18">
        <v>67713000</v>
      </c>
      <c r="J24" s="5">
        <v>141084975</v>
      </c>
      <c r="K24" s="5">
        <v>23608027</v>
      </c>
    </row>
    <row r="25" spans="1:13" ht="12" customHeight="1" x14ac:dyDescent="0.2">
      <c r="A25" s="809" t="s">
        <v>25</v>
      </c>
      <c r="B25" s="809"/>
      <c r="C25" s="809"/>
      <c r="D25" s="145"/>
      <c r="E25" s="5">
        <v>2000000</v>
      </c>
      <c r="F25" s="5">
        <v>2150000</v>
      </c>
      <c r="G25" s="828" t="s">
        <v>26</v>
      </c>
      <c r="H25" s="829"/>
      <c r="I25" s="18">
        <v>104275000</v>
      </c>
      <c r="J25" s="5">
        <v>73937249</v>
      </c>
      <c r="K25" s="5">
        <v>12359636</v>
      </c>
    </row>
    <row r="26" spans="1:13" ht="12" customHeight="1" x14ac:dyDescent="0.2">
      <c r="A26" s="806" t="s">
        <v>27</v>
      </c>
      <c r="B26" s="806"/>
      <c r="C26" s="806"/>
      <c r="D26" s="18">
        <v>1000000</v>
      </c>
      <c r="E26" s="5">
        <v>1000000</v>
      </c>
      <c r="F26" s="5">
        <v>1000000</v>
      </c>
      <c r="G26" s="828" t="s">
        <v>28</v>
      </c>
      <c r="H26" s="829"/>
      <c r="I26" s="18"/>
      <c r="J26" s="5">
        <v>550000</v>
      </c>
      <c r="K26" s="5">
        <v>543619</v>
      </c>
    </row>
    <row r="27" spans="1:13" ht="12" customHeight="1" x14ac:dyDescent="0.2">
      <c r="A27" s="805" t="s">
        <v>29</v>
      </c>
      <c r="B27" s="805"/>
      <c r="C27" s="805"/>
      <c r="D27" s="151">
        <f>SUM(D24:D26)</f>
        <v>161080000</v>
      </c>
      <c r="E27" s="191">
        <f>SUM(E24:E26)</f>
        <v>204679224</v>
      </c>
      <c r="F27" s="191">
        <f>SUM(F24:F26)</f>
        <v>217349241</v>
      </c>
      <c r="G27" s="830" t="s">
        <v>30</v>
      </c>
      <c r="H27" s="831"/>
      <c r="I27" s="151">
        <f>I24+I25+I26</f>
        <v>171988000</v>
      </c>
      <c r="J27" s="6">
        <f>SUM(J24:J26)</f>
        <v>215572224</v>
      </c>
      <c r="K27" s="6">
        <f>SUM(K24:K26)</f>
        <v>36511282</v>
      </c>
      <c r="L27" s="162"/>
    </row>
    <row r="28" spans="1:13" ht="12" customHeight="1" x14ac:dyDescent="0.2">
      <c r="A28" s="806"/>
      <c r="B28" s="806"/>
      <c r="C28" s="806"/>
      <c r="D28" s="18"/>
      <c r="E28" s="5"/>
      <c r="F28" s="5"/>
      <c r="G28" s="828"/>
      <c r="H28" s="829"/>
      <c r="I28" s="18"/>
      <c r="J28" s="5"/>
      <c r="K28" s="5"/>
    </row>
    <row r="29" spans="1:13" ht="12" customHeight="1" x14ac:dyDescent="0.2">
      <c r="A29" s="805" t="s">
        <v>31</v>
      </c>
      <c r="B29" s="805"/>
      <c r="C29" s="805"/>
      <c r="D29" s="151">
        <v>9624000</v>
      </c>
      <c r="E29" s="8">
        <v>10893000</v>
      </c>
      <c r="F29" s="8">
        <v>10893000</v>
      </c>
      <c r="G29" s="830" t="s">
        <v>144</v>
      </c>
      <c r="H29" s="831"/>
      <c r="I29" s="151"/>
      <c r="J29" s="5"/>
      <c r="K29" s="5"/>
    </row>
    <row r="30" spans="1:13" ht="12" customHeight="1" x14ac:dyDescent="0.2">
      <c r="A30" s="804" t="s">
        <v>20</v>
      </c>
      <c r="B30" s="804"/>
      <c r="C30" s="804"/>
      <c r="D30" s="192">
        <v>3128</v>
      </c>
      <c r="E30" s="9">
        <v>10893000</v>
      </c>
      <c r="F30" s="9">
        <v>10893000</v>
      </c>
      <c r="G30" s="820"/>
      <c r="H30" s="821"/>
      <c r="I30" s="194"/>
      <c r="J30" s="5"/>
      <c r="K30" s="5"/>
    </row>
    <row r="31" spans="1:13" ht="12" customHeight="1" x14ac:dyDescent="0.2">
      <c r="A31" s="806"/>
      <c r="B31" s="806"/>
      <c r="C31" s="806"/>
      <c r="D31" s="18"/>
      <c r="E31" s="5"/>
      <c r="F31" s="5"/>
      <c r="G31" s="822"/>
      <c r="H31" s="823"/>
      <c r="I31" s="150"/>
      <c r="J31" s="5"/>
      <c r="K31" s="5"/>
    </row>
    <row r="32" spans="1:13" ht="12" customHeight="1" x14ac:dyDescent="0.2">
      <c r="A32" s="803" t="s">
        <v>32</v>
      </c>
      <c r="B32" s="803"/>
      <c r="C32" s="803"/>
      <c r="D32" s="8">
        <f>D27+D29</f>
        <v>170704000</v>
      </c>
      <c r="E32" s="6">
        <f>E27+E29</f>
        <v>215572224</v>
      </c>
      <c r="F32" s="6">
        <f>F27+F29</f>
        <v>228242241</v>
      </c>
      <c r="G32" s="818" t="s">
        <v>33</v>
      </c>
      <c r="H32" s="819"/>
      <c r="I32" s="194">
        <f>I27+I29</f>
        <v>171988000</v>
      </c>
      <c r="J32" s="6">
        <f>J27+J29</f>
        <v>215572224</v>
      </c>
      <c r="K32" s="6">
        <f>K27+K29</f>
        <v>36511282</v>
      </c>
    </row>
    <row r="33" spans="1:11" ht="12" customHeight="1" x14ac:dyDescent="0.2">
      <c r="A33" s="807"/>
      <c r="B33" s="807"/>
      <c r="C33" s="807"/>
      <c r="D33" s="8"/>
      <c r="E33" s="5"/>
      <c r="F33" s="5"/>
      <c r="G33" s="820"/>
      <c r="H33" s="821"/>
      <c r="I33" s="194"/>
      <c r="J33" s="5"/>
      <c r="K33" s="5"/>
    </row>
    <row r="34" spans="1:11" ht="12" customHeight="1" x14ac:dyDescent="0.2">
      <c r="A34" s="803" t="s">
        <v>34</v>
      </c>
      <c r="B34" s="803"/>
      <c r="C34" s="803"/>
      <c r="D34" s="8">
        <f>D18+D27</f>
        <v>423628000</v>
      </c>
      <c r="E34" s="6">
        <f>E18+E27</f>
        <v>493485113</v>
      </c>
      <c r="F34" s="6">
        <f>F18+F27</f>
        <v>515742798</v>
      </c>
      <c r="G34" s="818" t="s">
        <v>35</v>
      </c>
      <c r="H34" s="819"/>
      <c r="I34" s="194">
        <f>I18+I27</f>
        <v>457948000</v>
      </c>
      <c r="J34" s="6">
        <f>J18+J27</f>
        <v>527805413</v>
      </c>
      <c r="K34" s="6">
        <f>K18+K27</f>
        <v>326371268</v>
      </c>
    </row>
    <row r="35" spans="1:11" ht="12" customHeight="1" x14ac:dyDescent="0.2">
      <c r="A35" s="807"/>
      <c r="B35" s="807"/>
      <c r="C35" s="807"/>
      <c r="D35" s="8"/>
      <c r="E35" s="5"/>
      <c r="F35" s="5"/>
      <c r="G35" s="820"/>
      <c r="H35" s="821"/>
      <c r="I35" s="194"/>
      <c r="J35" s="5"/>
      <c r="K35" s="5"/>
    </row>
    <row r="36" spans="1:11" ht="12" customHeight="1" x14ac:dyDescent="0.2">
      <c r="A36" s="803" t="s">
        <v>36</v>
      </c>
      <c r="B36" s="803"/>
      <c r="C36" s="803"/>
      <c r="D36" s="8">
        <f t="shared" ref="D36:F37" si="0">D20+D29</f>
        <v>39622000</v>
      </c>
      <c r="E36" s="6">
        <f t="shared" si="0"/>
        <v>39622014</v>
      </c>
      <c r="F36" s="6">
        <f t="shared" si="0"/>
        <v>45291268</v>
      </c>
      <c r="G36" s="818" t="s">
        <v>37</v>
      </c>
      <c r="H36" s="819"/>
      <c r="I36" s="194">
        <f>I20+I29</f>
        <v>5302000</v>
      </c>
      <c r="J36" s="5">
        <f>J20+J29</f>
        <v>5301714</v>
      </c>
      <c r="K36" s="5">
        <f>K20+K29</f>
        <v>5301714</v>
      </c>
    </row>
    <row r="37" spans="1:11" ht="12" customHeight="1" x14ac:dyDescent="0.2">
      <c r="A37" s="804" t="s">
        <v>20</v>
      </c>
      <c r="B37" s="804"/>
      <c r="C37" s="804"/>
      <c r="D37" s="192">
        <v>39622000</v>
      </c>
      <c r="E37" s="192">
        <f t="shared" si="0"/>
        <v>39622014</v>
      </c>
      <c r="F37" s="192">
        <f t="shared" si="0"/>
        <v>39622014</v>
      </c>
      <c r="G37" s="826"/>
      <c r="H37" s="827"/>
      <c r="I37" s="18"/>
      <c r="J37" s="5"/>
      <c r="K37" s="5"/>
    </row>
    <row r="38" spans="1:11" ht="12.75" customHeight="1" x14ac:dyDescent="0.2">
      <c r="A38" s="802" t="s">
        <v>38</v>
      </c>
      <c r="B38" s="802"/>
      <c r="C38" s="802"/>
      <c r="D38" s="193">
        <f>D34+D36</f>
        <v>463250000</v>
      </c>
      <c r="E38" s="6">
        <f>E34+E36</f>
        <v>533107127</v>
      </c>
      <c r="F38" s="6">
        <f>F34+F36</f>
        <v>561034066</v>
      </c>
      <c r="G38" s="824" t="s">
        <v>39</v>
      </c>
      <c r="H38" s="825"/>
      <c r="I38" s="193">
        <f>I34+I36</f>
        <v>463250000</v>
      </c>
      <c r="J38" s="6">
        <f>J22+J32</f>
        <v>533107127</v>
      </c>
      <c r="K38" s="6">
        <f>K22+K32</f>
        <v>331672982</v>
      </c>
    </row>
    <row r="39" spans="1:11" x14ac:dyDescent="0.2">
      <c r="A39" s="832" t="s">
        <v>747</v>
      </c>
      <c r="B39" s="833"/>
      <c r="C39" s="834"/>
      <c r="D39" s="202">
        <v>114635000</v>
      </c>
      <c r="E39" s="202">
        <v>117274644</v>
      </c>
      <c r="F39" s="202">
        <v>115658450</v>
      </c>
      <c r="G39" s="835" t="s">
        <v>748</v>
      </c>
      <c r="H39" s="816"/>
      <c r="I39" s="202">
        <v>114635000</v>
      </c>
      <c r="J39" s="202">
        <v>117274644</v>
      </c>
      <c r="K39" s="202">
        <v>115658450</v>
      </c>
    </row>
    <row r="40" spans="1:11" x14ac:dyDescent="0.2">
      <c r="F40" s="245"/>
      <c r="K40" s="245"/>
    </row>
  </sheetData>
  <sheetProtection selectLockedCells="1" selectUnlockedCells="1"/>
  <mergeCells count="70">
    <mergeCell ref="A39:C39"/>
    <mergeCell ref="G39:H39"/>
    <mergeCell ref="G10:H10"/>
    <mergeCell ref="G9:H9"/>
    <mergeCell ref="G14:H14"/>
    <mergeCell ref="G13:H13"/>
    <mergeCell ref="G12:H12"/>
    <mergeCell ref="G11:H11"/>
    <mergeCell ref="G18:H18"/>
    <mergeCell ref="G17:H17"/>
    <mergeCell ref="G16:H16"/>
    <mergeCell ref="G15:H15"/>
    <mergeCell ref="G22:H22"/>
    <mergeCell ref="G21:H21"/>
    <mergeCell ref="G20:H20"/>
    <mergeCell ref="G19:H19"/>
    <mergeCell ref="G26:H26"/>
    <mergeCell ref="G25:H25"/>
    <mergeCell ref="G24:H24"/>
    <mergeCell ref="G23:H23"/>
    <mergeCell ref="G30:H30"/>
    <mergeCell ref="G29:H29"/>
    <mergeCell ref="G28:H28"/>
    <mergeCell ref="G27:H27"/>
    <mergeCell ref="G34:H34"/>
    <mergeCell ref="G33:H33"/>
    <mergeCell ref="G32:H32"/>
    <mergeCell ref="G31:H31"/>
    <mergeCell ref="G38:H38"/>
    <mergeCell ref="G37:H37"/>
    <mergeCell ref="G36:H36"/>
    <mergeCell ref="G35:H35"/>
    <mergeCell ref="A14:C14"/>
    <mergeCell ref="D8:F8"/>
    <mergeCell ref="A8:C8"/>
    <mergeCell ref="A5:J5"/>
    <mergeCell ref="A6:J6"/>
    <mergeCell ref="A7:C7"/>
    <mergeCell ref="G7:H7"/>
    <mergeCell ref="I8:K8"/>
    <mergeCell ref="G8:H8"/>
    <mergeCell ref="A11:C11"/>
    <mergeCell ref="A9:C9"/>
    <mergeCell ref="A10:C10"/>
    <mergeCell ref="A12:C12"/>
    <mergeCell ref="A13:C13"/>
    <mergeCell ref="A28:C28"/>
    <mergeCell ref="A33:C33"/>
    <mergeCell ref="A34:C3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38:C38"/>
    <mergeCell ref="A36:C36"/>
    <mergeCell ref="A37:C37"/>
    <mergeCell ref="A29:C29"/>
    <mergeCell ref="A30:C30"/>
    <mergeCell ref="A31:C31"/>
    <mergeCell ref="A35:C35"/>
    <mergeCell ref="A32:C32"/>
  </mergeCells>
  <phoneticPr fontId="18" type="noConversion"/>
  <pageMargins left="0.59027777777777779" right="0.3298611111111111" top="0.25972222222222224" bottom="0.27569444444444446" header="0.51180555555555551" footer="0.51180555555555551"/>
  <pageSetup paperSize="9" scale="95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17"/>
  <sheetViews>
    <sheetView workbookViewId="0">
      <selection activeCell="A2" sqref="A2"/>
    </sheetView>
  </sheetViews>
  <sheetFormatPr defaultRowHeight="12.75" x14ac:dyDescent="0.2"/>
  <cols>
    <col min="1" max="1" width="17.42578125" style="519" customWidth="1"/>
    <col min="2" max="2" width="13.28515625" style="519" customWidth="1"/>
    <col min="3" max="3" width="9.140625" style="519"/>
    <col min="4" max="5" width="12" style="519" customWidth="1"/>
    <col min="6" max="6" width="11.85546875" style="519" customWidth="1"/>
    <col min="7" max="7" width="11.7109375" style="519" customWidth="1"/>
    <col min="8" max="8" width="11.5703125" style="519" customWidth="1"/>
    <col min="9" max="9" width="9.85546875" style="519" customWidth="1"/>
    <col min="10" max="10" width="12.42578125" style="519" customWidth="1"/>
    <col min="11" max="11" width="13.28515625" style="519" customWidth="1"/>
    <col min="12" max="256" width="9.140625" style="519"/>
    <col min="257" max="257" width="17.42578125" style="519" customWidth="1"/>
    <col min="258" max="258" width="13.28515625" style="519" customWidth="1"/>
    <col min="259" max="259" width="9.140625" style="519"/>
    <col min="260" max="261" width="12" style="519" customWidth="1"/>
    <col min="262" max="262" width="11.85546875" style="519" customWidth="1"/>
    <col min="263" max="263" width="11.7109375" style="519" customWidth="1"/>
    <col min="264" max="264" width="11.5703125" style="519" customWidth="1"/>
    <col min="265" max="265" width="9.85546875" style="519" customWidth="1"/>
    <col min="266" max="266" width="12.42578125" style="519" customWidth="1"/>
    <col min="267" max="267" width="13.28515625" style="519" customWidth="1"/>
    <col min="268" max="512" width="9.140625" style="519"/>
    <col min="513" max="513" width="17.42578125" style="519" customWidth="1"/>
    <col min="514" max="514" width="13.28515625" style="519" customWidth="1"/>
    <col min="515" max="515" width="9.140625" style="519"/>
    <col min="516" max="517" width="12" style="519" customWidth="1"/>
    <col min="518" max="518" width="11.85546875" style="519" customWidth="1"/>
    <col min="519" max="519" width="11.7109375" style="519" customWidth="1"/>
    <col min="520" max="520" width="11.5703125" style="519" customWidth="1"/>
    <col min="521" max="521" width="9.85546875" style="519" customWidth="1"/>
    <col min="522" max="522" width="12.42578125" style="519" customWidth="1"/>
    <col min="523" max="523" width="13.28515625" style="519" customWidth="1"/>
    <col min="524" max="768" width="9.140625" style="519"/>
    <col min="769" max="769" width="17.42578125" style="519" customWidth="1"/>
    <col min="770" max="770" width="13.28515625" style="519" customWidth="1"/>
    <col min="771" max="771" width="9.140625" style="519"/>
    <col min="772" max="773" width="12" style="519" customWidth="1"/>
    <col min="774" max="774" width="11.85546875" style="519" customWidth="1"/>
    <col min="775" max="775" width="11.7109375" style="519" customWidth="1"/>
    <col min="776" max="776" width="11.5703125" style="519" customWidth="1"/>
    <col min="777" max="777" width="9.85546875" style="519" customWidth="1"/>
    <col min="778" max="778" width="12.42578125" style="519" customWidth="1"/>
    <col min="779" max="779" width="13.28515625" style="519" customWidth="1"/>
    <col min="780" max="1024" width="9.140625" style="519"/>
    <col min="1025" max="1025" width="17.42578125" style="519" customWidth="1"/>
    <col min="1026" max="1026" width="13.28515625" style="519" customWidth="1"/>
    <col min="1027" max="1027" width="9.140625" style="519"/>
    <col min="1028" max="1029" width="12" style="519" customWidth="1"/>
    <col min="1030" max="1030" width="11.85546875" style="519" customWidth="1"/>
    <col min="1031" max="1031" width="11.7109375" style="519" customWidth="1"/>
    <col min="1032" max="1032" width="11.5703125" style="519" customWidth="1"/>
    <col min="1033" max="1033" width="9.85546875" style="519" customWidth="1"/>
    <col min="1034" max="1034" width="12.42578125" style="519" customWidth="1"/>
    <col min="1035" max="1035" width="13.28515625" style="519" customWidth="1"/>
    <col min="1036" max="1280" width="9.140625" style="519"/>
    <col min="1281" max="1281" width="17.42578125" style="519" customWidth="1"/>
    <col min="1282" max="1282" width="13.28515625" style="519" customWidth="1"/>
    <col min="1283" max="1283" width="9.140625" style="519"/>
    <col min="1284" max="1285" width="12" style="519" customWidth="1"/>
    <col min="1286" max="1286" width="11.85546875" style="519" customWidth="1"/>
    <col min="1287" max="1287" width="11.7109375" style="519" customWidth="1"/>
    <col min="1288" max="1288" width="11.5703125" style="519" customWidth="1"/>
    <col min="1289" max="1289" width="9.85546875" style="519" customWidth="1"/>
    <col min="1290" max="1290" width="12.42578125" style="519" customWidth="1"/>
    <col min="1291" max="1291" width="13.28515625" style="519" customWidth="1"/>
    <col min="1292" max="1536" width="9.140625" style="519"/>
    <col min="1537" max="1537" width="17.42578125" style="519" customWidth="1"/>
    <col min="1538" max="1538" width="13.28515625" style="519" customWidth="1"/>
    <col min="1539" max="1539" width="9.140625" style="519"/>
    <col min="1540" max="1541" width="12" style="519" customWidth="1"/>
    <col min="1542" max="1542" width="11.85546875" style="519" customWidth="1"/>
    <col min="1543" max="1543" width="11.7109375" style="519" customWidth="1"/>
    <col min="1544" max="1544" width="11.5703125" style="519" customWidth="1"/>
    <col min="1545" max="1545" width="9.85546875" style="519" customWidth="1"/>
    <col min="1546" max="1546" width="12.42578125" style="519" customWidth="1"/>
    <col min="1547" max="1547" width="13.28515625" style="519" customWidth="1"/>
    <col min="1548" max="1792" width="9.140625" style="519"/>
    <col min="1793" max="1793" width="17.42578125" style="519" customWidth="1"/>
    <col min="1794" max="1794" width="13.28515625" style="519" customWidth="1"/>
    <col min="1795" max="1795" width="9.140625" style="519"/>
    <col min="1796" max="1797" width="12" style="519" customWidth="1"/>
    <col min="1798" max="1798" width="11.85546875" style="519" customWidth="1"/>
    <col min="1799" max="1799" width="11.7109375" style="519" customWidth="1"/>
    <col min="1800" max="1800" width="11.5703125" style="519" customWidth="1"/>
    <col min="1801" max="1801" width="9.85546875" style="519" customWidth="1"/>
    <col min="1802" max="1802" width="12.42578125" style="519" customWidth="1"/>
    <col min="1803" max="1803" width="13.28515625" style="519" customWidth="1"/>
    <col min="1804" max="2048" width="9.140625" style="519"/>
    <col min="2049" max="2049" width="17.42578125" style="519" customWidth="1"/>
    <col min="2050" max="2050" width="13.28515625" style="519" customWidth="1"/>
    <col min="2051" max="2051" width="9.140625" style="519"/>
    <col min="2052" max="2053" width="12" style="519" customWidth="1"/>
    <col min="2054" max="2054" width="11.85546875" style="519" customWidth="1"/>
    <col min="2055" max="2055" width="11.7109375" style="519" customWidth="1"/>
    <col min="2056" max="2056" width="11.5703125" style="519" customWidth="1"/>
    <col min="2057" max="2057" width="9.85546875" style="519" customWidth="1"/>
    <col min="2058" max="2058" width="12.42578125" style="519" customWidth="1"/>
    <col min="2059" max="2059" width="13.28515625" style="519" customWidth="1"/>
    <col min="2060" max="2304" width="9.140625" style="519"/>
    <col min="2305" max="2305" width="17.42578125" style="519" customWidth="1"/>
    <col min="2306" max="2306" width="13.28515625" style="519" customWidth="1"/>
    <col min="2307" max="2307" width="9.140625" style="519"/>
    <col min="2308" max="2309" width="12" style="519" customWidth="1"/>
    <col min="2310" max="2310" width="11.85546875" style="519" customWidth="1"/>
    <col min="2311" max="2311" width="11.7109375" style="519" customWidth="1"/>
    <col min="2312" max="2312" width="11.5703125" style="519" customWidth="1"/>
    <col min="2313" max="2313" width="9.85546875" style="519" customWidth="1"/>
    <col min="2314" max="2314" width="12.42578125" style="519" customWidth="1"/>
    <col min="2315" max="2315" width="13.28515625" style="519" customWidth="1"/>
    <col min="2316" max="2560" width="9.140625" style="519"/>
    <col min="2561" max="2561" width="17.42578125" style="519" customWidth="1"/>
    <col min="2562" max="2562" width="13.28515625" style="519" customWidth="1"/>
    <col min="2563" max="2563" width="9.140625" style="519"/>
    <col min="2564" max="2565" width="12" style="519" customWidth="1"/>
    <col min="2566" max="2566" width="11.85546875" style="519" customWidth="1"/>
    <col min="2567" max="2567" width="11.7109375" style="519" customWidth="1"/>
    <col min="2568" max="2568" width="11.5703125" style="519" customWidth="1"/>
    <col min="2569" max="2569" width="9.85546875" style="519" customWidth="1"/>
    <col min="2570" max="2570" width="12.42578125" style="519" customWidth="1"/>
    <col min="2571" max="2571" width="13.28515625" style="519" customWidth="1"/>
    <col min="2572" max="2816" width="9.140625" style="519"/>
    <col min="2817" max="2817" width="17.42578125" style="519" customWidth="1"/>
    <col min="2818" max="2818" width="13.28515625" style="519" customWidth="1"/>
    <col min="2819" max="2819" width="9.140625" style="519"/>
    <col min="2820" max="2821" width="12" style="519" customWidth="1"/>
    <col min="2822" max="2822" width="11.85546875" style="519" customWidth="1"/>
    <col min="2823" max="2823" width="11.7109375" style="519" customWidth="1"/>
    <col min="2824" max="2824" width="11.5703125" style="519" customWidth="1"/>
    <col min="2825" max="2825" width="9.85546875" style="519" customWidth="1"/>
    <col min="2826" max="2826" width="12.42578125" style="519" customWidth="1"/>
    <col min="2827" max="2827" width="13.28515625" style="519" customWidth="1"/>
    <col min="2828" max="3072" width="9.140625" style="519"/>
    <col min="3073" max="3073" width="17.42578125" style="519" customWidth="1"/>
    <col min="3074" max="3074" width="13.28515625" style="519" customWidth="1"/>
    <col min="3075" max="3075" width="9.140625" style="519"/>
    <col min="3076" max="3077" width="12" style="519" customWidth="1"/>
    <col min="3078" max="3078" width="11.85546875" style="519" customWidth="1"/>
    <col min="3079" max="3079" width="11.7109375" style="519" customWidth="1"/>
    <col min="3080" max="3080" width="11.5703125" style="519" customWidth="1"/>
    <col min="3081" max="3081" width="9.85546875" style="519" customWidth="1"/>
    <col min="3082" max="3082" width="12.42578125" style="519" customWidth="1"/>
    <col min="3083" max="3083" width="13.28515625" style="519" customWidth="1"/>
    <col min="3084" max="3328" width="9.140625" style="519"/>
    <col min="3329" max="3329" width="17.42578125" style="519" customWidth="1"/>
    <col min="3330" max="3330" width="13.28515625" style="519" customWidth="1"/>
    <col min="3331" max="3331" width="9.140625" style="519"/>
    <col min="3332" max="3333" width="12" style="519" customWidth="1"/>
    <col min="3334" max="3334" width="11.85546875" style="519" customWidth="1"/>
    <col min="3335" max="3335" width="11.7109375" style="519" customWidth="1"/>
    <col min="3336" max="3336" width="11.5703125" style="519" customWidth="1"/>
    <col min="3337" max="3337" width="9.85546875" style="519" customWidth="1"/>
    <col min="3338" max="3338" width="12.42578125" style="519" customWidth="1"/>
    <col min="3339" max="3339" width="13.28515625" style="519" customWidth="1"/>
    <col min="3340" max="3584" width="9.140625" style="519"/>
    <col min="3585" max="3585" width="17.42578125" style="519" customWidth="1"/>
    <col min="3586" max="3586" width="13.28515625" style="519" customWidth="1"/>
    <col min="3587" max="3587" width="9.140625" style="519"/>
    <col min="3588" max="3589" width="12" style="519" customWidth="1"/>
    <col min="3590" max="3590" width="11.85546875" style="519" customWidth="1"/>
    <col min="3591" max="3591" width="11.7109375" style="519" customWidth="1"/>
    <col min="3592" max="3592" width="11.5703125" style="519" customWidth="1"/>
    <col min="3593" max="3593" width="9.85546875" style="519" customWidth="1"/>
    <col min="3594" max="3594" width="12.42578125" style="519" customWidth="1"/>
    <col min="3595" max="3595" width="13.28515625" style="519" customWidth="1"/>
    <col min="3596" max="3840" width="9.140625" style="519"/>
    <col min="3841" max="3841" width="17.42578125" style="519" customWidth="1"/>
    <col min="3842" max="3842" width="13.28515625" style="519" customWidth="1"/>
    <col min="3843" max="3843" width="9.140625" style="519"/>
    <col min="3844" max="3845" width="12" style="519" customWidth="1"/>
    <col min="3846" max="3846" width="11.85546875" style="519" customWidth="1"/>
    <col min="3847" max="3847" width="11.7109375" style="519" customWidth="1"/>
    <col min="3848" max="3848" width="11.5703125" style="519" customWidth="1"/>
    <col min="3849" max="3849" width="9.85546875" style="519" customWidth="1"/>
    <col min="3850" max="3850" width="12.42578125" style="519" customWidth="1"/>
    <col min="3851" max="3851" width="13.28515625" style="519" customWidth="1"/>
    <col min="3852" max="4096" width="9.140625" style="519"/>
    <col min="4097" max="4097" width="17.42578125" style="519" customWidth="1"/>
    <col min="4098" max="4098" width="13.28515625" style="519" customWidth="1"/>
    <col min="4099" max="4099" width="9.140625" style="519"/>
    <col min="4100" max="4101" width="12" style="519" customWidth="1"/>
    <col min="4102" max="4102" width="11.85546875" style="519" customWidth="1"/>
    <col min="4103" max="4103" width="11.7109375" style="519" customWidth="1"/>
    <col min="4104" max="4104" width="11.5703125" style="519" customWidth="1"/>
    <col min="4105" max="4105" width="9.85546875" style="519" customWidth="1"/>
    <col min="4106" max="4106" width="12.42578125" style="519" customWidth="1"/>
    <col min="4107" max="4107" width="13.28515625" style="519" customWidth="1"/>
    <col min="4108" max="4352" width="9.140625" style="519"/>
    <col min="4353" max="4353" width="17.42578125" style="519" customWidth="1"/>
    <col min="4354" max="4354" width="13.28515625" style="519" customWidth="1"/>
    <col min="4355" max="4355" width="9.140625" style="519"/>
    <col min="4356" max="4357" width="12" style="519" customWidth="1"/>
    <col min="4358" max="4358" width="11.85546875" style="519" customWidth="1"/>
    <col min="4359" max="4359" width="11.7109375" style="519" customWidth="1"/>
    <col min="4360" max="4360" width="11.5703125" style="519" customWidth="1"/>
    <col min="4361" max="4361" width="9.85546875" style="519" customWidth="1"/>
    <col min="4362" max="4362" width="12.42578125" style="519" customWidth="1"/>
    <col min="4363" max="4363" width="13.28515625" style="519" customWidth="1"/>
    <col min="4364" max="4608" width="9.140625" style="519"/>
    <col min="4609" max="4609" width="17.42578125" style="519" customWidth="1"/>
    <col min="4610" max="4610" width="13.28515625" style="519" customWidth="1"/>
    <col min="4611" max="4611" width="9.140625" style="519"/>
    <col min="4612" max="4613" width="12" style="519" customWidth="1"/>
    <col min="4614" max="4614" width="11.85546875" style="519" customWidth="1"/>
    <col min="4615" max="4615" width="11.7109375" style="519" customWidth="1"/>
    <col min="4616" max="4616" width="11.5703125" style="519" customWidth="1"/>
    <col min="4617" max="4617" width="9.85546875" style="519" customWidth="1"/>
    <col min="4618" max="4618" width="12.42578125" style="519" customWidth="1"/>
    <col min="4619" max="4619" width="13.28515625" style="519" customWidth="1"/>
    <col min="4620" max="4864" width="9.140625" style="519"/>
    <col min="4865" max="4865" width="17.42578125" style="519" customWidth="1"/>
    <col min="4866" max="4866" width="13.28515625" style="519" customWidth="1"/>
    <col min="4867" max="4867" width="9.140625" style="519"/>
    <col min="4868" max="4869" width="12" style="519" customWidth="1"/>
    <col min="4870" max="4870" width="11.85546875" style="519" customWidth="1"/>
    <col min="4871" max="4871" width="11.7109375" style="519" customWidth="1"/>
    <col min="4872" max="4872" width="11.5703125" style="519" customWidth="1"/>
    <col min="4873" max="4873" width="9.85546875" style="519" customWidth="1"/>
    <col min="4874" max="4874" width="12.42578125" style="519" customWidth="1"/>
    <col min="4875" max="4875" width="13.28515625" style="519" customWidth="1"/>
    <col min="4876" max="5120" width="9.140625" style="519"/>
    <col min="5121" max="5121" width="17.42578125" style="519" customWidth="1"/>
    <col min="5122" max="5122" width="13.28515625" style="519" customWidth="1"/>
    <col min="5123" max="5123" width="9.140625" style="519"/>
    <col min="5124" max="5125" width="12" style="519" customWidth="1"/>
    <col min="5126" max="5126" width="11.85546875" style="519" customWidth="1"/>
    <col min="5127" max="5127" width="11.7109375" style="519" customWidth="1"/>
    <col min="5128" max="5128" width="11.5703125" style="519" customWidth="1"/>
    <col min="5129" max="5129" width="9.85546875" style="519" customWidth="1"/>
    <col min="5130" max="5130" width="12.42578125" style="519" customWidth="1"/>
    <col min="5131" max="5131" width="13.28515625" style="519" customWidth="1"/>
    <col min="5132" max="5376" width="9.140625" style="519"/>
    <col min="5377" max="5377" width="17.42578125" style="519" customWidth="1"/>
    <col min="5378" max="5378" width="13.28515625" style="519" customWidth="1"/>
    <col min="5379" max="5379" width="9.140625" style="519"/>
    <col min="5380" max="5381" width="12" style="519" customWidth="1"/>
    <col min="5382" max="5382" width="11.85546875" style="519" customWidth="1"/>
    <col min="5383" max="5383" width="11.7109375" style="519" customWidth="1"/>
    <col min="5384" max="5384" width="11.5703125" style="519" customWidth="1"/>
    <col min="5385" max="5385" width="9.85546875" style="519" customWidth="1"/>
    <col min="5386" max="5386" width="12.42578125" style="519" customWidth="1"/>
    <col min="5387" max="5387" width="13.28515625" style="519" customWidth="1"/>
    <col min="5388" max="5632" width="9.140625" style="519"/>
    <col min="5633" max="5633" width="17.42578125" style="519" customWidth="1"/>
    <col min="5634" max="5634" width="13.28515625" style="519" customWidth="1"/>
    <col min="5635" max="5635" width="9.140625" style="519"/>
    <col min="5636" max="5637" width="12" style="519" customWidth="1"/>
    <col min="5638" max="5638" width="11.85546875" style="519" customWidth="1"/>
    <col min="5639" max="5639" width="11.7109375" style="519" customWidth="1"/>
    <col min="5640" max="5640" width="11.5703125" style="519" customWidth="1"/>
    <col min="5641" max="5641" width="9.85546875" style="519" customWidth="1"/>
    <col min="5642" max="5642" width="12.42578125" style="519" customWidth="1"/>
    <col min="5643" max="5643" width="13.28515625" style="519" customWidth="1"/>
    <col min="5644" max="5888" width="9.140625" style="519"/>
    <col min="5889" max="5889" width="17.42578125" style="519" customWidth="1"/>
    <col min="5890" max="5890" width="13.28515625" style="519" customWidth="1"/>
    <col min="5891" max="5891" width="9.140625" style="519"/>
    <col min="5892" max="5893" width="12" style="519" customWidth="1"/>
    <col min="5894" max="5894" width="11.85546875" style="519" customWidth="1"/>
    <col min="5895" max="5895" width="11.7109375" style="519" customWidth="1"/>
    <col min="5896" max="5896" width="11.5703125" style="519" customWidth="1"/>
    <col min="5897" max="5897" width="9.85546875" style="519" customWidth="1"/>
    <col min="5898" max="5898" width="12.42578125" style="519" customWidth="1"/>
    <col min="5899" max="5899" width="13.28515625" style="519" customWidth="1"/>
    <col min="5900" max="6144" width="9.140625" style="519"/>
    <col min="6145" max="6145" width="17.42578125" style="519" customWidth="1"/>
    <col min="6146" max="6146" width="13.28515625" style="519" customWidth="1"/>
    <col min="6147" max="6147" width="9.140625" style="519"/>
    <col min="6148" max="6149" width="12" style="519" customWidth="1"/>
    <col min="6150" max="6150" width="11.85546875" style="519" customWidth="1"/>
    <col min="6151" max="6151" width="11.7109375" style="519" customWidth="1"/>
    <col min="6152" max="6152" width="11.5703125" style="519" customWidth="1"/>
    <col min="6153" max="6153" width="9.85546875" style="519" customWidth="1"/>
    <col min="6154" max="6154" width="12.42578125" style="519" customWidth="1"/>
    <col min="6155" max="6155" width="13.28515625" style="519" customWidth="1"/>
    <col min="6156" max="6400" width="9.140625" style="519"/>
    <col min="6401" max="6401" width="17.42578125" style="519" customWidth="1"/>
    <col min="6402" max="6402" width="13.28515625" style="519" customWidth="1"/>
    <col min="6403" max="6403" width="9.140625" style="519"/>
    <col min="6404" max="6405" width="12" style="519" customWidth="1"/>
    <col min="6406" max="6406" width="11.85546875" style="519" customWidth="1"/>
    <col min="6407" max="6407" width="11.7109375" style="519" customWidth="1"/>
    <col min="6408" max="6408" width="11.5703125" style="519" customWidth="1"/>
    <col min="6409" max="6409" width="9.85546875" style="519" customWidth="1"/>
    <col min="6410" max="6410" width="12.42578125" style="519" customWidth="1"/>
    <col min="6411" max="6411" width="13.28515625" style="519" customWidth="1"/>
    <col min="6412" max="6656" width="9.140625" style="519"/>
    <col min="6657" max="6657" width="17.42578125" style="519" customWidth="1"/>
    <col min="6658" max="6658" width="13.28515625" style="519" customWidth="1"/>
    <col min="6659" max="6659" width="9.140625" style="519"/>
    <col min="6660" max="6661" width="12" style="519" customWidth="1"/>
    <col min="6662" max="6662" width="11.85546875" style="519" customWidth="1"/>
    <col min="6663" max="6663" width="11.7109375" style="519" customWidth="1"/>
    <col min="6664" max="6664" width="11.5703125" style="519" customWidth="1"/>
    <col min="6665" max="6665" width="9.85546875" style="519" customWidth="1"/>
    <col min="6666" max="6666" width="12.42578125" style="519" customWidth="1"/>
    <col min="6667" max="6667" width="13.28515625" style="519" customWidth="1"/>
    <col min="6668" max="6912" width="9.140625" style="519"/>
    <col min="6913" max="6913" width="17.42578125" style="519" customWidth="1"/>
    <col min="6914" max="6914" width="13.28515625" style="519" customWidth="1"/>
    <col min="6915" max="6915" width="9.140625" style="519"/>
    <col min="6916" max="6917" width="12" style="519" customWidth="1"/>
    <col min="6918" max="6918" width="11.85546875" style="519" customWidth="1"/>
    <col min="6919" max="6919" width="11.7109375" style="519" customWidth="1"/>
    <col min="6920" max="6920" width="11.5703125" style="519" customWidth="1"/>
    <col min="6921" max="6921" width="9.85546875" style="519" customWidth="1"/>
    <col min="6922" max="6922" width="12.42578125" style="519" customWidth="1"/>
    <col min="6923" max="6923" width="13.28515625" style="519" customWidth="1"/>
    <col min="6924" max="7168" width="9.140625" style="519"/>
    <col min="7169" max="7169" width="17.42578125" style="519" customWidth="1"/>
    <col min="7170" max="7170" width="13.28515625" style="519" customWidth="1"/>
    <col min="7171" max="7171" width="9.140625" style="519"/>
    <col min="7172" max="7173" width="12" style="519" customWidth="1"/>
    <col min="7174" max="7174" width="11.85546875" style="519" customWidth="1"/>
    <col min="7175" max="7175" width="11.7109375" style="519" customWidth="1"/>
    <col min="7176" max="7176" width="11.5703125" style="519" customWidth="1"/>
    <col min="7177" max="7177" width="9.85546875" style="519" customWidth="1"/>
    <col min="7178" max="7178" width="12.42578125" style="519" customWidth="1"/>
    <col min="7179" max="7179" width="13.28515625" style="519" customWidth="1"/>
    <col min="7180" max="7424" width="9.140625" style="519"/>
    <col min="7425" max="7425" width="17.42578125" style="519" customWidth="1"/>
    <col min="7426" max="7426" width="13.28515625" style="519" customWidth="1"/>
    <col min="7427" max="7427" width="9.140625" style="519"/>
    <col min="7428" max="7429" width="12" style="519" customWidth="1"/>
    <col min="7430" max="7430" width="11.85546875" style="519" customWidth="1"/>
    <col min="7431" max="7431" width="11.7109375" style="519" customWidth="1"/>
    <col min="7432" max="7432" width="11.5703125" style="519" customWidth="1"/>
    <col min="7433" max="7433" width="9.85546875" style="519" customWidth="1"/>
    <col min="7434" max="7434" width="12.42578125" style="519" customWidth="1"/>
    <col min="7435" max="7435" width="13.28515625" style="519" customWidth="1"/>
    <col min="7436" max="7680" width="9.140625" style="519"/>
    <col min="7681" max="7681" width="17.42578125" style="519" customWidth="1"/>
    <col min="7682" max="7682" width="13.28515625" style="519" customWidth="1"/>
    <col min="7683" max="7683" width="9.140625" style="519"/>
    <col min="7684" max="7685" width="12" style="519" customWidth="1"/>
    <col min="7686" max="7686" width="11.85546875" style="519" customWidth="1"/>
    <col min="7687" max="7687" width="11.7109375" style="519" customWidth="1"/>
    <col min="7688" max="7688" width="11.5703125" style="519" customWidth="1"/>
    <col min="7689" max="7689" width="9.85546875" style="519" customWidth="1"/>
    <col min="7690" max="7690" width="12.42578125" style="519" customWidth="1"/>
    <col min="7691" max="7691" width="13.28515625" style="519" customWidth="1"/>
    <col min="7692" max="7936" width="9.140625" style="519"/>
    <col min="7937" max="7937" width="17.42578125" style="519" customWidth="1"/>
    <col min="7938" max="7938" width="13.28515625" style="519" customWidth="1"/>
    <col min="7939" max="7939" width="9.140625" style="519"/>
    <col min="7940" max="7941" width="12" style="519" customWidth="1"/>
    <col min="7942" max="7942" width="11.85546875" style="519" customWidth="1"/>
    <col min="7943" max="7943" width="11.7109375" style="519" customWidth="1"/>
    <col min="7944" max="7944" width="11.5703125" style="519" customWidth="1"/>
    <col min="7945" max="7945" width="9.85546875" style="519" customWidth="1"/>
    <col min="7946" max="7946" width="12.42578125" style="519" customWidth="1"/>
    <col min="7947" max="7947" width="13.28515625" style="519" customWidth="1"/>
    <col min="7948" max="8192" width="9.140625" style="519"/>
    <col min="8193" max="8193" width="17.42578125" style="519" customWidth="1"/>
    <col min="8194" max="8194" width="13.28515625" style="519" customWidth="1"/>
    <col min="8195" max="8195" width="9.140625" style="519"/>
    <col min="8196" max="8197" width="12" style="519" customWidth="1"/>
    <col min="8198" max="8198" width="11.85546875" style="519" customWidth="1"/>
    <col min="8199" max="8199" width="11.7109375" style="519" customWidth="1"/>
    <col min="8200" max="8200" width="11.5703125" style="519" customWidth="1"/>
    <col min="8201" max="8201" width="9.85546875" style="519" customWidth="1"/>
    <col min="8202" max="8202" width="12.42578125" style="519" customWidth="1"/>
    <col min="8203" max="8203" width="13.28515625" style="519" customWidth="1"/>
    <col min="8204" max="8448" width="9.140625" style="519"/>
    <col min="8449" max="8449" width="17.42578125" style="519" customWidth="1"/>
    <col min="8450" max="8450" width="13.28515625" style="519" customWidth="1"/>
    <col min="8451" max="8451" width="9.140625" style="519"/>
    <col min="8452" max="8453" width="12" style="519" customWidth="1"/>
    <col min="8454" max="8454" width="11.85546875" style="519" customWidth="1"/>
    <col min="8455" max="8455" width="11.7109375" style="519" customWidth="1"/>
    <col min="8456" max="8456" width="11.5703125" style="519" customWidth="1"/>
    <col min="8457" max="8457" width="9.85546875" style="519" customWidth="1"/>
    <col min="8458" max="8458" width="12.42578125" style="519" customWidth="1"/>
    <col min="8459" max="8459" width="13.28515625" style="519" customWidth="1"/>
    <col min="8460" max="8704" width="9.140625" style="519"/>
    <col min="8705" max="8705" width="17.42578125" style="519" customWidth="1"/>
    <col min="8706" max="8706" width="13.28515625" style="519" customWidth="1"/>
    <col min="8707" max="8707" width="9.140625" style="519"/>
    <col min="8708" max="8709" width="12" style="519" customWidth="1"/>
    <col min="8710" max="8710" width="11.85546875" style="519" customWidth="1"/>
    <col min="8711" max="8711" width="11.7109375" style="519" customWidth="1"/>
    <col min="8712" max="8712" width="11.5703125" style="519" customWidth="1"/>
    <col min="8713" max="8713" width="9.85546875" style="519" customWidth="1"/>
    <col min="8714" max="8714" width="12.42578125" style="519" customWidth="1"/>
    <col min="8715" max="8715" width="13.28515625" style="519" customWidth="1"/>
    <col min="8716" max="8960" width="9.140625" style="519"/>
    <col min="8961" max="8961" width="17.42578125" style="519" customWidth="1"/>
    <col min="8962" max="8962" width="13.28515625" style="519" customWidth="1"/>
    <col min="8963" max="8963" width="9.140625" style="519"/>
    <col min="8964" max="8965" width="12" style="519" customWidth="1"/>
    <col min="8966" max="8966" width="11.85546875" style="519" customWidth="1"/>
    <col min="8967" max="8967" width="11.7109375" style="519" customWidth="1"/>
    <col min="8968" max="8968" width="11.5703125" style="519" customWidth="1"/>
    <col min="8969" max="8969" width="9.85546875" style="519" customWidth="1"/>
    <col min="8970" max="8970" width="12.42578125" style="519" customWidth="1"/>
    <col min="8971" max="8971" width="13.28515625" style="519" customWidth="1"/>
    <col min="8972" max="9216" width="9.140625" style="519"/>
    <col min="9217" max="9217" width="17.42578125" style="519" customWidth="1"/>
    <col min="9218" max="9218" width="13.28515625" style="519" customWidth="1"/>
    <col min="9219" max="9219" width="9.140625" style="519"/>
    <col min="9220" max="9221" width="12" style="519" customWidth="1"/>
    <col min="9222" max="9222" width="11.85546875" style="519" customWidth="1"/>
    <col min="9223" max="9223" width="11.7109375" style="519" customWidth="1"/>
    <col min="9224" max="9224" width="11.5703125" style="519" customWidth="1"/>
    <col min="9225" max="9225" width="9.85546875" style="519" customWidth="1"/>
    <col min="9226" max="9226" width="12.42578125" style="519" customWidth="1"/>
    <col min="9227" max="9227" width="13.28515625" style="519" customWidth="1"/>
    <col min="9228" max="9472" width="9.140625" style="519"/>
    <col min="9473" max="9473" width="17.42578125" style="519" customWidth="1"/>
    <col min="9474" max="9474" width="13.28515625" style="519" customWidth="1"/>
    <col min="9475" max="9475" width="9.140625" style="519"/>
    <col min="9476" max="9477" width="12" style="519" customWidth="1"/>
    <col min="9478" max="9478" width="11.85546875" style="519" customWidth="1"/>
    <col min="9479" max="9479" width="11.7109375" style="519" customWidth="1"/>
    <col min="9480" max="9480" width="11.5703125" style="519" customWidth="1"/>
    <col min="9481" max="9481" width="9.85546875" style="519" customWidth="1"/>
    <col min="9482" max="9482" width="12.42578125" style="519" customWidth="1"/>
    <col min="9483" max="9483" width="13.28515625" style="519" customWidth="1"/>
    <col min="9484" max="9728" width="9.140625" style="519"/>
    <col min="9729" max="9729" width="17.42578125" style="519" customWidth="1"/>
    <col min="9730" max="9730" width="13.28515625" style="519" customWidth="1"/>
    <col min="9731" max="9731" width="9.140625" style="519"/>
    <col min="9732" max="9733" width="12" style="519" customWidth="1"/>
    <col min="9734" max="9734" width="11.85546875" style="519" customWidth="1"/>
    <col min="9735" max="9735" width="11.7109375" style="519" customWidth="1"/>
    <col min="9736" max="9736" width="11.5703125" style="519" customWidth="1"/>
    <col min="9737" max="9737" width="9.85546875" style="519" customWidth="1"/>
    <col min="9738" max="9738" width="12.42578125" style="519" customWidth="1"/>
    <col min="9739" max="9739" width="13.28515625" style="519" customWidth="1"/>
    <col min="9740" max="9984" width="9.140625" style="519"/>
    <col min="9985" max="9985" width="17.42578125" style="519" customWidth="1"/>
    <col min="9986" max="9986" width="13.28515625" style="519" customWidth="1"/>
    <col min="9987" max="9987" width="9.140625" style="519"/>
    <col min="9988" max="9989" width="12" style="519" customWidth="1"/>
    <col min="9990" max="9990" width="11.85546875" style="519" customWidth="1"/>
    <col min="9991" max="9991" width="11.7109375" style="519" customWidth="1"/>
    <col min="9992" max="9992" width="11.5703125" style="519" customWidth="1"/>
    <col min="9993" max="9993" width="9.85546875" style="519" customWidth="1"/>
    <col min="9994" max="9994" width="12.42578125" style="519" customWidth="1"/>
    <col min="9995" max="9995" width="13.28515625" style="519" customWidth="1"/>
    <col min="9996" max="10240" width="9.140625" style="519"/>
    <col min="10241" max="10241" width="17.42578125" style="519" customWidth="1"/>
    <col min="10242" max="10242" width="13.28515625" style="519" customWidth="1"/>
    <col min="10243" max="10243" width="9.140625" style="519"/>
    <col min="10244" max="10245" width="12" style="519" customWidth="1"/>
    <col min="10246" max="10246" width="11.85546875" style="519" customWidth="1"/>
    <col min="10247" max="10247" width="11.7109375" style="519" customWidth="1"/>
    <col min="10248" max="10248" width="11.5703125" style="519" customWidth="1"/>
    <col min="10249" max="10249" width="9.85546875" style="519" customWidth="1"/>
    <col min="10250" max="10250" width="12.42578125" style="519" customWidth="1"/>
    <col min="10251" max="10251" width="13.28515625" style="519" customWidth="1"/>
    <col min="10252" max="10496" width="9.140625" style="519"/>
    <col min="10497" max="10497" width="17.42578125" style="519" customWidth="1"/>
    <col min="10498" max="10498" width="13.28515625" style="519" customWidth="1"/>
    <col min="10499" max="10499" width="9.140625" style="519"/>
    <col min="10500" max="10501" width="12" style="519" customWidth="1"/>
    <col min="10502" max="10502" width="11.85546875" style="519" customWidth="1"/>
    <col min="10503" max="10503" width="11.7109375" style="519" customWidth="1"/>
    <col min="10504" max="10504" width="11.5703125" style="519" customWidth="1"/>
    <col min="10505" max="10505" width="9.85546875" style="519" customWidth="1"/>
    <col min="10506" max="10506" width="12.42578125" style="519" customWidth="1"/>
    <col min="10507" max="10507" width="13.28515625" style="519" customWidth="1"/>
    <col min="10508" max="10752" width="9.140625" style="519"/>
    <col min="10753" max="10753" width="17.42578125" style="519" customWidth="1"/>
    <col min="10754" max="10754" width="13.28515625" style="519" customWidth="1"/>
    <col min="10755" max="10755" width="9.140625" style="519"/>
    <col min="10756" max="10757" width="12" style="519" customWidth="1"/>
    <col min="10758" max="10758" width="11.85546875" style="519" customWidth="1"/>
    <col min="10759" max="10759" width="11.7109375" style="519" customWidth="1"/>
    <col min="10760" max="10760" width="11.5703125" style="519" customWidth="1"/>
    <col min="10761" max="10761" width="9.85546875" style="519" customWidth="1"/>
    <col min="10762" max="10762" width="12.42578125" style="519" customWidth="1"/>
    <col min="10763" max="10763" width="13.28515625" style="519" customWidth="1"/>
    <col min="10764" max="11008" width="9.140625" style="519"/>
    <col min="11009" max="11009" width="17.42578125" style="519" customWidth="1"/>
    <col min="11010" max="11010" width="13.28515625" style="519" customWidth="1"/>
    <col min="11011" max="11011" width="9.140625" style="519"/>
    <col min="11012" max="11013" width="12" style="519" customWidth="1"/>
    <col min="11014" max="11014" width="11.85546875" style="519" customWidth="1"/>
    <col min="11015" max="11015" width="11.7109375" style="519" customWidth="1"/>
    <col min="11016" max="11016" width="11.5703125" style="519" customWidth="1"/>
    <col min="11017" max="11017" width="9.85546875" style="519" customWidth="1"/>
    <col min="11018" max="11018" width="12.42578125" style="519" customWidth="1"/>
    <col min="11019" max="11019" width="13.28515625" style="519" customWidth="1"/>
    <col min="11020" max="11264" width="9.140625" style="519"/>
    <col min="11265" max="11265" width="17.42578125" style="519" customWidth="1"/>
    <col min="11266" max="11266" width="13.28515625" style="519" customWidth="1"/>
    <col min="11267" max="11267" width="9.140625" style="519"/>
    <col min="11268" max="11269" width="12" style="519" customWidth="1"/>
    <col min="11270" max="11270" width="11.85546875" style="519" customWidth="1"/>
    <col min="11271" max="11271" width="11.7109375" style="519" customWidth="1"/>
    <col min="11272" max="11272" width="11.5703125" style="519" customWidth="1"/>
    <col min="11273" max="11273" width="9.85546875" style="519" customWidth="1"/>
    <col min="11274" max="11274" width="12.42578125" style="519" customWidth="1"/>
    <col min="11275" max="11275" width="13.28515625" style="519" customWidth="1"/>
    <col min="11276" max="11520" width="9.140625" style="519"/>
    <col min="11521" max="11521" width="17.42578125" style="519" customWidth="1"/>
    <col min="11522" max="11522" width="13.28515625" style="519" customWidth="1"/>
    <col min="11523" max="11523" width="9.140625" style="519"/>
    <col min="11524" max="11525" width="12" style="519" customWidth="1"/>
    <col min="11526" max="11526" width="11.85546875" style="519" customWidth="1"/>
    <col min="11527" max="11527" width="11.7109375" style="519" customWidth="1"/>
    <col min="11528" max="11528" width="11.5703125" style="519" customWidth="1"/>
    <col min="11529" max="11529" width="9.85546875" style="519" customWidth="1"/>
    <col min="11530" max="11530" width="12.42578125" style="519" customWidth="1"/>
    <col min="11531" max="11531" width="13.28515625" style="519" customWidth="1"/>
    <col min="11532" max="11776" width="9.140625" style="519"/>
    <col min="11777" max="11777" width="17.42578125" style="519" customWidth="1"/>
    <col min="11778" max="11778" width="13.28515625" style="519" customWidth="1"/>
    <col min="11779" max="11779" width="9.140625" style="519"/>
    <col min="11780" max="11781" width="12" style="519" customWidth="1"/>
    <col min="11782" max="11782" width="11.85546875" style="519" customWidth="1"/>
    <col min="11783" max="11783" width="11.7109375" style="519" customWidth="1"/>
    <col min="11784" max="11784" width="11.5703125" style="519" customWidth="1"/>
    <col min="11785" max="11785" width="9.85546875" style="519" customWidth="1"/>
    <col min="11786" max="11786" width="12.42578125" style="519" customWidth="1"/>
    <col min="11787" max="11787" width="13.28515625" style="519" customWidth="1"/>
    <col min="11788" max="12032" width="9.140625" style="519"/>
    <col min="12033" max="12033" width="17.42578125" style="519" customWidth="1"/>
    <col min="12034" max="12034" width="13.28515625" style="519" customWidth="1"/>
    <col min="12035" max="12035" width="9.140625" style="519"/>
    <col min="12036" max="12037" width="12" style="519" customWidth="1"/>
    <col min="12038" max="12038" width="11.85546875" style="519" customWidth="1"/>
    <col min="12039" max="12039" width="11.7109375" style="519" customWidth="1"/>
    <col min="12040" max="12040" width="11.5703125" style="519" customWidth="1"/>
    <col min="12041" max="12041" width="9.85546875" style="519" customWidth="1"/>
    <col min="12042" max="12042" width="12.42578125" style="519" customWidth="1"/>
    <col min="12043" max="12043" width="13.28515625" style="519" customWidth="1"/>
    <col min="12044" max="12288" width="9.140625" style="519"/>
    <col min="12289" max="12289" width="17.42578125" style="519" customWidth="1"/>
    <col min="12290" max="12290" width="13.28515625" style="519" customWidth="1"/>
    <col min="12291" max="12291" width="9.140625" style="519"/>
    <col min="12292" max="12293" width="12" style="519" customWidth="1"/>
    <col min="12294" max="12294" width="11.85546875" style="519" customWidth="1"/>
    <col min="12295" max="12295" width="11.7109375" style="519" customWidth="1"/>
    <col min="12296" max="12296" width="11.5703125" style="519" customWidth="1"/>
    <col min="12297" max="12297" width="9.85546875" style="519" customWidth="1"/>
    <col min="12298" max="12298" width="12.42578125" style="519" customWidth="1"/>
    <col min="12299" max="12299" width="13.28515625" style="519" customWidth="1"/>
    <col min="12300" max="12544" width="9.140625" style="519"/>
    <col min="12545" max="12545" width="17.42578125" style="519" customWidth="1"/>
    <col min="12546" max="12546" width="13.28515625" style="519" customWidth="1"/>
    <col min="12547" max="12547" width="9.140625" style="519"/>
    <col min="12548" max="12549" width="12" style="519" customWidth="1"/>
    <col min="12550" max="12550" width="11.85546875" style="519" customWidth="1"/>
    <col min="12551" max="12551" width="11.7109375" style="519" customWidth="1"/>
    <col min="12552" max="12552" width="11.5703125" style="519" customWidth="1"/>
    <col min="12553" max="12553" width="9.85546875" style="519" customWidth="1"/>
    <col min="12554" max="12554" width="12.42578125" style="519" customWidth="1"/>
    <col min="12555" max="12555" width="13.28515625" style="519" customWidth="1"/>
    <col min="12556" max="12800" width="9.140625" style="519"/>
    <col min="12801" max="12801" width="17.42578125" style="519" customWidth="1"/>
    <col min="12802" max="12802" width="13.28515625" style="519" customWidth="1"/>
    <col min="12803" max="12803" width="9.140625" style="519"/>
    <col min="12804" max="12805" width="12" style="519" customWidth="1"/>
    <col min="12806" max="12806" width="11.85546875" style="519" customWidth="1"/>
    <col min="12807" max="12807" width="11.7109375" style="519" customWidth="1"/>
    <col min="12808" max="12808" width="11.5703125" style="519" customWidth="1"/>
    <col min="12809" max="12809" width="9.85546875" style="519" customWidth="1"/>
    <col min="12810" max="12810" width="12.42578125" style="519" customWidth="1"/>
    <col min="12811" max="12811" width="13.28515625" style="519" customWidth="1"/>
    <col min="12812" max="13056" width="9.140625" style="519"/>
    <col min="13057" max="13057" width="17.42578125" style="519" customWidth="1"/>
    <col min="13058" max="13058" width="13.28515625" style="519" customWidth="1"/>
    <col min="13059" max="13059" width="9.140625" style="519"/>
    <col min="13060" max="13061" width="12" style="519" customWidth="1"/>
    <col min="13062" max="13062" width="11.85546875" style="519" customWidth="1"/>
    <col min="13063" max="13063" width="11.7109375" style="519" customWidth="1"/>
    <col min="13064" max="13064" width="11.5703125" style="519" customWidth="1"/>
    <col min="13065" max="13065" width="9.85546875" style="519" customWidth="1"/>
    <col min="13066" max="13066" width="12.42578125" style="519" customWidth="1"/>
    <col min="13067" max="13067" width="13.28515625" style="519" customWidth="1"/>
    <col min="13068" max="13312" width="9.140625" style="519"/>
    <col min="13313" max="13313" width="17.42578125" style="519" customWidth="1"/>
    <col min="13314" max="13314" width="13.28515625" style="519" customWidth="1"/>
    <col min="13315" max="13315" width="9.140625" style="519"/>
    <col min="13316" max="13317" width="12" style="519" customWidth="1"/>
    <col min="13318" max="13318" width="11.85546875" style="519" customWidth="1"/>
    <col min="13319" max="13319" width="11.7109375" style="519" customWidth="1"/>
    <col min="13320" max="13320" width="11.5703125" style="519" customWidth="1"/>
    <col min="13321" max="13321" width="9.85546875" style="519" customWidth="1"/>
    <col min="13322" max="13322" width="12.42578125" style="519" customWidth="1"/>
    <col min="13323" max="13323" width="13.28515625" style="519" customWidth="1"/>
    <col min="13324" max="13568" width="9.140625" style="519"/>
    <col min="13569" max="13569" width="17.42578125" style="519" customWidth="1"/>
    <col min="13570" max="13570" width="13.28515625" style="519" customWidth="1"/>
    <col min="13571" max="13571" width="9.140625" style="519"/>
    <col min="13572" max="13573" width="12" style="519" customWidth="1"/>
    <col min="13574" max="13574" width="11.85546875" style="519" customWidth="1"/>
    <col min="13575" max="13575" width="11.7109375" style="519" customWidth="1"/>
    <col min="13576" max="13576" width="11.5703125" style="519" customWidth="1"/>
    <col min="13577" max="13577" width="9.85546875" style="519" customWidth="1"/>
    <col min="13578" max="13578" width="12.42578125" style="519" customWidth="1"/>
    <col min="13579" max="13579" width="13.28515625" style="519" customWidth="1"/>
    <col min="13580" max="13824" width="9.140625" style="519"/>
    <col min="13825" max="13825" width="17.42578125" style="519" customWidth="1"/>
    <col min="13826" max="13826" width="13.28515625" style="519" customWidth="1"/>
    <col min="13827" max="13827" width="9.140625" style="519"/>
    <col min="13828" max="13829" width="12" style="519" customWidth="1"/>
    <col min="13830" max="13830" width="11.85546875" style="519" customWidth="1"/>
    <col min="13831" max="13831" width="11.7109375" style="519" customWidth="1"/>
    <col min="13832" max="13832" width="11.5703125" style="519" customWidth="1"/>
    <col min="13833" max="13833" width="9.85546875" style="519" customWidth="1"/>
    <col min="13834" max="13834" width="12.42578125" style="519" customWidth="1"/>
    <col min="13835" max="13835" width="13.28515625" style="519" customWidth="1"/>
    <col min="13836" max="14080" width="9.140625" style="519"/>
    <col min="14081" max="14081" width="17.42578125" style="519" customWidth="1"/>
    <col min="14082" max="14082" width="13.28515625" style="519" customWidth="1"/>
    <col min="14083" max="14083" width="9.140625" style="519"/>
    <col min="14084" max="14085" width="12" style="519" customWidth="1"/>
    <col min="14086" max="14086" width="11.85546875" style="519" customWidth="1"/>
    <col min="14087" max="14087" width="11.7109375" style="519" customWidth="1"/>
    <col min="14088" max="14088" width="11.5703125" style="519" customWidth="1"/>
    <col min="14089" max="14089" width="9.85546875" style="519" customWidth="1"/>
    <col min="14090" max="14090" width="12.42578125" style="519" customWidth="1"/>
    <col min="14091" max="14091" width="13.28515625" style="519" customWidth="1"/>
    <col min="14092" max="14336" width="9.140625" style="519"/>
    <col min="14337" max="14337" width="17.42578125" style="519" customWidth="1"/>
    <col min="14338" max="14338" width="13.28515625" style="519" customWidth="1"/>
    <col min="14339" max="14339" width="9.140625" style="519"/>
    <col min="14340" max="14341" width="12" style="519" customWidth="1"/>
    <col min="14342" max="14342" width="11.85546875" style="519" customWidth="1"/>
    <col min="14343" max="14343" width="11.7109375" style="519" customWidth="1"/>
    <col min="14344" max="14344" width="11.5703125" style="519" customWidth="1"/>
    <col min="14345" max="14345" width="9.85546875" style="519" customWidth="1"/>
    <col min="14346" max="14346" width="12.42578125" style="519" customWidth="1"/>
    <col min="14347" max="14347" width="13.28515625" style="519" customWidth="1"/>
    <col min="14348" max="14592" width="9.140625" style="519"/>
    <col min="14593" max="14593" width="17.42578125" style="519" customWidth="1"/>
    <col min="14594" max="14594" width="13.28515625" style="519" customWidth="1"/>
    <col min="14595" max="14595" width="9.140625" style="519"/>
    <col min="14596" max="14597" width="12" style="519" customWidth="1"/>
    <col min="14598" max="14598" width="11.85546875" style="519" customWidth="1"/>
    <col min="14599" max="14599" width="11.7109375" style="519" customWidth="1"/>
    <col min="14600" max="14600" width="11.5703125" style="519" customWidth="1"/>
    <col min="14601" max="14601" width="9.85546875" style="519" customWidth="1"/>
    <col min="14602" max="14602" width="12.42578125" style="519" customWidth="1"/>
    <col min="14603" max="14603" width="13.28515625" style="519" customWidth="1"/>
    <col min="14604" max="14848" width="9.140625" style="519"/>
    <col min="14849" max="14849" width="17.42578125" style="519" customWidth="1"/>
    <col min="14850" max="14850" width="13.28515625" style="519" customWidth="1"/>
    <col min="14851" max="14851" width="9.140625" style="519"/>
    <col min="14852" max="14853" width="12" style="519" customWidth="1"/>
    <col min="14854" max="14854" width="11.85546875" style="519" customWidth="1"/>
    <col min="14855" max="14855" width="11.7109375" style="519" customWidth="1"/>
    <col min="14856" max="14856" width="11.5703125" style="519" customWidth="1"/>
    <col min="14857" max="14857" width="9.85546875" style="519" customWidth="1"/>
    <col min="14858" max="14858" width="12.42578125" style="519" customWidth="1"/>
    <col min="14859" max="14859" width="13.28515625" style="519" customWidth="1"/>
    <col min="14860" max="15104" width="9.140625" style="519"/>
    <col min="15105" max="15105" width="17.42578125" style="519" customWidth="1"/>
    <col min="15106" max="15106" width="13.28515625" style="519" customWidth="1"/>
    <col min="15107" max="15107" width="9.140625" style="519"/>
    <col min="15108" max="15109" width="12" style="519" customWidth="1"/>
    <col min="15110" max="15110" width="11.85546875" style="519" customWidth="1"/>
    <col min="15111" max="15111" width="11.7109375" style="519" customWidth="1"/>
    <col min="15112" max="15112" width="11.5703125" style="519" customWidth="1"/>
    <col min="15113" max="15113" width="9.85546875" style="519" customWidth="1"/>
    <col min="15114" max="15114" width="12.42578125" style="519" customWidth="1"/>
    <col min="15115" max="15115" width="13.28515625" style="519" customWidth="1"/>
    <col min="15116" max="15360" width="9.140625" style="519"/>
    <col min="15361" max="15361" width="17.42578125" style="519" customWidth="1"/>
    <col min="15362" max="15362" width="13.28515625" style="519" customWidth="1"/>
    <col min="15363" max="15363" width="9.140625" style="519"/>
    <col min="15364" max="15365" width="12" style="519" customWidth="1"/>
    <col min="15366" max="15366" width="11.85546875" style="519" customWidth="1"/>
    <col min="15367" max="15367" width="11.7109375" style="519" customWidth="1"/>
    <col min="15368" max="15368" width="11.5703125" style="519" customWidth="1"/>
    <col min="15369" max="15369" width="9.85546875" style="519" customWidth="1"/>
    <col min="15370" max="15370" width="12.42578125" style="519" customWidth="1"/>
    <col min="15371" max="15371" width="13.28515625" style="519" customWidth="1"/>
    <col min="15372" max="15616" width="9.140625" style="519"/>
    <col min="15617" max="15617" width="17.42578125" style="519" customWidth="1"/>
    <col min="15618" max="15618" width="13.28515625" style="519" customWidth="1"/>
    <col min="15619" max="15619" width="9.140625" style="519"/>
    <col min="15620" max="15621" width="12" style="519" customWidth="1"/>
    <col min="15622" max="15622" width="11.85546875" style="519" customWidth="1"/>
    <col min="15623" max="15623" width="11.7109375" style="519" customWidth="1"/>
    <col min="15624" max="15624" width="11.5703125" style="519" customWidth="1"/>
    <col min="15625" max="15625" width="9.85546875" style="519" customWidth="1"/>
    <col min="15626" max="15626" width="12.42578125" style="519" customWidth="1"/>
    <col min="15627" max="15627" width="13.28515625" style="519" customWidth="1"/>
    <col min="15628" max="15872" width="9.140625" style="519"/>
    <col min="15873" max="15873" width="17.42578125" style="519" customWidth="1"/>
    <col min="15874" max="15874" width="13.28515625" style="519" customWidth="1"/>
    <col min="15875" max="15875" width="9.140625" style="519"/>
    <col min="15876" max="15877" width="12" style="519" customWidth="1"/>
    <col min="15878" max="15878" width="11.85546875" style="519" customWidth="1"/>
    <col min="15879" max="15879" width="11.7109375" style="519" customWidth="1"/>
    <col min="15880" max="15880" width="11.5703125" style="519" customWidth="1"/>
    <col min="15881" max="15881" width="9.85546875" style="519" customWidth="1"/>
    <col min="15882" max="15882" width="12.42578125" style="519" customWidth="1"/>
    <col min="15883" max="15883" width="13.28515625" style="519" customWidth="1"/>
    <col min="15884" max="16128" width="9.140625" style="519"/>
    <col min="16129" max="16129" width="17.42578125" style="519" customWidth="1"/>
    <col min="16130" max="16130" width="13.28515625" style="519" customWidth="1"/>
    <col min="16131" max="16131" width="9.140625" style="519"/>
    <col min="16132" max="16133" width="12" style="519" customWidth="1"/>
    <col min="16134" max="16134" width="11.85546875" style="519" customWidth="1"/>
    <col min="16135" max="16135" width="11.7109375" style="519" customWidth="1"/>
    <col min="16136" max="16136" width="11.5703125" style="519" customWidth="1"/>
    <col min="16137" max="16137" width="9.85546875" style="519" customWidth="1"/>
    <col min="16138" max="16138" width="12.42578125" style="519" customWidth="1"/>
    <col min="16139" max="16139" width="13.28515625" style="519" customWidth="1"/>
    <col min="16140" max="16384" width="9.140625" style="519"/>
  </cols>
  <sheetData>
    <row r="2" spans="1:5" x14ac:dyDescent="0.2">
      <c r="A2" s="533" t="s">
        <v>841</v>
      </c>
    </row>
    <row r="6" spans="1:5" x14ac:dyDescent="0.2">
      <c r="A6" s="905" t="s">
        <v>367</v>
      </c>
      <c r="B6" s="905"/>
      <c r="C6" s="905"/>
      <c r="D6" s="905"/>
      <c r="E6" s="905"/>
    </row>
    <row r="8" spans="1:5" x14ac:dyDescent="0.2">
      <c r="D8" s="519" t="s">
        <v>368</v>
      </c>
    </row>
    <row r="9" spans="1:5" x14ac:dyDescent="0.2">
      <c r="A9" s="524" t="s">
        <v>369</v>
      </c>
      <c r="B9" s="909" t="s">
        <v>370</v>
      </c>
      <c r="C9" s="909"/>
      <c r="D9" s="909"/>
      <c r="E9" s="909"/>
    </row>
    <row r="10" spans="1:5" x14ac:dyDescent="0.2">
      <c r="A10" s="524"/>
      <c r="B10" s="524">
        <v>2017</v>
      </c>
      <c r="C10" s="524">
        <v>2018</v>
      </c>
      <c r="D10" s="524">
        <v>2019</v>
      </c>
      <c r="E10" s="536" t="s">
        <v>371</v>
      </c>
    </row>
    <row r="11" spans="1:5" x14ac:dyDescent="0.2">
      <c r="A11" s="531" t="s">
        <v>372</v>
      </c>
      <c r="B11" s="532">
        <v>76000</v>
      </c>
      <c r="C11" s="532">
        <v>76000</v>
      </c>
      <c r="D11" s="532">
        <v>76000</v>
      </c>
      <c r="E11" s="532">
        <v>76000</v>
      </c>
    </row>
    <row r="12" spans="1:5" x14ac:dyDescent="0.2">
      <c r="A12" s="524" t="s">
        <v>373</v>
      </c>
      <c r="B12" s="530">
        <v>76000</v>
      </c>
      <c r="C12" s="530">
        <v>76000</v>
      </c>
      <c r="D12" s="530">
        <v>76000</v>
      </c>
      <c r="E12" s="530">
        <v>76000</v>
      </c>
    </row>
    <row r="13" spans="1:5" x14ac:dyDescent="0.2">
      <c r="A13" s="524" t="s">
        <v>374</v>
      </c>
      <c r="B13" s="530"/>
      <c r="C13" s="530"/>
      <c r="D13" s="530"/>
      <c r="E13" s="530"/>
    </row>
    <row r="14" spans="1:5" x14ac:dyDescent="0.2">
      <c r="A14" s="531" t="s">
        <v>375</v>
      </c>
      <c r="B14" s="532">
        <v>42000</v>
      </c>
      <c r="C14" s="532">
        <v>42000</v>
      </c>
      <c r="D14" s="532">
        <v>42000</v>
      </c>
      <c r="E14" s="532">
        <v>42000</v>
      </c>
    </row>
    <row r="15" spans="1:5" x14ac:dyDescent="0.2">
      <c r="A15" s="536" t="s">
        <v>376</v>
      </c>
      <c r="B15" s="532">
        <v>42000</v>
      </c>
      <c r="C15" s="532">
        <v>42000</v>
      </c>
      <c r="D15" s="532">
        <v>42000</v>
      </c>
      <c r="E15" s="532">
        <v>42000</v>
      </c>
    </row>
    <row r="16" spans="1:5" x14ac:dyDescent="0.2">
      <c r="A16" s="537"/>
      <c r="B16" s="532"/>
      <c r="C16" s="532"/>
      <c r="D16" s="532"/>
      <c r="E16" s="532"/>
    </row>
    <row r="17" spans="1:5" x14ac:dyDescent="0.2">
      <c r="A17" s="531" t="s">
        <v>377</v>
      </c>
      <c r="B17" s="532">
        <f>B11+B14</f>
        <v>118000</v>
      </c>
      <c r="C17" s="532">
        <v>118000</v>
      </c>
      <c r="D17" s="532">
        <v>118000</v>
      </c>
      <c r="E17" s="532">
        <v>118000</v>
      </c>
    </row>
  </sheetData>
  <mergeCells count="2">
    <mergeCell ref="A6:E6"/>
    <mergeCell ref="B9:E9"/>
  </mergeCells>
  <pageMargins left="0.78740157480314965" right="0.78740157480314965" top="0.78740157480314965" bottom="0.59055118110236227" header="0.51181102362204722" footer="0.51181102362204722"/>
  <pageSetup paperSize="9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22"/>
  <sheetViews>
    <sheetView workbookViewId="0">
      <selection activeCell="A2" sqref="A2"/>
    </sheetView>
  </sheetViews>
  <sheetFormatPr defaultRowHeight="12.75" x14ac:dyDescent="0.2"/>
  <cols>
    <col min="1" max="1" width="17.42578125" style="519" customWidth="1"/>
    <col min="2" max="2" width="13.28515625" style="519" customWidth="1"/>
    <col min="3" max="3" width="9.140625" style="519"/>
    <col min="4" max="5" width="12" style="519" customWidth="1"/>
    <col min="6" max="6" width="11.85546875" style="519" customWidth="1"/>
    <col min="7" max="7" width="11.7109375" style="519" customWidth="1"/>
    <col min="8" max="8" width="11.5703125" style="519" customWidth="1"/>
    <col min="9" max="9" width="9.85546875" style="519" customWidth="1"/>
    <col min="10" max="10" width="12.42578125" style="519" customWidth="1"/>
    <col min="11" max="11" width="13.28515625" style="519" customWidth="1"/>
    <col min="12" max="256" width="9.140625" style="519"/>
    <col min="257" max="257" width="17.42578125" style="519" customWidth="1"/>
    <col min="258" max="258" width="13.28515625" style="519" customWidth="1"/>
    <col min="259" max="259" width="9.140625" style="519"/>
    <col min="260" max="261" width="12" style="519" customWidth="1"/>
    <col min="262" max="262" width="11.85546875" style="519" customWidth="1"/>
    <col min="263" max="263" width="11.7109375" style="519" customWidth="1"/>
    <col min="264" max="264" width="11.5703125" style="519" customWidth="1"/>
    <col min="265" max="265" width="9.85546875" style="519" customWidth="1"/>
    <col min="266" max="266" width="12.42578125" style="519" customWidth="1"/>
    <col min="267" max="267" width="13.28515625" style="519" customWidth="1"/>
    <col min="268" max="512" width="9.140625" style="519"/>
    <col min="513" max="513" width="17.42578125" style="519" customWidth="1"/>
    <col min="514" max="514" width="13.28515625" style="519" customWidth="1"/>
    <col min="515" max="515" width="9.140625" style="519"/>
    <col min="516" max="517" width="12" style="519" customWidth="1"/>
    <col min="518" max="518" width="11.85546875" style="519" customWidth="1"/>
    <col min="519" max="519" width="11.7109375" style="519" customWidth="1"/>
    <col min="520" max="520" width="11.5703125" style="519" customWidth="1"/>
    <col min="521" max="521" width="9.85546875" style="519" customWidth="1"/>
    <col min="522" max="522" width="12.42578125" style="519" customWidth="1"/>
    <col min="523" max="523" width="13.28515625" style="519" customWidth="1"/>
    <col min="524" max="768" width="9.140625" style="519"/>
    <col min="769" max="769" width="17.42578125" style="519" customWidth="1"/>
    <col min="770" max="770" width="13.28515625" style="519" customWidth="1"/>
    <col min="771" max="771" width="9.140625" style="519"/>
    <col min="772" max="773" width="12" style="519" customWidth="1"/>
    <col min="774" max="774" width="11.85546875" style="519" customWidth="1"/>
    <col min="775" max="775" width="11.7109375" style="519" customWidth="1"/>
    <col min="776" max="776" width="11.5703125" style="519" customWidth="1"/>
    <col min="777" max="777" width="9.85546875" style="519" customWidth="1"/>
    <col min="778" max="778" width="12.42578125" style="519" customWidth="1"/>
    <col min="779" max="779" width="13.28515625" style="519" customWidth="1"/>
    <col min="780" max="1024" width="9.140625" style="519"/>
    <col min="1025" max="1025" width="17.42578125" style="519" customWidth="1"/>
    <col min="1026" max="1026" width="13.28515625" style="519" customWidth="1"/>
    <col min="1027" max="1027" width="9.140625" style="519"/>
    <col min="1028" max="1029" width="12" style="519" customWidth="1"/>
    <col min="1030" max="1030" width="11.85546875" style="519" customWidth="1"/>
    <col min="1031" max="1031" width="11.7109375" style="519" customWidth="1"/>
    <col min="1032" max="1032" width="11.5703125" style="519" customWidth="1"/>
    <col min="1033" max="1033" width="9.85546875" style="519" customWidth="1"/>
    <col min="1034" max="1034" width="12.42578125" style="519" customWidth="1"/>
    <col min="1035" max="1035" width="13.28515625" style="519" customWidth="1"/>
    <col min="1036" max="1280" width="9.140625" style="519"/>
    <col min="1281" max="1281" width="17.42578125" style="519" customWidth="1"/>
    <col min="1282" max="1282" width="13.28515625" style="519" customWidth="1"/>
    <col min="1283" max="1283" width="9.140625" style="519"/>
    <col min="1284" max="1285" width="12" style="519" customWidth="1"/>
    <col min="1286" max="1286" width="11.85546875" style="519" customWidth="1"/>
    <col min="1287" max="1287" width="11.7109375" style="519" customWidth="1"/>
    <col min="1288" max="1288" width="11.5703125" style="519" customWidth="1"/>
    <col min="1289" max="1289" width="9.85546875" style="519" customWidth="1"/>
    <col min="1290" max="1290" width="12.42578125" style="519" customWidth="1"/>
    <col min="1291" max="1291" width="13.28515625" style="519" customWidth="1"/>
    <col min="1292" max="1536" width="9.140625" style="519"/>
    <col min="1537" max="1537" width="17.42578125" style="519" customWidth="1"/>
    <col min="1538" max="1538" width="13.28515625" style="519" customWidth="1"/>
    <col min="1539" max="1539" width="9.140625" style="519"/>
    <col min="1540" max="1541" width="12" style="519" customWidth="1"/>
    <col min="1542" max="1542" width="11.85546875" style="519" customWidth="1"/>
    <col min="1543" max="1543" width="11.7109375" style="519" customWidth="1"/>
    <col min="1544" max="1544" width="11.5703125" style="519" customWidth="1"/>
    <col min="1545" max="1545" width="9.85546875" style="519" customWidth="1"/>
    <col min="1546" max="1546" width="12.42578125" style="519" customWidth="1"/>
    <col min="1547" max="1547" width="13.28515625" style="519" customWidth="1"/>
    <col min="1548" max="1792" width="9.140625" style="519"/>
    <col min="1793" max="1793" width="17.42578125" style="519" customWidth="1"/>
    <col min="1794" max="1794" width="13.28515625" style="519" customWidth="1"/>
    <col min="1795" max="1795" width="9.140625" style="519"/>
    <col min="1796" max="1797" width="12" style="519" customWidth="1"/>
    <col min="1798" max="1798" width="11.85546875" style="519" customWidth="1"/>
    <col min="1799" max="1799" width="11.7109375" style="519" customWidth="1"/>
    <col min="1800" max="1800" width="11.5703125" style="519" customWidth="1"/>
    <col min="1801" max="1801" width="9.85546875" style="519" customWidth="1"/>
    <col min="1802" max="1802" width="12.42578125" style="519" customWidth="1"/>
    <col min="1803" max="1803" width="13.28515625" style="519" customWidth="1"/>
    <col min="1804" max="2048" width="9.140625" style="519"/>
    <col min="2049" max="2049" width="17.42578125" style="519" customWidth="1"/>
    <col min="2050" max="2050" width="13.28515625" style="519" customWidth="1"/>
    <col min="2051" max="2051" width="9.140625" style="519"/>
    <col min="2052" max="2053" width="12" style="519" customWidth="1"/>
    <col min="2054" max="2054" width="11.85546875" style="519" customWidth="1"/>
    <col min="2055" max="2055" width="11.7109375" style="519" customWidth="1"/>
    <col min="2056" max="2056" width="11.5703125" style="519" customWidth="1"/>
    <col min="2057" max="2057" width="9.85546875" style="519" customWidth="1"/>
    <col min="2058" max="2058" width="12.42578125" style="519" customWidth="1"/>
    <col min="2059" max="2059" width="13.28515625" style="519" customWidth="1"/>
    <col min="2060" max="2304" width="9.140625" style="519"/>
    <col min="2305" max="2305" width="17.42578125" style="519" customWidth="1"/>
    <col min="2306" max="2306" width="13.28515625" style="519" customWidth="1"/>
    <col min="2307" max="2307" width="9.140625" style="519"/>
    <col min="2308" max="2309" width="12" style="519" customWidth="1"/>
    <col min="2310" max="2310" width="11.85546875" style="519" customWidth="1"/>
    <col min="2311" max="2311" width="11.7109375" style="519" customWidth="1"/>
    <col min="2312" max="2312" width="11.5703125" style="519" customWidth="1"/>
    <col min="2313" max="2313" width="9.85546875" style="519" customWidth="1"/>
    <col min="2314" max="2314" width="12.42578125" style="519" customWidth="1"/>
    <col min="2315" max="2315" width="13.28515625" style="519" customWidth="1"/>
    <col min="2316" max="2560" width="9.140625" style="519"/>
    <col min="2561" max="2561" width="17.42578125" style="519" customWidth="1"/>
    <col min="2562" max="2562" width="13.28515625" style="519" customWidth="1"/>
    <col min="2563" max="2563" width="9.140625" style="519"/>
    <col min="2564" max="2565" width="12" style="519" customWidth="1"/>
    <col min="2566" max="2566" width="11.85546875" style="519" customWidth="1"/>
    <col min="2567" max="2567" width="11.7109375" style="519" customWidth="1"/>
    <col min="2568" max="2568" width="11.5703125" style="519" customWidth="1"/>
    <col min="2569" max="2569" width="9.85546875" style="519" customWidth="1"/>
    <col min="2570" max="2570" width="12.42578125" style="519" customWidth="1"/>
    <col min="2571" max="2571" width="13.28515625" style="519" customWidth="1"/>
    <col min="2572" max="2816" width="9.140625" style="519"/>
    <col min="2817" max="2817" width="17.42578125" style="519" customWidth="1"/>
    <col min="2818" max="2818" width="13.28515625" style="519" customWidth="1"/>
    <col min="2819" max="2819" width="9.140625" style="519"/>
    <col min="2820" max="2821" width="12" style="519" customWidth="1"/>
    <col min="2822" max="2822" width="11.85546875" style="519" customWidth="1"/>
    <col min="2823" max="2823" width="11.7109375" style="519" customWidth="1"/>
    <col min="2824" max="2824" width="11.5703125" style="519" customWidth="1"/>
    <col min="2825" max="2825" width="9.85546875" style="519" customWidth="1"/>
    <col min="2826" max="2826" width="12.42578125" style="519" customWidth="1"/>
    <col min="2827" max="2827" width="13.28515625" style="519" customWidth="1"/>
    <col min="2828" max="3072" width="9.140625" style="519"/>
    <col min="3073" max="3073" width="17.42578125" style="519" customWidth="1"/>
    <col min="3074" max="3074" width="13.28515625" style="519" customWidth="1"/>
    <col min="3075" max="3075" width="9.140625" style="519"/>
    <col min="3076" max="3077" width="12" style="519" customWidth="1"/>
    <col min="3078" max="3078" width="11.85546875" style="519" customWidth="1"/>
    <col min="3079" max="3079" width="11.7109375" style="519" customWidth="1"/>
    <col min="3080" max="3080" width="11.5703125" style="519" customWidth="1"/>
    <col min="3081" max="3081" width="9.85546875" style="519" customWidth="1"/>
    <col min="3082" max="3082" width="12.42578125" style="519" customWidth="1"/>
    <col min="3083" max="3083" width="13.28515625" style="519" customWidth="1"/>
    <col min="3084" max="3328" width="9.140625" style="519"/>
    <col min="3329" max="3329" width="17.42578125" style="519" customWidth="1"/>
    <col min="3330" max="3330" width="13.28515625" style="519" customWidth="1"/>
    <col min="3331" max="3331" width="9.140625" style="519"/>
    <col min="3332" max="3333" width="12" style="519" customWidth="1"/>
    <col min="3334" max="3334" width="11.85546875" style="519" customWidth="1"/>
    <col min="3335" max="3335" width="11.7109375" style="519" customWidth="1"/>
    <col min="3336" max="3336" width="11.5703125" style="519" customWidth="1"/>
    <col min="3337" max="3337" width="9.85546875" style="519" customWidth="1"/>
    <col min="3338" max="3338" width="12.42578125" style="519" customWidth="1"/>
    <col min="3339" max="3339" width="13.28515625" style="519" customWidth="1"/>
    <col min="3340" max="3584" width="9.140625" style="519"/>
    <col min="3585" max="3585" width="17.42578125" style="519" customWidth="1"/>
    <col min="3586" max="3586" width="13.28515625" style="519" customWidth="1"/>
    <col min="3587" max="3587" width="9.140625" style="519"/>
    <col min="3588" max="3589" width="12" style="519" customWidth="1"/>
    <col min="3590" max="3590" width="11.85546875" style="519" customWidth="1"/>
    <col min="3591" max="3591" width="11.7109375" style="519" customWidth="1"/>
    <col min="3592" max="3592" width="11.5703125" style="519" customWidth="1"/>
    <col min="3593" max="3593" width="9.85546875" style="519" customWidth="1"/>
    <col min="3594" max="3594" width="12.42578125" style="519" customWidth="1"/>
    <col min="3595" max="3595" width="13.28515625" style="519" customWidth="1"/>
    <col min="3596" max="3840" width="9.140625" style="519"/>
    <col min="3841" max="3841" width="17.42578125" style="519" customWidth="1"/>
    <col min="3842" max="3842" width="13.28515625" style="519" customWidth="1"/>
    <col min="3843" max="3843" width="9.140625" style="519"/>
    <col min="3844" max="3845" width="12" style="519" customWidth="1"/>
    <col min="3846" max="3846" width="11.85546875" style="519" customWidth="1"/>
    <col min="3847" max="3847" width="11.7109375" style="519" customWidth="1"/>
    <col min="3848" max="3848" width="11.5703125" style="519" customWidth="1"/>
    <col min="3849" max="3849" width="9.85546875" style="519" customWidth="1"/>
    <col min="3850" max="3850" width="12.42578125" style="519" customWidth="1"/>
    <col min="3851" max="3851" width="13.28515625" style="519" customWidth="1"/>
    <col min="3852" max="4096" width="9.140625" style="519"/>
    <col min="4097" max="4097" width="17.42578125" style="519" customWidth="1"/>
    <col min="4098" max="4098" width="13.28515625" style="519" customWidth="1"/>
    <col min="4099" max="4099" width="9.140625" style="519"/>
    <col min="4100" max="4101" width="12" style="519" customWidth="1"/>
    <col min="4102" max="4102" width="11.85546875" style="519" customWidth="1"/>
    <col min="4103" max="4103" width="11.7109375" style="519" customWidth="1"/>
    <col min="4104" max="4104" width="11.5703125" style="519" customWidth="1"/>
    <col min="4105" max="4105" width="9.85546875" style="519" customWidth="1"/>
    <col min="4106" max="4106" width="12.42578125" style="519" customWidth="1"/>
    <col min="4107" max="4107" width="13.28515625" style="519" customWidth="1"/>
    <col min="4108" max="4352" width="9.140625" style="519"/>
    <col min="4353" max="4353" width="17.42578125" style="519" customWidth="1"/>
    <col min="4354" max="4354" width="13.28515625" style="519" customWidth="1"/>
    <col min="4355" max="4355" width="9.140625" style="519"/>
    <col min="4356" max="4357" width="12" style="519" customWidth="1"/>
    <col min="4358" max="4358" width="11.85546875" style="519" customWidth="1"/>
    <col min="4359" max="4359" width="11.7109375" style="519" customWidth="1"/>
    <col min="4360" max="4360" width="11.5703125" style="519" customWidth="1"/>
    <col min="4361" max="4361" width="9.85546875" style="519" customWidth="1"/>
    <col min="4362" max="4362" width="12.42578125" style="519" customWidth="1"/>
    <col min="4363" max="4363" width="13.28515625" style="519" customWidth="1"/>
    <col min="4364" max="4608" width="9.140625" style="519"/>
    <col min="4609" max="4609" width="17.42578125" style="519" customWidth="1"/>
    <col min="4610" max="4610" width="13.28515625" style="519" customWidth="1"/>
    <col min="4611" max="4611" width="9.140625" style="519"/>
    <col min="4612" max="4613" width="12" style="519" customWidth="1"/>
    <col min="4614" max="4614" width="11.85546875" style="519" customWidth="1"/>
    <col min="4615" max="4615" width="11.7109375" style="519" customWidth="1"/>
    <col min="4616" max="4616" width="11.5703125" style="519" customWidth="1"/>
    <col min="4617" max="4617" width="9.85546875" style="519" customWidth="1"/>
    <col min="4618" max="4618" width="12.42578125" style="519" customWidth="1"/>
    <col min="4619" max="4619" width="13.28515625" style="519" customWidth="1"/>
    <col min="4620" max="4864" width="9.140625" style="519"/>
    <col min="4865" max="4865" width="17.42578125" style="519" customWidth="1"/>
    <col min="4866" max="4866" width="13.28515625" style="519" customWidth="1"/>
    <col min="4867" max="4867" width="9.140625" style="519"/>
    <col min="4868" max="4869" width="12" style="519" customWidth="1"/>
    <col min="4870" max="4870" width="11.85546875" style="519" customWidth="1"/>
    <col min="4871" max="4871" width="11.7109375" style="519" customWidth="1"/>
    <col min="4872" max="4872" width="11.5703125" style="519" customWidth="1"/>
    <col min="4873" max="4873" width="9.85546875" style="519" customWidth="1"/>
    <col min="4874" max="4874" width="12.42578125" style="519" customWidth="1"/>
    <col min="4875" max="4875" width="13.28515625" style="519" customWidth="1"/>
    <col min="4876" max="5120" width="9.140625" style="519"/>
    <col min="5121" max="5121" width="17.42578125" style="519" customWidth="1"/>
    <col min="5122" max="5122" width="13.28515625" style="519" customWidth="1"/>
    <col min="5123" max="5123" width="9.140625" style="519"/>
    <col min="5124" max="5125" width="12" style="519" customWidth="1"/>
    <col min="5126" max="5126" width="11.85546875" style="519" customWidth="1"/>
    <col min="5127" max="5127" width="11.7109375" style="519" customWidth="1"/>
    <col min="5128" max="5128" width="11.5703125" style="519" customWidth="1"/>
    <col min="5129" max="5129" width="9.85546875" style="519" customWidth="1"/>
    <col min="5130" max="5130" width="12.42578125" style="519" customWidth="1"/>
    <col min="5131" max="5131" width="13.28515625" style="519" customWidth="1"/>
    <col min="5132" max="5376" width="9.140625" style="519"/>
    <col min="5377" max="5377" width="17.42578125" style="519" customWidth="1"/>
    <col min="5378" max="5378" width="13.28515625" style="519" customWidth="1"/>
    <col min="5379" max="5379" width="9.140625" style="519"/>
    <col min="5380" max="5381" width="12" style="519" customWidth="1"/>
    <col min="5382" max="5382" width="11.85546875" style="519" customWidth="1"/>
    <col min="5383" max="5383" width="11.7109375" style="519" customWidth="1"/>
    <col min="5384" max="5384" width="11.5703125" style="519" customWidth="1"/>
    <col min="5385" max="5385" width="9.85546875" style="519" customWidth="1"/>
    <col min="5386" max="5386" width="12.42578125" style="519" customWidth="1"/>
    <col min="5387" max="5387" width="13.28515625" style="519" customWidth="1"/>
    <col min="5388" max="5632" width="9.140625" style="519"/>
    <col min="5633" max="5633" width="17.42578125" style="519" customWidth="1"/>
    <col min="5634" max="5634" width="13.28515625" style="519" customWidth="1"/>
    <col min="5635" max="5635" width="9.140625" style="519"/>
    <col min="5636" max="5637" width="12" style="519" customWidth="1"/>
    <col min="5638" max="5638" width="11.85546875" style="519" customWidth="1"/>
    <col min="5639" max="5639" width="11.7109375" style="519" customWidth="1"/>
    <col min="5640" max="5640" width="11.5703125" style="519" customWidth="1"/>
    <col min="5641" max="5641" width="9.85546875" style="519" customWidth="1"/>
    <col min="5642" max="5642" width="12.42578125" style="519" customWidth="1"/>
    <col min="5643" max="5643" width="13.28515625" style="519" customWidth="1"/>
    <col min="5644" max="5888" width="9.140625" style="519"/>
    <col min="5889" max="5889" width="17.42578125" style="519" customWidth="1"/>
    <col min="5890" max="5890" width="13.28515625" style="519" customWidth="1"/>
    <col min="5891" max="5891" width="9.140625" style="519"/>
    <col min="5892" max="5893" width="12" style="519" customWidth="1"/>
    <col min="5894" max="5894" width="11.85546875" style="519" customWidth="1"/>
    <col min="5895" max="5895" width="11.7109375" style="519" customWidth="1"/>
    <col min="5896" max="5896" width="11.5703125" style="519" customWidth="1"/>
    <col min="5897" max="5897" width="9.85546875" style="519" customWidth="1"/>
    <col min="5898" max="5898" width="12.42578125" style="519" customWidth="1"/>
    <col min="5899" max="5899" width="13.28515625" style="519" customWidth="1"/>
    <col min="5900" max="6144" width="9.140625" style="519"/>
    <col min="6145" max="6145" width="17.42578125" style="519" customWidth="1"/>
    <col min="6146" max="6146" width="13.28515625" style="519" customWidth="1"/>
    <col min="6147" max="6147" width="9.140625" style="519"/>
    <col min="6148" max="6149" width="12" style="519" customWidth="1"/>
    <col min="6150" max="6150" width="11.85546875" style="519" customWidth="1"/>
    <col min="6151" max="6151" width="11.7109375" style="519" customWidth="1"/>
    <col min="6152" max="6152" width="11.5703125" style="519" customWidth="1"/>
    <col min="6153" max="6153" width="9.85546875" style="519" customWidth="1"/>
    <col min="6154" max="6154" width="12.42578125" style="519" customWidth="1"/>
    <col min="6155" max="6155" width="13.28515625" style="519" customWidth="1"/>
    <col min="6156" max="6400" width="9.140625" style="519"/>
    <col min="6401" max="6401" width="17.42578125" style="519" customWidth="1"/>
    <col min="6402" max="6402" width="13.28515625" style="519" customWidth="1"/>
    <col min="6403" max="6403" width="9.140625" style="519"/>
    <col min="6404" max="6405" width="12" style="519" customWidth="1"/>
    <col min="6406" max="6406" width="11.85546875" style="519" customWidth="1"/>
    <col min="6407" max="6407" width="11.7109375" style="519" customWidth="1"/>
    <col min="6408" max="6408" width="11.5703125" style="519" customWidth="1"/>
    <col min="6409" max="6409" width="9.85546875" style="519" customWidth="1"/>
    <col min="6410" max="6410" width="12.42578125" style="519" customWidth="1"/>
    <col min="6411" max="6411" width="13.28515625" style="519" customWidth="1"/>
    <col min="6412" max="6656" width="9.140625" style="519"/>
    <col min="6657" max="6657" width="17.42578125" style="519" customWidth="1"/>
    <col min="6658" max="6658" width="13.28515625" style="519" customWidth="1"/>
    <col min="6659" max="6659" width="9.140625" style="519"/>
    <col min="6660" max="6661" width="12" style="519" customWidth="1"/>
    <col min="6662" max="6662" width="11.85546875" style="519" customWidth="1"/>
    <col min="6663" max="6663" width="11.7109375" style="519" customWidth="1"/>
    <col min="6664" max="6664" width="11.5703125" style="519" customWidth="1"/>
    <col min="6665" max="6665" width="9.85546875" style="519" customWidth="1"/>
    <col min="6666" max="6666" width="12.42578125" style="519" customWidth="1"/>
    <col min="6667" max="6667" width="13.28515625" style="519" customWidth="1"/>
    <col min="6668" max="6912" width="9.140625" style="519"/>
    <col min="6913" max="6913" width="17.42578125" style="519" customWidth="1"/>
    <col min="6914" max="6914" width="13.28515625" style="519" customWidth="1"/>
    <col min="6915" max="6915" width="9.140625" style="519"/>
    <col min="6916" max="6917" width="12" style="519" customWidth="1"/>
    <col min="6918" max="6918" width="11.85546875" style="519" customWidth="1"/>
    <col min="6919" max="6919" width="11.7109375" style="519" customWidth="1"/>
    <col min="6920" max="6920" width="11.5703125" style="519" customWidth="1"/>
    <col min="6921" max="6921" width="9.85546875" style="519" customWidth="1"/>
    <col min="6922" max="6922" width="12.42578125" style="519" customWidth="1"/>
    <col min="6923" max="6923" width="13.28515625" style="519" customWidth="1"/>
    <col min="6924" max="7168" width="9.140625" style="519"/>
    <col min="7169" max="7169" width="17.42578125" style="519" customWidth="1"/>
    <col min="7170" max="7170" width="13.28515625" style="519" customWidth="1"/>
    <col min="7171" max="7171" width="9.140625" style="519"/>
    <col min="7172" max="7173" width="12" style="519" customWidth="1"/>
    <col min="7174" max="7174" width="11.85546875" style="519" customWidth="1"/>
    <col min="7175" max="7175" width="11.7109375" style="519" customWidth="1"/>
    <col min="7176" max="7176" width="11.5703125" style="519" customWidth="1"/>
    <col min="7177" max="7177" width="9.85546875" style="519" customWidth="1"/>
    <col min="7178" max="7178" width="12.42578125" style="519" customWidth="1"/>
    <col min="7179" max="7179" width="13.28515625" style="519" customWidth="1"/>
    <col min="7180" max="7424" width="9.140625" style="519"/>
    <col min="7425" max="7425" width="17.42578125" style="519" customWidth="1"/>
    <col min="7426" max="7426" width="13.28515625" style="519" customWidth="1"/>
    <col min="7427" max="7427" width="9.140625" style="519"/>
    <col min="7428" max="7429" width="12" style="519" customWidth="1"/>
    <col min="7430" max="7430" width="11.85546875" style="519" customWidth="1"/>
    <col min="7431" max="7431" width="11.7109375" style="519" customWidth="1"/>
    <col min="7432" max="7432" width="11.5703125" style="519" customWidth="1"/>
    <col min="7433" max="7433" width="9.85546875" style="519" customWidth="1"/>
    <col min="7434" max="7434" width="12.42578125" style="519" customWidth="1"/>
    <col min="7435" max="7435" width="13.28515625" style="519" customWidth="1"/>
    <col min="7436" max="7680" width="9.140625" style="519"/>
    <col min="7681" max="7681" width="17.42578125" style="519" customWidth="1"/>
    <col min="7682" max="7682" width="13.28515625" style="519" customWidth="1"/>
    <col min="7683" max="7683" width="9.140625" style="519"/>
    <col min="7684" max="7685" width="12" style="519" customWidth="1"/>
    <col min="7686" max="7686" width="11.85546875" style="519" customWidth="1"/>
    <col min="7687" max="7687" width="11.7109375" style="519" customWidth="1"/>
    <col min="7688" max="7688" width="11.5703125" style="519" customWidth="1"/>
    <col min="7689" max="7689" width="9.85546875" style="519" customWidth="1"/>
    <col min="7690" max="7690" width="12.42578125" style="519" customWidth="1"/>
    <col min="7691" max="7691" width="13.28515625" style="519" customWidth="1"/>
    <col min="7692" max="7936" width="9.140625" style="519"/>
    <col min="7937" max="7937" width="17.42578125" style="519" customWidth="1"/>
    <col min="7938" max="7938" width="13.28515625" style="519" customWidth="1"/>
    <col min="7939" max="7939" width="9.140625" style="519"/>
    <col min="7940" max="7941" width="12" style="519" customWidth="1"/>
    <col min="7942" max="7942" width="11.85546875" style="519" customWidth="1"/>
    <col min="7943" max="7943" width="11.7109375" style="519" customWidth="1"/>
    <col min="7944" max="7944" width="11.5703125" style="519" customWidth="1"/>
    <col min="7945" max="7945" width="9.85546875" style="519" customWidth="1"/>
    <col min="7946" max="7946" width="12.42578125" style="519" customWidth="1"/>
    <col min="7947" max="7947" width="13.28515625" style="519" customWidth="1"/>
    <col min="7948" max="8192" width="9.140625" style="519"/>
    <col min="8193" max="8193" width="17.42578125" style="519" customWidth="1"/>
    <col min="8194" max="8194" width="13.28515625" style="519" customWidth="1"/>
    <col min="8195" max="8195" width="9.140625" style="519"/>
    <col min="8196" max="8197" width="12" style="519" customWidth="1"/>
    <col min="8198" max="8198" width="11.85546875" style="519" customWidth="1"/>
    <col min="8199" max="8199" width="11.7109375" style="519" customWidth="1"/>
    <col min="8200" max="8200" width="11.5703125" style="519" customWidth="1"/>
    <col min="8201" max="8201" width="9.85546875" style="519" customWidth="1"/>
    <col min="8202" max="8202" width="12.42578125" style="519" customWidth="1"/>
    <col min="8203" max="8203" width="13.28515625" style="519" customWidth="1"/>
    <col min="8204" max="8448" width="9.140625" style="519"/>
    <col min="8449" max="8449" width="17.42578125" style="519" customWidth="1"/>
    <col min="8450" max="8450" width="13.28515625" style="519" customWidth="1"/>
    <col min="8451" max="8451" width="9.140625" style="519"/>
    <col min="8452" max="8453" width="12" style="519" customWidth="1"/>
    <col min="8454" max="8454" width="11.85546875" style="519" customWidth="1"/>
    <col min="8455" max="8455" width="11.7109375" style="519" customWidth="1"/>
    <col min="8456" max="8456" width="11.5703125" style="519" customWidth="1"/>
    <col min="8457" max="8457" width="9.85546875" style="519" customWidth="1"/>
    <col min="8458" max="8458" width="12.42578125" style="519" customWidth="1"/>
    <col min="8459" max="8459" width="13.28515625" style="519" customWidth="1"/>
    <col min="8460" max="8704" width="9.140625" style="519"/>
    <col min="8705" max="8705" width="17.42578125" style="519" customWidth="1"/>
    <col min="8706" max="8706" width="13.28515625" style="519" customWidth="1"/>
    <col min="8707" max="8707" width="9.140625" style="519"/>
    <col min="8708" max="8709" width="12" style="519" customWidth="1"/>
    <col min="8710" max="8710" width="11.85546875" style="519" customWidth="1"/>
    <col min="8711" max="8711" width="11.7109375" style="519" customWidth="1"/>
    <col min="8712" max="8712" width="11.5703125" style="519" customWidth="1"/>
    <col min="8713" max="8713" width="9.85546875" style="519" customWidth="1"/>
    <col min="8714" max="8714" width="12.42578125" style="519" customWidth="1"/>
    <col min="8715" max="8715" width="13.28515625" style="519" customWidth="1"/>
    <col min="8716" max="8960" width="9.140625" style="519"/>
    <col min="8961" max="8961" width="17.42578125" style="519" customWidth="1"/>
    <col min="8962" max="8962" width="13.28515625" style="519" customWidth="1"/>
    <col min="8963" max="8963" width="9.140625" style="519"/>
    <col min="8964" max="8965" width="12" style="519" customWidth="1"/>
    <col min="8966" max="8966" width="11.85546875" style="519" customWidth="1"/>
    <col min="8967" max="8967" width="11.7109375" style="519" customWidth="1"/>
    <col min="8968" max="8968" width="11.5703125" style="519" customWidth="1"/>
    <col min="8969" max="8969" width="9.85546875" style="519" customWidth="1"/>
    <col min="8970" max="8970" width="12.42578125" style="519" customWidth="1"/>
    <col min="8971" max="8971" width="13.28515625" style="519" customWidth="1"/>
    <col min="8972" max="9216" width="9.140625" style="519"/>
    <col min="9217" max="9217" width="17.42578125" style="519" customWidth="1"/>
    <col min="9218" max="9218" width="13.28515625" style="519" customWidth="1"/>
    <col min="9219" max="9219" width="9.140625" style="519"/>
    <col min="9220" max="9221" width="12" style="519" customWidth="1"/>
    <col min="9222" max="9222" width="11.85546875" style="519" customWidth="1"/>
    <col min="9223" max="9223" width="11.7109375" style="519" customWidth="1"/>
    <col min="9224" max="9224" width="11.5703125" style="519" customWidth="1"/>
    <col min="9225" max="9225" width="9.85546875" style="519" customWidth="1"/>
    <col min="9226" max="9226" width="12.42578125" style="519" customWidth="1"/>
    <col min="9227" max="9227" width="13.28515625" style="519" customWidth="1"/>
    <col min="9228" max="9472" width="9.140625" style="519"/>
    <col min="9473" max="9473" width="17.42578125" style="519" customWidth="1"/>
    <col min="9474" max="9474" width="13.28515625" style="519" customWidth="1"/>
    <col min="9475" max="9475" width="9.140625" style="519"/>
    <col min="9476" max="9477" width="12" style="519" customWidth="1"/>
    <col min="9478" max="9478" width="11.85546875" style="519" customWidth="1"/>
    <col min="9479" max="9479" width="11.7109375" style="519" customWidth="1"/>
    <col min="9480" max="9480" width="11.5703125" style="519" customWidth="1"/>
    <col min="9481" max="9481" width="9.85546875" style="519" customWidth="1"/>
    <col min="9482" max="9482" width="12.42578125" style="519" customWidth="1"/>
    <col min="9483" max="9483" width="13.28515625" style="519" customWidth="1"/>
    <col min="9484" max="9728" width="9.140625" style="519"/>
    <col min="9729" max="9729" width="17.42578125" style="519" customWidth="1"/>
    <col min="9730" max="9730" width="13.28515625" style="519" customWidth="1"/>
    <col min="9731" max="9731" width="9.140625" style="519"/>
    <col min="9732" max="9733" width="12" style="519" customWidth="1"/>
    <col min="9734" max="9734" width="11.85546875" style="519" customWidth="1"/>
    <col min="9735" max="9735" width="11.7109375" style="519" customWidth="1"/>
    <col min="9736" max="9736" width="11.5703125" style="519" customWidth="1"/>
    <col min="9737" max="9737" width="9.85546875" style="519" customWidth="1"/>
    <col min="9738" max="9738" width="12.42578125" style="519" customWidth="1"/>
    <col min="9739" max="9739" width="13.28515625" style="519" customWidth="1"/>
    <col min="9740" max="9984" width="9.140625" style="519"/>
    <col min="9985" max="9985" width="17.42578125" style="519" customWidth="1"/>
    <col min="9986" max="9986" width="13.28515625" style="519" customWidth="1"/>
    <col min="9987" max="9987" width="9.140625" style="519"/>
    <col min="9988" max="9989" width="12" style="519" customWidth="1"/>
    <col min="9990" max="9990" width="11.85546875" style="519" customWidth="1"/>
    <col min="9991" max="9991" width="11.7109375" style="519" customWidth="1"/>
    <col min="9992" max="9992" width="11.5703125" style="519" customWidth="1"/>
    <col min="9993" max="9993" width="9.85546875" style="519" customWidth="1"/>
    <col min="9994" max="9994" width="12.42578125" style="519" customWidth="1"/>
    <col min="9995" max="9995" width="13.28515625" style="519" customWidth="1"/>
    <col min="9996" max="10240" width="9.140625" style="519"/>
    <col min="10241" max="10241" width="17.42578125" style="519" customWidth="1"/>
    <col min="10242" max="10242" width="13.28515625" style="519" customWidth="1"/>
    <col min="10243" max="10243" width="9.140625" style="519"/>
    <col min="10244" max="10245" width="12" style="519" customWidth="1"/>
    <col min="10246" max="10246" width="11.85546875" style="519" customWidth="1"/>
    <col min="10247" max="10247" width="11.7109375" style="519" customWidth="1"/>
    <col min="10248" max="10248" width="11.5703125" style="519" customWidth="1"/>
    <col min="10249" max="10249" width="9.85546875" style="519" customWidth="1"/>
    <col min="10250" max="10250" width="12.42578125" style="519" customWidth="1"/>
    <col min="10251" max="10251" width="13.28515625" style="519" customWidth="1"/>
    <col min="10252" max="10496" width="9.140625" style="519"/>
    <col min="10497" max="10497" width="17.42578125" style="519" customWidth="1"/>
    <col min="10498" max="10498" width="13.28515625" style="519" customWidth="1"/>
    <col min="10499" max="10499" width="9.140625" style="519"/>
    <col min="10500" max="10501" width="12" style="519" customWidth="1"/>
    <col min="10502" max="10502" width="11.85546875" style="519" customWidth="1"/>
    <col min="10503" max="10503" width="11.7109375" style="519" customWidth="1"/>
    <col min="10504" max="10504" width="11.5703125" style="519" customWidth="1"/>
    <col min="10505" max="10505" width="9.85546875" style="519" customWidth="1"/>
    <col min="10506" max="10506" width="12.42578125" style="519" customWidth="1"/>
    <col min="10507" max="10507" width="13.28515625" style="519" customWidth="1"/>
    <col min="10508" max="10752" width="9.140625" style="519"/>
    <col min="10753" max="10753" width="17.42578125" style="519" customWidth="1"/>
    <col min="10754" max="10754" width="13.28515625" style="519" customWidth="1"/>
    <col min="10755" max="10755" width="9.140625" style="519"/>
    <col min="10756" max="10757" width="12" style="519" customWidth="1"/>
    <col min="10758" max="10758" width="11.85546875" style="519" customWidth="1"/>
    <col min="10759" max="10759" width="11.7109375" style="519" customWidth="1"/>
    <col min="10760" max="10760" width="11.5703125" style="519" customWidth="1"/>
    <col min="10761" max="10761" width="9.85546875" style="519" customWidth="1"/>
    <col min="10762" max="10762" width="12.42578125" style="519" customWidth="1"/>
    <col min="10763" max="10763" width="13.28515625" style="519" customWidth="1"/>
    <col min="10764" max="11008" width="9.140625" style="519"/>
    <col min="11009" max="11009" width="17.42578125" style="519" customWidth="1"/>
    <col min="11010" max="11010" width="13.28515625" style="519" customWidth="1"/>
    <col min="11011" max="11011" width="9.140625" style="519"/>
    <col min="11012" max="11013" width="12" style="519" customWidth="1"/>
    <col min="11014" max="11014" width="11.85546875" style="519" customWidth="1"/>
    <col min="11015" max="11015" width="11.7109375" style="519" customWidth="1"/>
    <col min="11016" max="11016" width="11.5703125" style="519" customWidth="1"/>
    <col min="11017" max="11017" width="9.85546875" style="519" customWidth="1"/>
    <col min="11018" max="11018" width="12.42578125" style="519" customWidth="1"/>
    <col min="11019" max="11019" width="13.28515625" style="519" customWidth="1"/>
    <col min="11020" max="11264" width="9.140625" style="519"/>
    <col min="11265" max="11265" width="17.42578125" style="519" customWidth="1"/>
    <col min="11266" max="11266" width="13.28515625" style="519" customWidth="1"/>
    <col min="11267" max="11267" width="9.140625" style="519"/>
    <col min="11268" max="11269" width="12" style="519" customWidth="1"/>
    <col min="11270" max="11270" width="11.85546875" style="519" customWidth="1"/>
    <col min="11271" max="11271" width="11.7109375" style="519" customWidth="1"/>
    <col min="11272" max="11272" width="11.5703125" style="519" customWidth="1"/>
    <col min="11273" max="11273" width="9.85546875" style="519" customWidth="1"/>
    <col min="11274" max="11274" width="12.42578125" style="519" customWidth="1"/>
    <col min="11275" max="11275" width="13.28515625" style="519" customWidth="1"/>
    <col min="11276" max="11520" width="9.140625" style="519"/>
    <col min="11521" max="11521" width="17.42578125" style="519" customWidth="1"/>
    <col min="11522" max="11522" width="13.28515625" style="519" customWidth="1"/>
    <col min="11523" max="11523" width="9.140625" style="519"/>
    <col min="11524" max="11525" width="12" style="519" customWidth="1"/>
    <col min="11526" max="11526" width="11.85546875" style="519" customWidth="1"/>
    <col min="11527" max="11527" width="11.7109375" style="519" customWidth="1"/>
    <col min="11528" max="11528" width="11.5703125" style="519" customWidth="1"/>
    <col min="11529" max="11529" width="9.85546875" style="519" customWidth="1"/>
    <col min="11530" max="11530" width="12.42578125" style="519" customWidth="1"/>
    <col min="11531" max="11531" width="13.28515625" style="519" customWidth="1"/>
    <col min="11532" max="11776" width="9.140625" style="519"/>
    <col min="11777" max="11777" width="17.42578125" style="519" customWidth="1"/>
    <col min="11778" max="11778" width="13.28515625" style="519" customWidth="1"/>
    <col min="11779" max="11779" width="9.140625" style="519"/>
    <col min="11780" max="11781" width="12" style="519" customWidth="1"/>
    <col min="11782" max="11782" width="11.85546875" style="519" customWidth="1"/>
    <col min="11783" max="11783" width="11.7109375" style="519" customWidth="1"/>
    <col min="11784" max="11784" width="11.5703125" style="519" customWidth="1"/>
    <col min="11785" max="11785" width="9.85546875" style="519" customWidth="1"/>
    <col min="11786" max="11786" width="12.42578125" style="519" customWidth="1"/>
    <col min="11787" max="11787" width="13.28515625" style="519" customWidth="1"/>
    <col min="11788" max="12032" width="9.140625" style="519"/>
    <col min="12033" max="12033" width="17.42578125" style="519" customWidth="1"/>
    <col min="12034" max="12034" width="13.28515625" style="519" customWidth="1"/>
    <col min="12035" max="12035" width="9.140625" style="519"/>
    <col min="12036" max="12037" width="12" style="519" customWidth="1"/>
    <col min="12038" max="12038" width="11.85546875" style="519" customWidth="1"/>
    <col min="12039" max="12039" width="11.7109375" style="519" customWidth="1"/>
    <col min="12040" max="12040" width="11.5703125" style="519" customWidth="1"/>
    <col min="12041" max="12041" width="9.85546875" style="519" customWidth="1"/>
    <col min="12042" max="12042" width="12.42578125" style="519" customWidth="1"/>
    <col min="12043" max="12043" width="13.28515625" style="519" customWidth="1"/>
    <col min="12044" max="12288" width="9.140625" style="519"/>
    <col min="12289" max="12289" width="17.42578125" style="519" customWidth="1"/>
    <col min="12290" max="12290" width="13.28515625" style="519" customWidth="1"/>
    <col min="12291" max="12291" width="9.140625" style="519"/>
    <col min="12292" max="12293" width="12" style="519" customWidth="1"/>
    <col min="12294" max="12294" width="11.85546875" style="519" customWidth="1"/>
    <col min="12295" max="12295" width="11.7109375" style="519" customWidth="1"/>
    <col min="12296" max="12296" width="11.5703125" style="519" customWidth="1"/>
    <col min="12297" max="12297" width="9.85546875" style="519" customWidth="1"/>
    <col min="12298" max="12298" width="12.42578125" style="519" customWidth="1"/>
    <col min="12299" max="12299" width="13.28515625" style="519" customWidth="1"/>
    <col min="12300" max="12544" width="9.140625" style="519"/>
    <col min="12545" max="12545" width="17.42578125" style="519" customWidth="1"/>
    <col min="12546" max="12546" width="13.28515625" style="519" customWidth="1"/>
    <col min="12547" max="12547" width="9.140625" style="519"/>
    <col min="12548" max="12549" width="12" style="519" customWidth="1"/>
    <col min="12550" max="12550" width="11.85546875" style="519" customWidth="1"/>
    <col min="12551" max="12551" width="11.7109375" style="519" customWidth="1"/>
    <col min="12552" max="12552" width="11.5703125" style="519" customWidth="1"/>
    <col min="12553" max="12553" width="9.85546875" style="519" customWidth="1"/>
    <col min="12554" max="12554" width="12.42578125" style="519" customWidth="1"/>
    <col min="12555" max="12555" width="13.28515625" style="519" customWidth="1"/>
    <col min="12556" max="12800" width="9.140625" style="519"/>
    <col min="12801" max="12801" width="17.42578125" style="519" customWidth="1"/>
    <col min="12802" max="12802" width="13.28515625" style="519" customWidth="1"/>
    <col min="12803" max="12803" width="9.140625" style="519"/>
    <col min="12804" max="12805" width="12" style="519" customWidth="1"/>
    <col min="12806" max="12806" width="11.85546875" style="519" customWidth="1"/>
    <col min="12807" max="12807" width="11.7109375" style="519" customWidth="1"/>
    <col min="12808" max="12808" width="11.5703125" style="519" customWidth="1"/>
    <col min="12809" max="12809" width="9.85546875" style="519" customWidth="1"/>
    <col min="12810" max="12810" width="12.42578125" style="519" customWidth="1"/>
    <col min="12811" max="12811" width="13.28515625" style="519" customWidth="1"/>
    <col min="12812" max="13056" width="9.140625" style="519"/>
    <col min="13057" max="13057" width="17.42578125" style="519" customWidth="1"/>
    <col min="13058" max="13058" width="13.28515625" style="519" customWidth="1"/>
    <col min="13059" max="13059" width="9.140625" style="519"/>
    <col min="13060" max="13061" width="12" style="519" customWidth="1"/>
    <col min="13062" max="13062" width="11.85546875" style="519" customWidth="1"/>
    <col min="13063" max="13063" width="11.7109375" style="519" customWidth="1"/>
    <col min="13064" max="13064" width="11.5703125" style="519" customWidth="1"/>
    <col min="13065" max="13065" width="9.85546875" style="519" customWidth="1"/>
    <col min="13066" max="13066" width="12.42578125" style="519" customWidth="1"/>
    <col min="13067" max="13067" width="13.28515625" style="519" customWidth="1"/>
    <col min="13068" max="13312" width="9.140625" style="519"/>
    <col min="13313" max="13313" width="17.42578125" style="519" customWidth="1"/>
    <col min="13314" max="13314" width="13.28515625" style="519" customWidth="1"/>
    <col min="13315" max="13315" width="9.140625" style="519"/>
    <col min="13316" max="13317" width="12" style="519" customWidth="1"/>
    <col min="13318" max="13318" width="11.85546875" style="519" customWidth="1"/>
    <col min="13319" max="13319" width="11.7109375" style="519" customWidth="1"/>
    <col min="13320" max="13320" width="11.5703125" style="519" customWidth="1"/>
    <col min="13321" max="13321" width="9.85546875" style="519" customWidth="1"/>
    <col min="13322" max="13322" width="12.42578125" style="519" customWidth="1"/>
    <col min="13323" max="13323" width="13.28515625" style="519" customWidth="1"/>
    <col min="13324" max="13568" width="9.140625" style="519"/>
    <col min="13569" max="13569" width="17.42578125" style="519" customWidth="1"/>
    <col min="13570" max="13570" width="13.28515625" style="519" customWidth="1"/>
    <col min="13571" max="13571" width="9.140625" style="519"/>
    <col min="13572" max="13573" width="12" style="519" customWidth="1"/>
    <col min="13574" max="13574" width="11.85546875" style="519" customWidth="1"/>
    <col min="13575" max="13575" width="11.7109375" style="519" customWidth="1"/>
    <col min="13576" max="13576" width="11.5703125" style="519" customWidth="1"/>
    <col min="13577" max="13577" width="9.85546875" style="519" customWidth="1"/>
    <col min="13578" max="13578" width="12.42578125" style="519" customWidth="1"/>
    <col min="13579" max="13579" width="13.28515625" style="519" customWidth="1"/>
    <col min="13580" max="13824" width="9.140625" style="519"/>
    <col min="13825" max="13825" width="17.42578125" style="519" customWidth="1"/>
    <col min="13826" max="13826" width="13.28515625" style="519" customWidth="1"/>
    <col min="13827" max="13827" width="9.140625" style="519"/>
    <col min="13828" max="13829" width="12" style="519" customWidth="1"/>
    <col min="13830" max="13830" width="11.85546875" style="519" customWidth="1"/>
    <col min="13831" max="13831" width="11.7109375" style="519" customWidth="1"/>
    <col min="13832" max="13832" width="11.5703125" style="519" customWidth="1"/>
    <col min="13833" max="13833" width="9.85546875" style="519" customWidth="1"/>
    <col min="13834" max="13834" width="12.42578125" style="519" customWidth="1"/>
    <col min="13835" max="13835" width="13.28515625" style="519" customWidth="1"/>
    <col min="13836" max="14080" width="9.140625" style="519"/>
    <col min="14081" max="14081" width="17.42578125" style="519" customWidth="1"/>
    <col min="14082" max="14082" width="13.28515625" style="519" customWidth="1"/>
    <col min="14083" max="14083" width="9.140625" style="519"/>
    <col min="14084" max="14085" width="12" style="519" customWidth="1"/>
    <col min="14086" max="14086" width="11.85546875" style="519" customWidth="1"/>
    <col min="14087" max="14087" width="11.7109375" style="519" customWidth="1"/>
    <col min="14088" max="14088" width="11.5703125" style="519" customWidth="1"/>
    <col min="14089" max="14089" width="9.85546875" style="519" customWidth="1"/>
    <col min="14090" max="14090" width="12.42578125" style="519" customWidth="1"/>
    <col min="14091" max="14091" width="13.28515625" style="519" customWidth="1"/>
    <col min="14092" max="14336" width="9.140625" style="519"/>
    <col min="14337" max="14337" width="17.42578125" style="519" customWidth="1"/>
    <col min="14338" max="14338" width="13.28515625" style="519" customWidth="1"/>
    <col min="14339" max="14339" width="9.140625" style="519"/>
    <col min="14340" max="14341" width="12" style="519" customWidth="1"/>
    <col min="14342" max="14342" width="11.85546875" style="519" customWidth="1"/>
    <col min="14343" max="14343" width="11.7109375" style="519" customWidth="1"/>
    <col min="14344" max="14344" width="11.5703125" style="519" customWidth="1"/>
    <col min="14345" max="14345" width="9.85546875" style="519" customWidth="1"/>
    <col min="14346" max="14346" width="12.42578125" style="519" customWidth="1"/>
    <col min="14347" max="14347" width="13.28515625" style="519" customWidth="1"/>
    <col min="14348" max="14592" width="9.140625" style="519"/>
    <col min="14593" max="14593" width="17.42578125" style="519" customWidth="1"/>
    <col min="14594" max="14594" width="13.28515625" style="519" customWidth="1"/>
    <col min="14595" max="14595" width="9.140625" style="519"/>
    <col min="14596" max="14597" width="12" style="519" customWidth="1"/>
    <col min="14598" max="14598" width="11.85546875" style="519" customWidth="1"/>
    <col min="14599" max="14599" width="11.7109375" style="519" customWidth="1"/>
    <col min="14600" max="14600" width="11.5703125" style="519" customWidth="1"/>
    <col min="14601" max="14601" width="9.85546875" style="519" customWidth="1"/>
    <col min="14602" max="14602" width="12.42578125" style="519" customWidth="1"/>
    <col min="14603" max="14603" width="13.28515625" style="519" customWidth="1"/>
    <col min="14604" max="14848" width="9.140625" style="519"/>
    <col min="14849" max="14849" width="17.42578125" style="519" customWidth="1"/>
    <col min="14850" max="14850" width="13.28515625" style="519" customWidth="1"/>
    <col min="14851" max="14851" width="9.140625" style="519"/>
    <col min="14852" max="14853" width="12" style="519" customWidth="1"/>
    <col min="14854" max="14854" width="11.85546875" style="519" customWidth="1"/>
    <col min="14855" max="14855" width="11.7109375" style="519" customWidth="1"/>
    <col min="14856" max="14856" width="11.5703125" style="519" customWidth="1"/>
    <col min="14857" max="14857" width="9.85546875" style="519" customWidth="1"/>
    <col min="14858" max="14858" width="12.42578125" style="519" customWidth="1"/>
    <col min="14859" max="14859" width="13.28515625" style="519" customWidth="1"/>
    <col min="14860" max="15104" width="9.140625" style="519"/>
    <col min="15105" max="15105" width="17.42578125" style="519" customWidth="1"/>
    <col min="15106" max="15106" width="13.28515625" style="519" customWidth="1"/>
    <col min="15107" max="15107" width="9.140625" style="519"/>
    <col min="15108" max="15109" width="12" style="519" customWidth="1"/>
    <col min="15110" max="15110" width="11.85546875" style="519" customWidth="1"/>
    <col min="15111" max="15111" width="11.7109375" style="519" customWidth="1"/>
    <col min="15112" max="15112" width="11.5703125" style="519" customWidth="1"/>
    <col min="15113" max="15113" width="9.85546875" style="519" customWidth="1"/>
    <col min="15114" max="15114" width="12.42578125" style="519" customWidth="1"/>
    <col min="15115" max="15115" width="13.28515625" style="519" customWidth="1"/>
    <col min="15116" max="15360" width="9.140625" style="519"/>
    <col min="15361" max="15361" width="17.42578125" style="519" customWidth="1"/>
    <col min="15362" max="15362" width="13.28515625" style="519" customWidth="1"/>
    <col min="15363" max="15363" width="9.140625" style="519"/>
    <col min="15364" max="15365" width="12" style="519" customWidth="1"/>
    <col min="15366" max="15366" width="11.85546875" style="519" customWidth="1"/>
    <col min="15367" max="15367" width="11.7109375" style="519" customWidth="1"/>
    <col min="15368" max="15368" width="11.5703125" style="519" customWidth="1"/>
    <col min="15369" max="15369" width="9.85546875" style="519" customWidth="1"/>
    <col min="15370" max="15370" width="12.42578125" style="519" customWidth="1"/>
    <col min="15371" max="15371" width="13.28515625" style="519" customWidth="1"/>
    <col min="15372" max="15616" width="9.140625" style="519"/>
    <col min="15617" max="15617" width="17.42578125" style="519" customWidth="1"/>
    <col min="15618" max="15618" width="13.28515625" style="519" customWidth="1"/>
    <col min="15619" max="15619" width="9.140625" style="519"/>
    <col min="15620" max="15621" width="12" style="519" customWidth="1"/>
    <col min="15622" max="15622" width="11.85546875" style="519" customWidth="1"/>
    <col min="15623" max="15623" width="11.7109375" style="519" customWidth="1"/>
    <col min="15624" max="15624" width="11.5703125" style="519" customWidth="1"/>
    <col min="15625" max="15625" width="9.85546875" style="519" customWidth="1"/>
    <col min="15626" max="15626" width="12.42578125" style="519" customWidth="1"/>
    <col min="15627" max="15627" width="13.28515625" style="519" customWidth="1"/>
    <col min="15628" max="15872" width="9.140625" style="519"/>
    <col min="15873" max="15873" width="17.42578125" style="519" customWidth="1"/>
    <col min="15874" max="15874" width="13.28515625" style="519" customWidth="1"/>
    <col min="15875" max="15875" width="9.140625" style="519"/>
    <col min="15876" max="15877" width="12" style="519" customWidth="1"/>
    <col min="15878" max="15878" width="11.85546875" style="519" customWidth="1"/>
    <col min="15879" max="15879" width="11.7109375" style="519" customWidth="1"/>
    <col min="15880" max="15880" width="11.5703125" style="519" customWidth="1"/>
    <col min="15881" max="15881" width="9.85546875" style="519" customWidth="1"/>
    <col min="15882" max="15882" width="12.42578125" style="519" customWidth="1"/>
    <col min="15883" max="15883" width="13.28515625" style="519" customWidth="1"/>
    <col min="15884" max="16128" width="9.140625" style="519"/>
    <col min="16129" max="16129" width="17.42578125" style="519" customWidth="1"/>
    <col min="16130" max="16130" width="13.28515625" style="519" customWidth="1"/>
    <col min="16131" max="16131" width="9.140625" style="519"/>
    <col min="16132" max="16133" width="12" style="519" customWidth="1"/>
    <col min="16134" max="16134" width="11.85546875" style="519" customWidth="1"/>
    <col min="16135" max="16135" width="11.7109375" style="519" customWidth="1"/>
    <col min="16136" max="16136" width="11.5703125" style="519" customWidth="1"/>
    <col min="16137" max="16137" width="9.85546875" style="519" customWidth="1"/>
    <col min="16138" max="16138" width="12.42578125" style="519" customWidth="1"/>
    <col min="16139" max="16139" width="13.28515625" style="519" customWidth="1"/>
    <col min="16140" max="16384" width="9.140625" style="519"/>
  </cols>
  <sheetData>
    <row r="2" spans="1:5" x14ac:dyDescent="0.2">
      <c r="A2" s="533" t="s">
        <v>842</v>
      </c>
    </row>
    <row r="5" spans="1:5" x14ac:dyDescent="0.2">
      <c r="A5" s="905" t="s">
        <v>378</v>
      </c>
      <c r="B5" s="905"/>
      <c r="C5" s="905"/>
      <c r="D5" s="905"/>
      <c r="E5" s="905"/>
    </row>
    <row r="7" spans="1:5" x14ac:dyDescent="0.2">
      <c r="E7" s="519" t="s">
        <v>270</v>
      </c>
    </row>
    <row r="8" spans="1:5" s="538" customFormat="1" ht="24.75" customHeight="1" x14ac:dyDescent="0.2">
      <c r="A8" s="531" t="s">
        <v>379</v>
      </c>
      <c r="B8" s="911" t="s">
        <v>370</v>
      </c>
      <c r="C8" s="911"/>
      <c r="D8" s="911"/>
      <c r="E8" s="911"/>
    </row>
    <row r="9" spans="1:5" x14ac:dyDescent="0.2">
      <c r="A9" s="524"/>
      <c r="B9" s="524">
        <v>2017</v>
      </c>
      <c r="C9" s="524">
        <v>2018</v>
      </c>
      <c r="D9" s="524">
        <v>2019</v>
      </c>
      <c r="E9" s="536" t="s">
        <v>371</v>
      </c>
    </row>
    <row r="10" spans="1:5" ht="26.25" customHeight="1" x14ac:dyDescent="0.2">
      <c r="A10" s="524" t="s">
        <v>372</v>
      </c>
      <c r="B10" s="524">
        <v>0</v>
      </c>
      <c r="C10" s="524">
        <v>0</v>
      </c>
      <c r="D10" s="524">
        <v>0</v>
      </c>
      <c r="E10" s="524">
        <v>0</v>
      </c>
    </row>
    <row r="11" spans="1:5" ht="24.75" customHeight="1" x14ac:dyDescent="0.2">
      <c r="A11" s="524" t="s">
        <v>380</v>
      </c>
      <c r="B11" s="524">
        <v>0</v>
      </c>
      <c r="C11" s="524">
        <v>0</v>
      </c>
      <c r="D11" s="524">
        <v>0</v>
      </c>
      <c r="E11" s="524">
        <v>0</v>
      </c>
    </row>
    <row r="12" spans="1:5" ht="34.5" customHeight="1" x14ac:dyDescent="0.2">
      <c r="A12" s="537" t="s">
        <v>381</v>
      </c>
      <c r="B12" s="524">
        <v>0</v>
      </c>
      <c r="C12" s="524">
        <v>0</v>
      </c>
      <c r="D12" s="524">
        <v>0</v>
      </c>
      <c r="E12" s="524">
        <v>0</v>
      </c>
    </row>
    <row r="13" spans="1:5" s="538" customFormat="1" ht="24" customHeight="1" x14ac:dyDescent="0.2">
      <c r="A13" s="531" t="s">
        <v>377</v>
      </c>
      <c r="B13" s="531">
        <v>0</v>
      </c>
      <c r="C13" s="531">
        <v>0</v>
      </c>
      <c r="D13" s="531">
        <v>0</v>
      </c>
      <c r="E13" s="531">
        <v>0</v>
      </c>
    </row>
    <row r="15" spans="1:5" x14ac:dyDescent="0.2">
      <c r="A15" s="539" t="s">
        <v>382</v>
      </c>
    </row>
    <row r="16" spans="1:5" ht="13.5" x14ac:dyDescent="0.25">
      <c r="A16" s="540"/>
    </row>
    <row r="17" spans="1:1" ht="13.5" x14ac:dyDescent="0.25">
      <c r="A17" s="540"/>
    </row>
    <row r="18" spans="1:1" ht="13.5" x14ac:dyDescent="0.25">
      <c r="A18" s="540"/>
    </row>
    <row r="19" spans="1:1" ht="13.5" x14ac:dyDescent="0.25">
      <c r="A19" s="540"/>
    </row>
    <row r="20" spans="1:1" ht="13.5" x14ac:dyDescent="0.25">
      <c r="A20" s="540"/>
    </row>
    <row r="21" spans="1:1" ht="13.5" x14ac:dyDescent="0.25">
      <c r="A21" s="540"/>
    </row>
    <row r="22" spans="1:1" x14ac:dyDescent="0.2">
      <c r="A22" s="539"/>
    </row>
  </sheetData>
  <mergeCells count="2">
    <mergeCell ref="A5:E5"/>
    <mergeCell ref="B8:E8"/>
  </mergeCells>
  <pageMargins left="0.52" right="0.49" top="0.78740157480314965" bottom="0.59055118110236227" header="0.51181102362204722" footer="0.51181102362204722"/>
  <pageSetup paperSize="9" orientation="portrait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73"/>
  <sheetViews>
    <sheetView view="pageLayout" zoomScaleNormal="110" workbookViewId="0">
      <selection activeCell="F43" sqref="F43"/>
    </sheetView>
  </sheetViews>
  <sheetFormatPr defaultColWidth="8" defaultRowHeight="12.75" x14ac:dyDescent="0.2"/>
  <cols>
    <col min="1" max="1" width="42" style="596" customWidth="1"/>
    <col min="2" max="2" width="4.140625" style="597" customWidth="1"/>
    <col min="3" max="3" width="12" style="597" customWidth="1"/>
    <col min="4" max="4" width="10.28515625" style="597" customWidth="1"/>
    <col min="5" max="5" width="12.28515625" style="541" customWidth="1"/>
    <col min="6" max="6" width="11.5703125" style="541" customWidth="1"/>
    <col min="7" max="7" width="11.85546875" style="541" customWidth="1"/>
    <col min="8" max="8" width="13.5703125" style="541" customWidth="1"/>
    <col min="9" max="9" width="9.140625" style="541" customWidth="1"/>
    <col min="10" max="10" width="39.7109375" style="541" customWidth="1"/>
    <col min="11" max="11" width="8" style="541"/>
    <col min="12" max="12" width="14.28515625" style="541" customWidth="1"/>
    <col min="13" max="13" width="8.7109375" style="541" bestFit="1" customWidth="1"/>
    <col min="14" max="256" width="8" style="541"/>
    <col min="257" max="257" width="42" style="541" customWidth="1"/>
    <col min="258" max="258" width="4.140625" style="541" customWidth="1"/>
    <col min="259" max="259" width="12" style="541" customWidth="1"/>
    <col min="260" max="260" width="10.28515625" style="541" customWidth="1"/>
    <col min="261" max="261" width="12.28515625" style="541" customWidth="1"/>
    <col min="262" max="262" width="11.5703125" style="541" customWidth="1"/>
    <col min="263" max="263" width="11.85546875" style="541" customWidth="1"/>
    <col min="264" max="264" width="13.5703125" style="541" customWidth="1"/>
    <col min="265" max="265" width="9.140625" style="541" customWidth="1"/>
    <col min="266" max="266" width="39.7109375" style="541" customWidth="1"/>
    <col min="267" max="512" width="8" style="541"/>
    <col min="513" max="513" width="42" style="541" customWidth="1"/>
    <col min="514" max="514" width="4.140625" style="541" customWidth="1"/>
    <col min="515" max="515" width="12" style="541" customWidth="1"/>
    <col min="516" max="516" width="10.28515625" style="541" customWidth="1"/>
    <col min="517" max="517" width="12.28515625" style="541" customWidth="1"/>
    <col min="518" max="518" width="11.5703125" style="541" customWidth="1"/>
    <col min="519" max="519" width="11.85546875" style="541" customWidth="1"/>
    <col min="520" max="520" width="13.5703125" style="541" customWidth="1"/>
    <col min="521" max="521" width="9.140625" style="541" customWidth="1"/>
    <col min="522" max="522" width="39.7109375" style="541" customWidth="1"/>
    <col min="523" max="768" width="8" style="541"/>
    <col min="769" max="769" width="42" style="541" customWidth="1"/>
    <col min="770" max="770" width="4.140625" style="541" customWidth="1"/>
    <col min="771" max="771" width="12" style="541" customWidth="1"/>
    <col min="772" max="772" width="10.28515625" style="541" customWidth="1"/>
    <col min="773" max="773" width="12.28515625" style="541" customWidth="1"/>
    <col min="774" max="774" width="11.5703125" style="541" customWidth="1"/>
    <col min="775" max="775" width="11.85546875" style="541" customWidth="1"/>
    <col min="776" max="776" width="13.5703125" style="541" customWidth="1"/>
    <col min="777" max="777" width="9.140625" style="541" customWidth="1"/>
    <col min="778" max="778" width="39.7109375" style="541" customWidth="1"/>
    <col min="779" max="1024" width="8" style="541"/>
    <col min="1025" max="1025" width="42" style="541" customWidth="1"/>
    <col min="1026" max="1026" width="4.140625" style="541" customWidth="1"/>
    <col min="1027" max="1027" width="12" style="541" customWidth="1"/>
    <col min="1028" max="1028" width="10.28515625" style="541" customWidth="1"/>
    <col min="1029" max="1029" width="12.28515625" style="541" customWidth="1"/>
    <col min="1030" max="1030" width="11.5703125" style="541" customWidth="1"/>
    <col min="1031" max="1031" width="11.85546875" style="541" customWidth="1"/>
    <col min="1032" max="1032" width="13.5703125" style="541" customWidth="1"/>
    <col min="1033" max="1033" width="9.140625" style="541" customWidth="1"/>
    <col min="1034" max="1034" width="39.7109375" style="541" customWidth="1"/>
    <col min="1035" max="1280" width="8" style="541"/>
    <col min="1281" max="1281" width="42" style="541" customWidth="1"/>
    <col min="1282" max="1282" width="4.140625" style="541" customWidth="1"/>
    <col min="1283" max="1283" width="12" style="541" customWidth="1"/>
    <col min="1284" max="1284" width="10.28515625" style="541" customWidth="1"/>
    <col min="1285" max="1285" width="12.28515625" style="541" customWidth="1"/>
    <col min="1286" max="1286" width="11.5703125" style="541" customWidth="1"/>
    <col min="1287" max="1287" width="11.85546875" style="541" customWidth="1"/>
    <col min="1288" max="1288" width="13.5703125" style="541" customWidth="1"/>
    <col min="1289" max="1289" width="9.140625" style="541" customWidth="1"/>
    <col min="1290" max="1290" width="39.7109375" style="541" customWidth="1"/>
    <col min="1291" max="1536" width="8" style="541"/>
    <col min="1537" max="1537" width="42" style="541" customWidth="1"/>
    <col min="1538" max="1538" width="4.140625" style="541" customWidth="1"/>
    <col min="1539" max="1539" width="12" style="541" customWidth="1"/>
    <col min="1540" max="1540" width="10.28515625" style="541" customWidth="1"/>
    <col min="1541" max="1541" width="12.28515625" style="541" customWidth="1"/>
    <col min="1542" max="1542" width="11.5703125" style="541" customWidth="1"/>
    <col min="1543" max="1543" width="11.85546875" style="541" customWidth="1"/>
    <col min="1544" max="1544" width="13.5703125" style="541" customWidth="1"/>
    <col min="1545" max="1545" width="9.140625" style="541" customWidth="1"/>
    <col min="1546" max="1546" width="39.7109375" style="541" customWidth="1"/>
    <col min="1547" max="1792" width="8" style="541"/>
    <col min="1793" max="1793" width="42" style="541" customWidth="1"/>
    <col min="1794" max="1794" width="4.140625" style="541" customWidth="1"/>
    <col min="1795" max="1795" width="12" style="541" customWidth="1"/>
    <col min="1796" max="1796" width="10.28515625" style="541" customWidth="1"/>
    <col min="1797" max="1797" width="12.28515625" style="541" customWidth="1"/>
    <col min="1798" max="1798" width="11.5703125" style="541" customWidth="1"/>
    <col min="1799" max="1799" width="11.85546875" style="541" customWidth="1"/>
    <col min="1800" max="1800" width="13.5703125" style="541" customWidth="1"/>
    <col min="1801" max="1801" width="9.140625" style="541" customWidth="1"/>
    <col min="1802" max="1802" width="39.7109375" style="541" customWidth="1"/>
    <col min="1803" max="2048" width="8" style="541"/>
    <col min="2049" max="2049" width="42" style="541" customWidth="1"/>
    <col min="2050" max="2050" width="4.140625" style="541" customWidth="1"/>
    <col min="2051" max="2051" width="12" style="541" customWidth="1"/>
    <col min="2052" max="2052" width="10.28515625" style="541" customWidth="1"/>
    <col min="2053" max="2053" width="12.28515625" style="541" customWidth="1"/>
    <col min="2054" max="2054" width="11.5703125" style="541" customWidth="1"/>
    <col min="2055" max="2055" width="11.85546875" style="541" customWidth="1"/>
    <col min="2056" max="2056" width="13.5703125" style="541" customWidth="1"/>
    <col min="2057" max="2057" width="9.140625" style="541" customWidth="1"/>
    <col min="2058" max="2058" width="39.7109375" style="541" customWidth="1"/>
    <col min="2059" max="2304" width="8" style="541"/>
    <col min="2305" max="2305" width="42" style="541" customWidth="1"/>
    <col min="2306" max="2306" width="4.140625" style="541" customWidth="1"/>
    <col min="2307" max="2307" width="12" style="541" customWidth="1"/>
    <col min="2308" max="2308" width="10.28515625" style="541" customWidth="1"/>
    <col min="2309" max="2309" width="12.28515625" style="541" customWidth="1"/>
    <col min="2310" max="2310" width="11.5703125" style="541" customWidth="1"/>
    <col min="2311" max="2311" width="11.85546875" style="541" customWidth="1"/>
    <col min="2312" max="2312" width="13.5703125" style="541" customWidth="1"/>
    <col min="2313" max="2313" width="9.140625" style="541" customWidth="1"/>
    <col min="2314" max="2314" width="39.7109375" style="541" customWidth="1"/>
    <col min="2315" max="2560" width="8" style="541"/>
    <col min="2561" max="2561" width="42" style="541" customWidth="1"/>
    <col min="2562" max="2562" width="4.140625" style="541" customWidth="1"/>
    <col min="2563" max="2563" width="12" style="541" customWidth="1"/>
    <col min="2564" max="2564" width="10.28515625" style="541" customWidth="1"/>
    <col min="2565" max="2565" width="12.28515625" style="541" customWidth="1"/>
    <col min="2566" max="2566" width="11.5703125" style="541" customWidth="1"/>
    <col min="2567" max="2567" width="11.85546875" style="541" customWidth="1"/>
    <col min="2568" max="2568" width="13.5703125" style="541" customWidth="1"/>
    <col min="2569" max="2569" width="9.140625" style="541" customWidth="1"/>
    <col min="2570" max="2570" width="39.7109375" style="541" customWidth="1"/>
    <col min="2571" max="2816" width="8" style="541"/>
    <col min="2817" max="2817" width="42" style="541" customWidth="1"/>
    <col min="2818" max="2818" width="4.140625" style="541" customWidth="1"/>
    <col min="2819" max="2819" width="12" style="541" customWidth="1"/>
    <col min="2820" max="2820" width="10.28515625" style="541" customWidth="1"/>
    <col min="2821" max="2821" width="12.28515625" style="541" customWidth="1"/>
    <col min="2822" max="2822" width="11.5703125" style="541" customWidth="1"/>
    <col min="2823" max="2823" width="11.85546875" style="541" customWidth="1"/>
    <col min="2824" max="2824" width="13.5703125" style="541" customWidth="1"/>
    <col min="2825" max="2825" width="9.140625" style="541" customWidth="1"/>
    <col min="2826" max="2826" width="39.7109375" style="541" customWidth="1"/>
    <col min="2827" max="3072" width="8" style="541"/>
    <col min="3073" max="3073" width="42" style="541" customWidth="1"/>
    <col min="3074" max="3074" width="4.140625" style="541" customWidth="1"/>
    <col min="3075" max="3075" width="12" style="541" customWidth="1"/>
    <col min="3076" max="3076" width="10.28515625" style="541" customWidth="1"/>
    <col min="3077" max="3077" width="12.28515625" style="541" customWidth="1"/>
    <col min="3078" max="3078" width="11.5703125" style="541" customWidth="1"/>
    <col min="3079" max="3079" width="11.85546875" style="541" customWidth="1"/>
    <col min="3080" max="3080" width="13.5703125" style="541" customWidth="1"/>
    <col min="3081" max="3081" width="9.140625" style="541" customWidth="1"/>
    <col min="3082" max="3082" width="39.7109375" style="541" customWidth="1"/>
    <col min="3083" max="3328" width="8" style="541"/>
    <col min="3329" max="3329" width="42" style="541" customWidth="1"/>
    <col min="3330" max="3330" width="4.140625" style="541" customWidth="1"/>
    <col min="3331" max="3331" width="12" style="541" customWidth="1"/>
    <col min="3332" max="3332" width="10.28515625" style="541" customWidth="1"/>
    <col min="3333" max="3333" width="12.28515625" style="541" customWidth="1"/>
    <col min="3334" max="3334" width="11.5703125" style="541" customWidth="1"/>
    <col min="3335" max="3335" width="11.85546875" style="541" customWidth="1"/>
    <col min="3336" max="3336" width="13.5703125" style="541" customWidth="1"/>
    <col min="3337" max="3337" width="9.140625" style="541" customWidth="1"/>
    <col min="3338" max="3338" width="39.7109375" style="541" customWidth="1"/>
    <col min="3339" max="3584" width="8" style="541"/>
    <col min="3585" max="3585" width="42" style="541" customWidth="1"/>
    <col min="3586" max="3586" width="4.140625" style="541" customWidth="1"/>
    <col min="3587" max="3587" width="12" style="541" customWidth="1"/>
    <col min="3588" max="3588" width="10.28515625" style="541" customWidth="1"/>
    <col min="3589" max="3589" width="12.28515625" style="541" customWidth="1"/>
    <col min="3590" max="3590" width="11.5703125" style="541" customWidth="1"/>
    <col min="3591" max="3591" width="11.85546875" style="541" customWidth="1"/>
    <col min="3592" max="3592" width="13.5703125" style="541" customWidth="1"/>
    <col min="3593" max="3593" width="9.140625" style="541" customWidth="1"/>
    <col min="3594" max="3594" width="39.7109375" style="541" customWidth="1"/>
    <col min="3595" max="3840" width="8" style="541"/>
    <col min="3841" max="3841" width="42" style="541" customWidth="1"/>
    <col min="3842" max="3842" width="4.140625" style="541" customWidth="1"/>
    <col min="3843" max="3843" width="12" style="541" customWidth="1"/>
    <col min="3844" max="3844" width="10.28515625" style="541" customWidth="1"/>
    <col min="3845" max="3845" width="12.28515625" style="541" customWidth="1"/>
    <col min="3846" max="3846" width="11.5703125" style="541" customWidth="1"/>
    <col min="3847" max="3847" width="11.85546875" style="541" customWidth="1"/>
    <col min="3848" max="3848" width="13.5703125" style="541" customWidth="1"/>
    <col min="3849" max="3849" width="9.140625" style="541" customWidth="1"/>
    <col min="3850" max="3850" width="39.7109375" style="541" customWidth="1"/>
    <col min="3851" max="4096" width="8" style="541"/>
    <col min="4097" max="4097" width="42" style="541" customWidth="1"/>
    <col min="4098" max="4098" width="4.140625" style="541" customWidth="1"/>
    <col min="4099" max="4099" width="12" style="541" customWidth="1"/>
    <col min="4100" max="4100" width="10.28515625" style="541" customWidth="1"/>
    <col min="4101" max="4101" width="12.28515625" style="541" customWidth="1"/>
    <col min="4102" max="4102" width="11.5703125" style="541" customWidth="1"/>
    <col min="4103" max="4103" width="11.85546875" style="541" customWidth="1"/>
    <col min="4104" max="4104" width="13.5703125" style="541" customWidth="1"/>
    <col min="4105" max="4105" width="9.140625" style="541" customWidth="1"/>
    <col min="4106" max="4106" width="39.7109375" style="541" customWidth="1"/>
    <col min="4107" max="4352" width="8" style="541"/>
    <col min="4353" max="4353" width="42" style="541" customWidth="1"/>
    <col min="4354" max="4354" width="4.140625" style="541" customWidth="1"/>
    <col min="4355" max="4355" width="12" style="541" customWidth="1"/>
    <col min="4356" max="4356" width="10.28515625" style="541" customWidth="1"/>
    <col min="4357" max="4357" width="12.28515625" style="541" customWidth="1"/>
    <col min="4358" max="4358" width="11.5703125" style="541" customWidth="1"/>
    <col min="4359" max="4359" width="11.85546875" style="541" customWidth="1"/>
    <col min="4360" max="4360" width="13.5703125" style="541" customWidth="1"/>
    <col min="4361" max="4361" width="9.140625" style="541" customWidth="1"/>
    <col min="4362" max="4362" width="39.7109375" style="541" customWidth="1"/>
    <col min="4363" max="4608" width="8" style="541"/>
    <col min="4609" max="4609" width="42" style="541" customWidth="1"/>
    <col min="4610" max="4610" width="4.140625" style="541" customWidth="1"/>
    <col min="4611" max="4611" width="12" style="541" customWidth="1"/>
    <col min="4612" max="4612" width="10.28515625" style="541" customWidth="1"/>
    <col min="4613" max="4613" width="12.28515625" style="541" customWidth="1"/>
    <col min="4614" max="4614" width="11.5703125" style="541" customWidth="1"/>
    <col min="4615" max="4615" width="11.85546875" style="541" customWidth="1"/>
    <col min="4616" max="4616" width="13.5703125" style="541" customWidth="1"/>
    <col min="4617" max="4617" width="9.140625" style="541" customWidth="1"/>
    <col min="4618" max="4618" width="39.7109375" style="541" customWidth="1"/>
    <col min="4619" max="4864" width="8" style="541"/>
    <col min="4865" max="4865" width="42" style="541" customWidth="1"/>
    <col min="4866" max="4866" width="4.140625" style="541" customWidth="1"/>
    <col min="4867" max="4867" width="12" style="541" customWidth="1"/>
    <col min="4868" max="4868" width="10.28515625" style="541" customWidth="1"/>
    <col min="4869" max="4869" width="12.28515625" style="541" customWidth="1"/>
    <col min="4870" max="4870" width="11.5703125" style="541" customWidth="1"/>
    <col min="4871" max="4871" width="11.85546875" style="541" customWidth="1"/>
    <col min="4872" max="4872" width="13.5703125" style="541" customWidth="1"/>
    <col min="4873" max="4873" width="9.140625" style="541" customWidth="1"/>
    <col min="4874" max="4874" width="39.7109375" style="541" customWidth="1"/>
    <col min="4875" max="5120" width="8" style="541"/>
    <col min="5121" max="5121" width="42" style="541" customWidth="1"/>
    <col min="5122" max="5122" width="4.140625" style="541" customWidth="1"/>
    <col min="5123" max="5123" width="12" style="541" customWidth="1"/>
    <col min="5124" max="5124" width="10.28515625" style="541" customWidth="1"/>
    <col min="5125" max="5125" width="12.28515625" style="541" customWidth="1"/>
    <col min="5126" max="5126" width="11.5703125" style="541" customWidth="1"/>
    <col min="5127" max="5127" width="11.85546875" style="541" customWidth="1"/>
    <col min="5128" max="5128" width="13.5703125" style="541" customWidth="1"/>
    <col min="5129" max="5129" width="9.140625" style="541" customWidth="1"/>
    <col min="5130" max="5130" width="39.7109375" style="541" customWidth="1"/>
    <col min="5131" max="5376" width="8" style="541"/>
    <col min="5377" max="5377" width="42" style="541" customWidth="1"/>
    <col min="5378" max="5378" width="4.140625" style="541" customWidth="1"/>
    <col min="5379" max="5379" width="12" style="541" customWidth="1"/>
    <col min="5380" max="5380" width="10.28515625" style="541" customWidth="1"/>
    <col min="5381" max="5381" width="12.28515625" style="541" customWidth="1"/>
    <col min="5382" max="5382" width="11.5703125" style="541" customWidth="1"/>
    <col min="5383" max="5383" width="11.85546875" style="541" customWidth="1"/>
    <col min="5384" max="5384" width="13.5703125" style="541" customWidth="1"/>
    <col min="5385" max="5385" width="9.140625" style="541" customWidth="1"/>
    <col min="5386" max="5386" width="39.7109375" style="541" customWidth="1"/>
    <col min="5387" max="5632" width="8" style="541"/>
    <col min="5633" max="5633" width="42" style="541" customWidth="1"/>
    <col min="5634" max="5634" width="4.140625" style="541" customWidth="1"/>
    <col min="5635" max="5635" width="12" style="541" customWidth="1"/>
    <col min="5636" max="5636" width="10.28515625" style="541" customWidth="1"/>
    <col min="5637" max="5637" width="12.28515625" style="541" customWidth="1"/>
    <col min="5638" max="5638" width="11.5703125" style="541" customWidth="1"/>
    <col min="5639" max="5639" width="11.85546875" style="541" customWidth="1"/>
    <col min="5640" max="5640" width="13.5703125" style="541" customWidth="1"/>
    <col min="5641" max="5641" width="9.140625" style="541" customWidth="1"/>
    <col min="5642" max="5642" width="39.7109375" style="541" customWidth="1"/>
    <col min="5643" max="5888" width="8" style="541"/>
    <col min="5889" max="5889" width="42" style="541" customWidth="1"/>
    <col min="5890" max="5890" width="4.140625" style="541" customWidth="1"/>
    <col min="5891" max="5891" width="12" style="541" customWidth="1"/>
    <col min="5892" max="5892" width="10.28515625" style="541" customWidth="1"/>
    <col min="5893" max="5893" width="12.28515625" style="541" customWidth="1"/>
    <col min="5894" max="5894" width="11.5703125" style="541" customWidth="1"/>
    <col min="5895" max="5895" width="11.85546875" style="541" customWidth="1"/>
    <col min="5896" max="5896" width="13.5703125" style="541" customWidth="1"/>
    <col min="5897" max="5897" width="9.140625" style="541" customWidth="1"/>
    <col min="5898" max="5898" width="39.7109375" style="541" customWidth="1"/>
    <col min="5899" max="6144" width="8" style="541"/>
    <col min="6145" max="6145" width="42" style="541" customWidth="1"/>
    <col min="6146" max="6146" width="4.140625" style="541" customWidth="1"/>
    <col min="6147" max="6147" width="12" style="541" customWidth="1"/>
    <col min="6148" max="6148" width="10.28515625" style="541" customWidth="1"/>
    <col min="6149" max="6149" width="12.28515625" style="541" customWidth="1"/>
    <col min="6150" max="6150" width="11.5703125" style="541" customWidth="1"/>
    <col min="6151" max="6151" width="11.85546875" style="541" customWidth="1"/>
    <col min="6152" max="6152" width="13.5703125" style="541" customWidth="1"/>
    <col min="6153" max="6153" width="9.140625" style="541" customWidth="1"/>
    <col min="6154" max="6154" width="39.7109375" style="541" customWidth="1"/>
    <col min="6155" max="6400" width="8" style="541"/>
    <col min="6401" max="6401" width="42" style="541" customWidth="1"/>
    <col min="6402" max="6402" width="4.140625" style="541" customWidth="1"/>
    <col min="6403" max="6403" width="12" style="541" customWidth="1"/>
    <col min="6404" max="6404" width="10.28515625" style="541" customWidth="1"/>
    <col min="6405" max="6405" width="12.28515625" style="541" customWidth="1"/>
    <col min="6406" max="6406" width="11.5703125" style="541" customWidth="1"/>
    <col min="6407" max="6407" width="11.85546875" style="541" customWidth="1"/>
    <col min="6408" max="6408" width="13.5703125" style="541" customWidth="1"/>
    <col min="6409" max="6409" width="9.140625" style="541" customWidth="1"/>
    <col min="6410" max="6410" width="39.7109375" style="541" customWidth="1"/>
    <col min="6411" max="6656" width="8" style="541"/>
    <col min="6657" max="6657" width="42" style="541" customWidth="1"/>
    <col min="6658" max="6658" width="4.140625" style="541" customWidth="1"/>
    <col min="6659" max="6659" width="12" style="541" customWidth="1"/>
    <col min="6660" max="6660" width="10.28515625" style="541" customWidth="1"/>
    <col min="6661" max="6661" width="12.28515625" style="541" customWidth="1"/>
    <col min="6662" max="6662" width="11.5703125" style="541" customWidth="1"/>
    <col min="6663" max="6663" width="11.85546875" style="541" customWidth="1"/>
    <col min="6664" max="6664" width="13.5703125" style="541" customWidth="1"/>
    <col min="6665" max="6665" width="9.140625" style="541" customWidth="1"/>
    <col min="6666" max="6666" width="39.7109375" style="541" customWidth="1"/>
    <col min="6667" max="6912" width="8" style="541"/>
    <col min="6913" max="6913" width="42" style="541" customWidth="1"/>
    <col min="6914" max="6914" width="4.140625" style="541" customWidth="1"/>
    <col min="6915" max="6915" width="12" style="541" customWidth="1"/>
    <col min="6916" max="6916" width="10.28515625" style="541" customWidth="1"/>
    <col min="6917" max="6917" width="12.28515625" style="541" customWidth="1"/>
    <col min="6918" max="6918" width="11.5703125" style="541" customWidth="1"/>
    <col min="6919" max="6919" width="11.85546875" style="541" customWidth="1"/>
    <col min="6920" max="6920" width="13.5703125" style="541" customWidth="1"/>
    <col min="6921" max="6921" width="9.140625" style="541" customWidth="1"/>
    <col min="6922" max="6922" width="39.7109375" style="541" customWidth="1"/>
    <col min="6923" max="7168" width="8" style="541"/>
    <col min="7169" max="7169" width="42" style="541" customWidth="1"/>
    <col min="7170" max="7170" width="4.140625" style="541" customWidth="1"/>
    <col min="7171" max="7171" width="12" style="541" customWidth="1"/>
    <col min="7172" max="7172" width="10.28515625" style="541" customWidth="1"/>
    <col min="7173" max="7173" width="12.28515625" style="541" customWidth="1"/>
    <col min="7174" max="7174" width="11.5703125" style="541" customWidth="1"/>
    <col min="7175" max="7175" width="11.85546875" style="541" customWidth="1"/>
    <col min="7176" max="7176" width="13.5703125" style="541" customWidth="1"/>
    <col min="7177" max="7177" width="9.140625" style="541" customWidth="1"/>
    <col min="7178" max="7178" width="39.7109375" style="541" customWidth="1"/>
    <col min="7179" max="7424" width="8" style="541"/>
    <col min="7425" max="7425" width="42" style="541" customWidth="1"/>
    <col min="7426" max="7426" width="4.140625" style="541" customWidth="1"/>
    <col min="7427" max="7427" width="12" style="541" customWidth="1"/>
    <col min="7428" max="7428" width="10.28515625" style="541" customWidth="1"/>
    <col min="7429" max="7429" width="12.28515625" style="541" customWidth="1"/>
    <col min="7430" max="7430" width="11.5703125" style="541" customWidth="1"/>
    <col min="7431" max="7431" width="11.85546875" style="541" customWidth="1"/>
    <col min="7432" max="7432" width="13.5703125" style="541" customWidth="1"/>
    <col min="7433" max="7433" width="9.140625" style="541" customWidth="1"/>
    <col min="7434" max="7434" width="39.7109375" style="541" customWidth="1"/>
    <col min="7435" max="7680" width="8" style="541"/>
    <col min="7681" max="7681" width="42" style="541" customWidth="1"/>
    <col min="7682" max="7682" width="4.140625" style="541" customWidth="1"/>
    <col min="7683" max="7683" width="12" style="541" customWidth="1"/>
    <col min="7684" max="7684" width="10.28515625" style="541" customWidth="1"/>
    <col min="7685" max="7685" width="12.28515625" style="541" customWidth="1"/>
    <col min="7686" max="7686" width="11.5703125" style="541" customWidth="1"/>
    <col min="7687" max="7687" width="11.85546875" style="541" customWidth="1"/>
    <col min="7688" max="7688" width="13.5703125" style="541" customWidth="1"/>
    <col min="7689" max="7689" width="9.140625" style="541" customWidth="1"/>
    <col min="7690" max="7690" width="39.7109375" style="541" customWidth="1"/>
    <col min="7691" max="7936" width="8" style="541"/>
    <col min="7937" max="7937" width="42" style="541" customWidth="1"/>
    <col min="7938" max="7938" width="4.140625" style="541" customWidth="1"/>
    <col min="7939" max="7939" width="12" style="541" customWidth="1"/>
    <col min="7940" max="7940" width="10.28515625" style="541" customWidth="1"/>
    <col min="7941" max="7941" width="12.28515625" style="541" customWidth="1"/>
    <col min="7942" max="7942" width="11.5703125" style="541" customWidth="1"/>
    <col min="7943" max="7943" width="11.85546875" style="541" customWidth="1"/>
    <col min="7944" max="7944" width="13.5703125" style="541" customWidth="1"/>
    <col min="7945" max="7945" width="9.140625" style="541" customWidth="1"/>
    <col min="7946" max="7946" width="39.7109375" style="541" customWidth="1"/>
    <col min="7947" max="8192" width="8" style="541"/>
    <col min="8193" max="8193" width="42" style="541" customWidth="1"/>
    <col min="8194" max="8194" width="4.140625" style="541" customWidth="1"/>
    <col min="8195" max="8195" width="12" style="541" customWidth="1"/>
    <col min="8196" max="8196" width="10.28515625" style="541" customWidth="1"/>
    <col min="8197" max="8197" width="12.28515625" style="541" customWidth="1"/>
    <col min="8198" max="8198" width="11.5703125" style="541" customWidth="1"/>
    <col min="8199" max="8199" width="11.85546875" style="541" customWidth="1"/>
    <col min="8200" max="8200" width="13.5703125" style="541" customWidth="1"/>
    <col min="8201" max="8201" width="9.140625" style="541" customWidth="1"/>
    <col min="8202" max="8202" width="39.7109375" style="541" customWidth="1"/>
    <col min="8203" max="8448" width="8" style="541"/>
    <col min="8449" max="8449" width="42" style="541" customWidth="1"/>
    <col min="8450" max="8450" width="4.140625" style="541" customWidth="1"/>
    <col min="8451" max="8451" width="12" style="541" customWidth="1"/>
    <col min="8452" max="8452" width="10.28515625" style="541" customWidth="1"/>
    <col min="8453" max="8453" width="12.28515625" style="541" customWidth="1"/>
    <col min="8454" max="8454" width="11.5703125" style="541" customWidth="1"/>
    <col min="8455" max="8455" width="11.85546875" style="541" customWidth="1"/>
    <col min="8456" max="8456" width="13.5703125" style="541" customWidth="1"/>
    <col min="8457" max="8457" width="9.140625" style="541" customWidth="1"/>
    <col min="8458" max="8458" width="39.7109375" style="541" customWidth="1"/>
    <col min="8459" max="8704" width="8" style="541"/>
    <col min="8705" max="8705" width="42" style="541" customWidth="1"/>
    <col min="8706" max="8706" width="4.140625" style="541" customWidth="1"/>
    <col min="8707" max="8707" width="12" style="541" customWidth="1"/>
    <col min="8708" max="8708" width="10.28515625" style="541" customWidth="1"/>
    <col min="8709" max="8709" width="12.28515625" style="541" customWidth="1"/>
    <col min="8710" max="8710" width="11.5703125" style="541" customWidth="1"/>
    <col min="8711" max="8711" width="11.85546875" style="541" customWidth="1"/>
    <col min="8712" max="8712" width="13.5703125" style="541" customWidth="1"/>
    <col min="8713" max="8713" width="9.140625" style="541" customWidth="1"/>
    <col min="8714" max="8714" width="39.7109375" style="541" customWidth="1"/>
    <col min="8715" max="8960" width="8" style="541"/>
    <col min="8961" max="8961" width="42" style="541" customWidth="1"/>
    <col min="8962" max="8962" width="4.140625" style="541" customWidth="1"/>
    <col min="8963" max="8963" width="12" style="541" customWidth="1"/>
    <col min="8964" max="8964" width="10.28515625" style="541" customWidth="1"/>
    <col min="8965" max="8965" width="12.28515625" style="541" customWidth="1"/>
    <col min="8966" max="8966" width="11.5703125" style="541" customWidth="1"/>
    <col min="8967" max="8967" width="11.85546875" style="541" customWidth="1"/>
    <col min="8968" max="8968" width="13.5703125" style="541" customWidth="1"/>
    <col min="8969" max="8969" width="9.140625" style="541" customWidth="1"/>
    <col min="8970" max="8970" width="39.7109375" style="541" customWidth="1"/>
    <col min="8971" max="9216" width="8" style="541"/>
    <col min="9217" max="9217" width="42" style="541" customWidth="1"/>
    <col min="9218" max="9218" width="4.140625" style="541" customWidth="1"/>
    <col min="9219" max="9219" width="12" style="541" customWidth="1"/>
    <col min="9220" max="9220" width="10.28515625" style="541" customWidth="1"/>
    <col min="9221" max="9221" width="12.28515625" style="541" customWidth="1"/>
    <col min="9222" max="9222" width="11.5703125" style="541" customWidth="1"/>
    <col min="9223" max="9223" width="11.85546875" style="541" customWidth="1"/>
    <col min="9224" max="9224" width="13.5703125" style="541" customWidth="1"/>
    <col min="9225" max="9225" width="9.140625" style="541" customWidth="1"/>
    <col min="9226" max="9226" width="39.7109375" style="541" customWidth="1"/>
    <col min="9227" max="9472" width="8" style="541"/>
    <col min="9473" max="9473" width="42" style="541" customWidth="1"/>
    <col min="9474" max="9474" width="4.140625" style="541" customWidth="1"/>
    <col min="9475" max="9475" width="12" style="541" customWidth="1"/>
    <col min="9476" max="9476" width="10.28515625" style="541" customWidth="1"/>
    <col min="9477" max="9477" width="12.28515625" style="541" customWidth="1"/>
    <col min="9478" max="9478" width="11.5703125" style="541" customWidth="1"/>
    <col min="9479" max="9479" width="11.85546875" style="541" customWidth="1"/>
    <col min="9480" max="9480" width="13.5703125" style="541" customWidth="1"/>
    <col min="9481" max="9481" width="9.140625" style="541" customWidth="1"/>
    <col min="9482" max="9482" width="39.7109375" style="541" customWidth="1"/>
    <col min="9483" max="9728" width="8" style="541"/>
    <col min="9729" max="9729" width="42" style="541" customWidth="1"/>
    <col min="9730" max="9730" width="4.140625" style="541" customWidth="1"/>
    <col min="9731" max="9731" width="12" style="541" customWidth="1"/>
    <col min="9732" max="9732" width="10.28515625" style="541" customWidth="1"/>
    <col min="9733" max="9733" width="12.28515625" style="541" customWidth="1"/>
    <col min="9734" max="9734" width="11.5703125" style="541" customWidth="1"/>
    <col min="9735" max="9735" width="11.85546875" style="541" customWidth="1"/>
    <col min="9736" max="9736" width="13.5703125" style="541" customWidth="1"/>
    <col min="9737" max="9737" width="9.140625" style="541" customWidth="1"/>
    <col min="9738" max="9738" width="39.7109375" style="541" customWidth="1"/>
    <col min="9739" max="9984" width="8" style="541"/>
    <col min="9985" max="9985" width="42" style="541" customWidth="1"/>
    <col min="9986" max="9986" width="4.140625" style="541" customWidth="1"/>
    <col min="9987" max="9987" width="12" style="541" customWidth="1"/>
    <col min="9988" max="9988" width="10.28515625" style="541" customWidth="1"/>
    <col min="9989" max="9989" width="12.28515625" style="541" customWidth="1"/>
    <col min="9990" max="9990" width="11.5703125" style="541" customWidth="1"/>
    <col min="9991" max="9991" width="11.85546875" style="541" customWidth="1"/>
    <col min="9992" max="9992" width="13.5703125" style="541" customWidth="1"/>
    <col min="9993" max="9993" width="9.140625" style="541" customWidth="1"/>
    <col min="9994" max="9994" width="39.7109375" style="541" customWidth="1"/>
    <col min="9995" max="10240" width="8" style="541"/>
    <col min="10241" max="10241" width="42" style="541" customWidth="1"/>
    <col min="10242" max="10242" width="4.140625" style="541" customWidth="1"/>
    <col min="10243" max="10243" width="12" style="541" customWidth="1"/>
    <col min="10244" max="10244" width="10.28515625" style="541" customWidth="1"/>
    <col min="10245" max="10245" width="12.28515625" style="541" customWidth="1"/>
    <col min="10246" max="10246" width="11.5703125" style="541" customWidth="1"/>
    <col min="10247" max="10247" width="11.85546875" style="541" customWidth="1"/>
    <col min="10248" max="10248" width="13.5703125" style="541" customWidth="1"/>
    <col min="10249" max="10249" width="9.140625" style="541" customWidth="1"/>
    <col min="10250" max="10250" width="39.7109375" style="541" customWidth="1"/>
    <col min="10251" max="10496" width="8" style="541"/>
    <col min="10497" max="10497" width="42" style="541" customWidth="1"/>
    <col min="10498" max="10498" width="4.140625" style="541" customWidth="1"/>
    <col min="10499" max="10499" width="12" style="541" customWidth="1"/>
    <col min="10500" max="10500" width="10.28515625" style="541" customWidth="1"/>
    <col min="10501" max="10501" width="12.28515625" style="541" customWidth="1"/>
    <col min="10502" max="10502" width="11.5703125" style="541" customWidth="1"/>
    <col min="10503" max="10503" width="11.85546875" style="541" customWidth="1"/>
    <col min="10504" max="10504" width="13.5703125" style="541" customWidth="1"/>
    <col min="10505" max="10505" width="9.140625" style="541" customWidth="1"/>
    <col min="10506" max="10506" width="39.7109375" style="541" customWidth="1"/>
    <col min="10507" max="10752" width="8" style="541"/>
    <col min="10753" max="10753" width="42" style="541" customWidth="1"/>
    <col min="10754" max="10754" width="4.140625" style="541" customWidth="1"/>
    <col min="10755" max="10755" width="12" style="541" customWidth="1"/>
    <col min="10756" max="10756" width="10.28515625" style="541" customWidth="1"/>
    <col min="10757" max="10757" width="12.28515625" style="541" customWidth="1"/>
    <col min="10758" max="10758" width="11.5703125" style="541" customWidth="1"/>
    <col min="10759" max="10759" width="11.85546875" style="541" customWidth="1"/>
    <col min="10760" max="10760" width="13.5703125" style="541" customWidth="1"/>
    <col min="10761" max="10761" width="9.140625" style="541" customWidth="1"/>
    <col min="10762" max="10762" width="39.7109375" style="541" customWidth="1"/>
    <col min="10763" max="11008" width="8" style="541"/>
    <col min="11009" max="11009" width="42" style="541" customWidth="1"/>
    <col min="11010" max="11010" width="4.140625" style="541" customWidth="1"/>
    <col min="11011" max="11011" width="12" style="541" customWidth="1"/>
    <col min="11012" max="11012" width="10.28515625" style="541" customWidth="1"/>
    <col min="11013" max="11013" width="12.28515625" style="541" customWidth="1"/>
    <col min="11014" max="11014" width="11.5703125" style="541" customWidth="1"/>
    <col min="11015" max="11015" width="11.85546875" style="541" customWidth="1"/>
    <col min="11016" max="11016" width="13.5703125" style="541" customWidth="1"/>
    <col min="11017" max="11017" width="9.140625" style="541" customWidth="1"/>
    <col min="11018" max="11018" width="39.7109375" style="541" customWidth="1"/>
    <col min="11019" max="11264" width="8" style="541"/>
    <col min="11265" max="11265" width="42" style="541" customWidth="1"/>
    <col min="11266" max="11266" width="4.140625" style="541" customWidth="1"/>
    <col min="11267" max="11267" width="12" style="541" customWidth="1"/>
    <col min="11268" max="11268" width="10.28515625" style="541" customWidth="1"/>
    <col min="11269" max="11269" width="12.28515625" style="541" customWidth="1"/>
    <col min="11270" max="11270" width="11.5703125" style="541" customWidth="1"/>
    <col min="11271" max="11271" width="11.85546875" style="541" customWidth="1"/>
    <col min="11272" max="11272" width="13.5703125" style="541" customWidth="1"/>
    <col min="11273" max="11273" width="9.140625" style="541" customWidth="1"/>
    <col min="11274" max="11274" width="39.7109375" style="541" customWidth="1"/>
    <col min="11275" max="11520" width="8" style="541"/>
    <col min="11521" max="11521" width="42" style="541" customWidth="1"/>
    <col min="11522" max="11522" width="4.140625" style="541" customWidth="1"/>
    <col min="11523" max="11523" width="12" style="541" customWidth="1"/>
    <col min="11524" max="11524" width="10.28515625" style="541" customWidth="1"/>
    <col min="11525" max="11525" width="12.28515625" style="541" customWidth="1"/>
    <col min="11526" max="11526" width="11.5703125" style="541" customWidth="1"/>
    <col min="11527" max="11527" width="11.85546875" style="541" customWidth="1"/>
    <col min="11528" max="11528" width="13.5703125" style="541" customWidth="1"/>
    <col min="11529" max="11529" width="9.140625" style="541" customWidth="1"/>
    <col min="11530" max="11530" width="39.7109375" style="541" customWidth="1"/>
    <col min="11531" max="11776" width="8" style="541"/>
    <col min="11777" max="11777" width="42" style="541" customWidth="1"/>
    <col min="11778" max="11778" width="4.140625" style="541" customWidth="1"/>
    <col min="11779" max="11779" width="12" style="541" customWidth="1"/>
    <col min="11780" max="11780" width="10.28515625" style="541" customWidth="1"/>
    <col min="11781" max="11781" width="12.28515625" style="541" customWidth="1"/>
    <col min="11782" max="11782" width="11.5703125" style="541" customWidth="1"/>
    <col min="11783" max="11783" width="11.85546875" style="541" customWidth="1"/>
    <col min="11784" max="11784" width="13.5703125" style="541" customWidth="1"/>
    <col min="11785" max="11785" width="9.140625" style="541" customWidth="1"/>
    <col min="11786" max="11786" width="39.7109375" style="541" customWidth="1"/>
    <col min="11787" max="12032" width="8" style="541"/>
    <col min="12033" max="12033" width="42" style="541" customWidth="1"/>
    <col min="12034" max="12034" width="4.140625" style="541" customWidth="1"/>
    <col min="12035" max="12035" width="12" style="541" customWidth="1"/>
    <col min="12036" max="12036" width="10.28515625" style="541" customWidth="1"/>
    <col min="12037" max="12037" width="12.28515625" style="541" customWidth="1"/>
    <col min="12038" max="12038" width="11.5703125" style="541" customWidth="1"/>
    <col min="12039" max="12039" width="11.85546875" style="541" customWidth="1"/>
    <col min="12040" max="12040" width="13.5703125" style="541" customWidth="1"/>
    <col min="12041" max="12041" width="9.140625" style="541" customWidth="1"/>
    <col min="12042" max="12042" width="39.7109375" style="541" customWidth="1"/>
    <col min="12043" max="12288" width="8" style="541"/>
    <col min="12289" max="12289" width="42" style="541" customWidth="1"/>
    <col min="12290" max="12290" width="4.140625" style="541" customWidth="1"/>
    <col min="12291" max="12291" width="12" style="541" customWidth="1"/>
    <col min="12292" max="12292" width="10.28515625" style="541" customWidth="1"/>
    <col min="12293" max="12293" width="12.28515625" style="541" customWidth="1"/>
    <col min="12294" max="12294" width="11.5703125" style="541" customWidth="1"/>
    <col min="12295" max="12295" width="11.85546875" style="541" customWidth="1"/>
    <col min="12296" max="12296" width="13.5703125" style="541" customWidth="1"/>
    <col min="12297" max="12297" width="9.140625" style="541" customWidth="1"/>
    <col min="12298" max="12298" width="39.7109375" style="541" customWidth="1"/>
    <col min="12299" max="12544" width="8" style="541"/>
    <col min="12545" max="12545" width="42" style="541" customWidth="1"/>
    <col min="12546" max="12546" width="4.140625" style="541" customWidth="1"/>
    <col min="12547" max="12547" width="12" style="541" customWidth="1"/>
    <col min="12548" max="12548" width="10.28515625" style="541" customWidth="1"/>
    <col min="12549" max="12549" width="12.28515625" style="541" customWidth="1"/>
    <col min="12550" max="12550" width="11.5703125" style="541" customWidth="1"/>
    <col min="12551" max="12551" width="11.85546875" style="541" customWidth="1"/>
    <col min="12552" max="12552" width="13.5703125" style="541" customWidth="1"/>
    <col min="12553" max="12553" width="9.140625" style="541" customWidth="1"/>
    <col min="12554" max="12554" width="39.7109375" style="541" customWidth="1"/>
    <col min="12555" max="12800" width="8" style="541"/>
    <col min="12801" max="12801" width="42" style="541" customWidth="1"/>
    <col min="12802" max="12802" width="4.140625" style="541" customWidth="1"/>
    <col min="12803" max="12803" width="12" style="541" customWidth="1"/>
    <col min="12804" max="12804" width="10.28515625" style="541" customWidth="1"/>
    <col min="12805" max="12805" width="12.28515625" style="541" customWidth="1"/>
    <col min="12806" max="12806" width="11.5703125" style="541" customWidth="1"/>
    <col min="12807" max="12807" width="11.85546875" style="541" customWidth="1"/>
    <col min="12808" max="12808" width="13.5703125" style="541" customWidth="1"/>
    <col min="12809" max="12809" width="9.140625" style="541" customWidth="1"/>
    <col min="12810" max="12810" width="39.7109375" style="541" customWidth="1"/>
    <col min="12811" max="13056" width="8" style="541"/>
    <col min="13057" max="13057" width="42" style="541" customWidth="1"/>
    <col min="13058" max="13058" width="4.140625" style="541" customWidth="1"/>
    <col min="13059" max="13059" width="12" style="541" customWidth="1"/>
    <col min="13060" max="13060" width="10.28515625" style="541" customWidth="1"/>
    <col min="13061" max="13061" width="12.28515625" style="541" customWidth="1"/>
    <col min="13062" max="13062" width="11.5703125" style="541" customWidth="1"/>
    <col min="13063" max="13063" width="11.85546875" style="541" customWidth="1"/>
    <col min="13064" max="13064" width="13.5703125" style="541" customWidth="1"/>
    <col min="13065" max="13065" width="9.140625" style="541" customWidth="1"/>
    <col min="13066" max="13066" width="39.7109375" style="541" customWidth="1"/>
    <col min="13067" max="13312" width="8" style="541"/>
    <col min="13313" max="13313" width="42" style="541" customWidth="1"/>
    <col min="13314" max="13314" width="4.140625" style="541" customWidth="1"/>
    <col min="13315" max="13315" width="12" style="541" customWidth="1"/>
    <col min="13316" max="13316" width="10.28515625" style="541" customWidth="1"/>
    <col min="13317" max="13317" width="12.28515625" style="541" customWidth="1"/>
    <col min="13318" max="13318" width="11.5703125" style="541" customWidth="1"/>
    <col min="13319" max="13319" width="11.85546875" style="541" customWidth="1"/>
    <col min="13320" max="13320" width="13.5703125" style="541" customWidth="1"/>
    <col min="13321" max="13321" width="9.140625" style="541" customWidth="1"/>
    <col min="13322" max="13322" width="39.7109375" style="541" customWidth="1"/>
    <col min="13323" max="13568" width="8" style="541"/>
    <col min="13569" max="13569" width="42" style="541" customWidth="1"/>
    <col min="13570" max="13570" width="4.140625" style="541" customWidth="1"/>
    <col min="13571" max="13571" width="12" style="541" customWidth="1"/>
    <col min="13572" max="13572" width="10.28515625" style="541" customWidth="1"/>
    <col min="13573" max="13573" width="12.28515625" style="541" customWidth="1"/>
    <col min="13574" max="13574" width="11.5703125" style="541" customWidth="1"/>
    <col min="13575" max="13575" width="11.85546875" style="541" customWidth="1"/>
    <col min="13576" max="13576" width="13.5703125" style="541" customWidth="1"/>
    <col min="13577" max="13577" width="9.140625" style="541" customWidth="1"/>
    <col min="13578" max="13578" width="39.7109375" style="541" customWidth="1"/>
    <col min="13579" max="13824" width="8" style="541"/>
    <col min="13825" max="13825" width="42" style="541" customWidth="1"/>
    <col min="13826" max="13826" width="4.140625" style="541" customWidth="1"/>
    <col min="13827" max="13827" width="12" style="541" customWidth="1"/>
    <col min="13828" max="13828" width="10.28515625" style="541" customWidth="1"/>
    <col min="13829" max="13829" width="12.28515625" style="541" customWidth="1"/>
    <col min="13830" max="13830" width="11.5703125" style="541" customWidth="1"/>
    <col min="13831" max="13831" width="11.85546875" style="541" customWidth="1"/>
    <col min="13832" max="13832" width="13.5703125" style="541" customWidth="1"/>
    <col min="13833" max="13833" width="9.140625" style="541" customWidth="1"/>
    <col min="13834" max="13834" width="39.7109375" style="541" customWidth="1"/>
    <col min="13835" max="14080" width="8" style="541"/>
    <col min="14081" max="14081" width="42" style="541" customWidth="1"/>
    <col min="14082" max="14082" width="4.140625" style="541" customWidth="1"/>
    <col min="14083" max="14083" width="12" style="541" customWidth="1"/>
    <col min="14084" max="14084" width="10.28515625" style="541" customWidth="1"/>
    <col min="14085" max="14085" width="12.28515625" style="541" customWidth="1"/>
    <col min="14086" max="14086" width="11.5703125" style="541" customWidth="1"/>
    <col min="14087" max="14087" width="11.85546875" style="541" customWidth="1"/>
    <col min="14088" max="14088" width="13.5703125" style="541" customWidth="1"/>
    <col min="14089" max="14089" width="9.140625" style="541" customWidth="1"/>
    <col min="14090" max="14090" width="39.7109375" style="541" customWidth="1"/>
    <col min="14091" max="14336" width="8" style="541"/>
    <col min="14337" max="14337" width="42" style="541" customWidth="1"/>
    <col min="14338" max="14338" width="4.140625" style="541" customWidth="1"/>
    <col min="14339" max="14339" width="12" style="541" customWidth="1"/>
    <col min="14340" max="14340" width="10.28515625" style="541" customWidth="1"/>
    <col min="14341" max="14341" width="12.28515625" style="541" customWidth="1"/>
    <col min="14342" max="14342" width="11.5703125" style="541" customWidth="1"/>
    <col min="14343" max="14343" width="11.85546875" style="541" customWidth="1"/>
    <col min="14344" max="14344" width="13.5703125" style="541" customWidth="1"/>
    <col min="14345" max="14345" width="9.140625" style="541" customWidth="1"/>
    <col min="14346" max="14346" width="39.7109375" style="541" customWidth="1"/>
    <col min="14347" max="14592" width="8" style="541"/>
    <col min="14593" max="14593" width="42" style="541" customWidth="1"/>
    <col min="14594" max="14594" width="4.140625" style="541" customWidth="1"/>
    <col min="14595" max="14595" width="12" style="541" customWidth="1"/>
    <col min="14596" max="14596" width="10.28515625" style="541" customWidth="1"/>
    <col min="14597" max="14597" width="12.28515625" style="541" customWidth="1"/>
    <col min="14598" max="14598" width="11.5703125" style="541" customWidth="1"/>
    <col min="14599" max="14599" width="11.85546875" style="541" customWidth="1"/>
    <col min="14600" max="14600" width="13.5703125" style="541" customWidth="1"/>
    <col min="14601" max="14601" width="9.140625" style="541" customWidth="1"/>
    <col min="14602" max="14602" width="39.7109375" style="541" customWidth="1"/>
    <col min="14603" max="14848" width="8" style="541"/>
    <col min="14849" max="14849" width="42" style="541" customWidth="1"/>
    <col min="14850" max="14850" width="4.140625" style="541" customWidth="1"/>
    <col min="14851" max="14851" width="12" style="541" customWidth="1"/>
    <col min="14852" max="14852" width="10.28515625" style="541" customWidth="1"/>
    <col min="14853" max="14853" width="12.28515625" style="541" customWidth="1"/>
    <col min="14854" max="14854" width="11.5703125" style="541" customWidth="1"/>
    <col min="14855" max="14855" width="11.85546875" style="541" customWidth="1"/>
    <col min="14856" max="14856" width="13.5703125" style="541" customWidth="1"/>
    <col min="14857" max="14857" width="9.140625" style="541" customWidth="1"/>
    <col min="14858" max="14858" width="39.7109375" style="541" customWidth="1"/>
    <col min="14859" max="15104" width="8" style="541"/>
    <col min="15105" max="15105" width="42" style="541" customWidth="1"/>
    <col min="15106" max="15106" width="4.140625" style="541" customWidth="1"/>
    <col min="15107" max="15107" width="12" style="541" customWidth="1"/>
    <col min="15108" max="15108" width="10.28515625" style="541" customWidth="1"/>
    <col min="15109" max="15109" width="12.28515625" style="541" customWidth="1"/>
    <col min="15110" max="15110" width="11.5703125" style="541" customWidth="1"/>
    <col min="15111" max="15111" width="11.85546875" style="541" customWidth="1"/>
    <col min="15112" max="15112" width="13.5703125" style="541" customWidth="1"/>
    <col min="15113" max="15113" width="9.140625" style="541" customWidth="1"/>
    <col min="15114" max="15114" width="39.7109375" style="541" customWidth="1"/>
    <col min="15115" max="15360" width="8" style="541"/>
    <col min="15361" max="15361" width="42" style="541" customWidth="1"/>
    <col min="15362" max="15362" width="4.140625" style="541" customWidth="1"/>
    <col min="15363" max="15363" width="12" style="541" customWidth="1"/>
    <col min="15364" max="15364" width="10.28515625" style="541" customWidth="1"/>
    <col min="15365" max="15365" width="12.28515625" style="541" customWidth="1"/>
    <col min="15366" max="15366" width="11.5703125" style="541" customWidth="1"/>
    <col min="15367" max="15367" width="11.85546875" style="541" customWidth="1"/>
    <col min="15368" max="15368" width="13.5703125" style="541" customWidth="1"/>
    <col min="15369" max="15369" width="9.140625" style="541" customWidth="1"/>
    <col min="15370" max="15370" width="39.7109375" style="541" customWidth="1"/>
    <col min="15371" max="15616" width="8" style="541"/>
    <col min="15617" max="15617" width="42" style="541" customWidth="1"/>
    <col min="15618" max="15618" width="4.140625" style="541" customWidth="1"/>
    <col min="15619" max="15619" width="12" style="541" customWidth="1"/>
    <col min="15620" max="15620" width="10.28515625" style="541" customWidth="1"/>
    <col min="15621" max="15621" width="12.28515625" style="541" customWidth="1"/>
    <col min="15622" max="15622" width="11.5703125" style="541" customWidth="1"/>
    <col min="15623" max="15623" width="11.85546875" style="541" customWidth="1"/>
    <col min="15624" max="15624" width="13.5703125" style="541" customWidth="1"/>
    <col min="15625" max="15625" width="9.140625" style="541" customWidth="1"/>
    <col min="15626" max="15626" width="39.7109375" style="541" customWidth="1"/>
    <col min="15627" max="15872" width="8" style="541"/>
    <col min="15873" max="15873" width="42" style="541" customWidth="1"/>
    <col min="15874" max="15874" width="4.140625" style="541" customWidth="1"/>
    <col min="15875" max="15875" width="12" style="541" customWidth="1"/>
    <col min="15876" max="15876" width="10.28515625" style="541" customWidth="1"/>
    <col min="15877" max="15877" width="12.28515625" style="541" customWidth="1"/>
    <col min="15878" max="15878" width="11.5703125" style="541" customWidth="1"/>
    <col min="15879" max="15879" width="11.85546875" style="541" customWidth="1"/>
    <col min="15880" max="15880" width="13.5703125" style="541" customWidth="1"/>
    <col min="15881" max="15881" width="9.140625" style="541" customWidth="1"/>
    <col min="15882" max="15882" width="39.7109375" style="541" customWidth="1"/>
    <col min="15883" max="16128" width="8" style="541"/>
    <col min="16129" max="16129" width="42" style="541" customWidth="1"/>
    <col min="16130" max="16130" width="4.140625" style="541" customWidth="1"/>
    <col min="16131" max="16131" width="12" style="541" customWidth="1"/>
    <col min="16132" max="16132" width="10.28515625" style="541" customWidth="1"/>
    <col min="16133" max="16133" width="12.28515625" style="541" customWidth="1"/>
    <col min="16134" max="16134" width="11.5703125" style="541" customWidth="1"/>
    <col min="16135" max="16135" width="11.85546875" style="541" customWidth="1"/>
    <col min="16136" max="16136" width="13.5703125" style="541" customWidth="1"/>
    <col min="16137" max="16137" width="9.140625" style="541" customWidth="1"/>
    <col min="16138" max="16138" width="39.7109375" style="541" customWidth="1"/>
    <col min="16139" max="16384" width="8" style="541"/>
  </cols>
  <sheetData>
    <row r="1" spans="1:10" ht="13.5" thickBot="1" x14ac:dyDescent="0.25">
      <c r="A1" s="912" t="s">
        <v>383</v>
      </c>
      <c r="B1" s="913"/>
      <c r="C1" s="913"/>
      <c r="D1" s="913"/>
      <c r="E1" s="913"/>
      <c r="F1" s="913"/>
      <c r="G1" s="913"/>
      <c r="H1" s="913"/>
      <c r="I1" s="913"/>
    </row>
    <row r="2" spans="1:10" s="542" customFormat="1" ht="20.25" customHeight="1" thickBot="1" x14ac:dyDescent="0.25">
      <c r="A2" s="914" t="s">
        <v>384</v>
      </c>
      <c r="B2" s="915" t="s">
        <v>272</v>
      </c>
      <c r="C2" s="916" t="s">
        <v>731</v>
      </c>
      <c r="D2" s="917"/>
      <c r="E2" s="917"/>
      <c r="F2" s="918" t="s">
        <v>732</v>
      </c>
      <c r="G2" s="917"/>
      <c r="H2" s="917"/>
      <c r="I2" s="919" t="s">
        <v>385</v>
      </c>
    </row>
    <row r="3" spans="1:10" s="547" customFormat="1" ht="32.25" thickBot="1" x14ac:dyDescent="0.25">
      <c r="A3" s="914"/>
      <c r="B3" s="915"/>
      <c r="C3" s="543"/>
      <c r="D3" s="543"/>
      <c r="E3" s="544"/>
      <c r="F3" s="545" t="s">
        <v>386</v>
      </c>
      <c r="G3" s="545" t="s">
        <v>387</v>
      </c>
      <c r="H3" s="546" t="s">
        <v>388</v>
      </c>
      <c r="I3" s="920"/>
    </row>
    <row r="4" spans="1:10" s="552" customFormat="1" ht="14.25" thickBot="1" x14ac:dyDescent="0.25">
      <c r="A4" s="548" t="s">
        <v>389</v>
      </c>
      <c r="B4" s="549" t="s">
        <v>390</v>
      </c>
      <c r="C4" s="550"/>
      <c r="D4" s="550"/>
      <c r="E4" s="551"/>
      <c r="F4" s="549" t="s">
        <v>391</v>
      </c>
      <c r="G4" s="549" t="s">
        <v>392</v>
      </c>
      <c r="H4" s="549" t="s">
        <v>393</v>
      </c>
      <c r="I4" s="549" t="s">
        <v>394</v>
      </c>
    </row>
    <row r="5" spans="1:10" ht="12" customHeight="1" thickBot="1" x14ac:dyDescent="0.25">
      <c r="A5" s="553" t="s">
        <v>395</v>
      </c>
      <c r="B5" s="554" t="s">
        <v>396</v>
      </c>
      <c r="C5" s="555">
        <f>SUM(C6:C8)</f>
        <v>5195266</v>
      </c>
      <c r="D5" s="555">
        <f>SUM(D6:D8)</f>
        <v>2347901</v>
      </c>
      <c r="E5" s="555">
        <f>C5-D5</f>
        <v>2847365</v>
      </c>
      <c r="F5" s="555">
        <f>SUM(F6:F8)</f>
        <v>5975266</v>
      </c>
      <c r="G5" s="555">
        <f>SUM(G6:G8)</f>
        <v>2745752</v>
      </c>
      <c r="H5" s="555">
        <f>F5-G5</f>
        <v>3229514</v>
      </c>
      <c r="I5" s="556">
        <f t="shared" ref="I5:I20" si="0">IF(E5&lt;&gt;0,ROUND(H5*100/E5,2),"-    ")</f>
        <v>113.42</v>
      </c>
    </row>
    <row r="6" spans="1:10" ht="12" customHeight="1" thickBot="1" x14ac:dyDescent="0.25">
      <c r="A6" s="553" t="s">
        <v>397</v>
      </c>
      <c r="B6" s="554" t="s">
        <v>398</v>
      </c>
      <c r="C6" s="557">
        <v>4580160</v>
      </c>
      <c r="D6" s="557">
        <v>1732795</v>
      </c>
      <c r="E6" s="557">
        <f>C6-D6</f>
        <v>2847365</v>
      </c>
      <c r="F6" s="557">
        <v>5260160</v>
      </c>
      <c r="G6" s="557">
        <v>2030646</v>
      </c>
      <c r="H6" s="557">
        <f>F6-G6</f>
        <v>3229514</v>
      </c>
      <c r="I6" s="556">
        <f t="shared" si="0"/>
        <v>113.42</v>
      </c>
    </row>
    <row r="7" spans="1:10" s="560" customFormat="1" ht="12" customHeight="1" thickBot="1" x14ac:dyDescent="0.25">
      <c r="A7" s="558" t="s">
        <v>399</v>
      </c>
      <c r="B7" s="554" t="s">
        <v>400</v>
      </c>
      <c r="C7" s="559">
        <v>615106</v>
      </c>
      <c r="D7" s="559">
        <v>615106</v>
      </c>
      <c r="E7" s="555">
        <f>C7-D7</f>
        <v>0</v>
      </c>
      <c r="F7" s="559">
        <v>715106</v>
      </c>
      <c r="G7" s="559">
        <v>715106</v>
      </c>
      <c r="H7" s="555">
        <f>F7-G7</f>
        <v>0</v>
      </c>
      <c r="I7" s="556" t="str">
        <f t="shared" si="0"/>
        <v xml:space="preserve">-    </v>
      </c>
      <c r="J7" s="796"/>
    </row>
    <row r="8" spans="1:10" s="560" customFormat="1" ht="12" customHeight="1" thickBot="1" x14ac:dyDescent="0.25">
      <c r="A8" s="558"/>
      <c r="B8" s="554" t="s">
        <v>401</v>
      </c>
      <c r="C8" s="559"/>
      <c r="D8" s="559"/>
      <c r="E8" s="555">
        <f>C8-D8</f>
        <v>0</v>
      </c>
      <c r="F8" s="559"/>
      <c r="G8" s="559"/>
      <c r="H8" s="555">
        <f>F8-G8</f>
        <v>0</v>
      </c>
      <c r="I8" s="556" t="str">
        <f t="shared" si="0"/>
        <v xml:space="preserve">-    </v>
      </c>
    </row>
    <row r="9" spans="1:10" s="565" customFormat="1" ht="12" customHeight="1" thickBot="1" x14ac:dyDescent="0.25">
      <c r="A9" s="561" t="s">
        <v>402</v>
      </c>
      <c r="B9" s="562" t="s">
        <v>403</v>
      </c>
      <c r="C9" s="563">
        <f t="shared" ref="C9:H9" si="1">C10+C33+C38</f>
        <v>1928422860</v>
      </c>
      <c r="D9" s="563">
        <f t="shared" si="1"/>
        <v>309908424</v>
      </c>
      <c r="E9" s="563">
        <f t="shared" si="1"/>
        <v>1618514436</v>
      </c>
      <c r="F9" s="563">
        <f t="shared" si="1"/>
        <v>2029372377</v>
      </c>
      <c r="G9" s="563">
        <f t="shared" si="1"/>
        <v>363951122</v>
      </c>
      <c r="H9" s="563">
        <f t="shared" si="1"/>
        <v>1665421255</v>
      </c>
      <c r="I9" s="564">
        <f t="shared" si="0"/>
        <v>102.9</v>
      </c>
    </row>
    <row r="10" spans="1:10" ht="12" customHeight="1" thickBot="1" x14ac:dyDescent="0.25">
      <c r="A10" s="566" t="s">
        <v>404</v>
      </c>
      <c r="B10" s="554" t="s">
        <v>405</v>
      </c>
      <c r="C10" s="567">
        <f t="shared" ref="C10:H10" si="2">C11+C24</f>
        <v>1784371987</v>
      </c>
      <c r="D10" s="567">
        <f t="shared" si="2"/>
        <v>236950410</v>
      </c>
      <c r="E10" s="567">
        <f t="shared" si="2"/>
        <v>1547421577</v>
      </c>
      <c r="F10" s="567">
        <f t="shared" si="2"/>
        <v>1847778588</v>
      </c>
      <c r="G10" s="567">
        <f t="shared" si="2"/>
        <v>279116116</v>
      </c>
      <c r="H10" s="567">
        <f t="shared" si="2"/>
        <v>1568662472</v>
      </c>
      <c r="I10" s="556">
        <f t="shared" si="0"/>
        <v>101.37</v>
      </c>
    </row>
    <row r="11" spans="1:10" ht="12" customHeight="1" thickBot="1" x14ac:dyDescent="0.25">
      <c r="A11" s="568" t="s">
        <v>406</v>
      </c>
      <c r="B11" s="554" t="s">
        <v>407</v>
      </c>
      <c r="C11" s="569">
        <f t="shared" ref="C11:H11" si="3">SUM(C12:C23)</f>
        <v>681593477</v>
      </c>
      <c r="D11" s="569">
        <f t="shared" si="3"/>
        <v>177356042</v>
      </c>
      <c r="E11" s="569">
        <f t="shared" si="3"/>
        <v>504237435</v>
      </c>
      <c r="F11" s="569">
        <f t="shared" si="3"/>
        <v>757050572</v>
      </c>
      <c r="G11" s="569">
        <f t="shared" si="3"/>
        <v>196601923</v>
      </c>
      <c r="H11" s="569">
        <f t="shared" si="3"/>
        <v>560448649</v>
      </c>
      <c r="I11" s="556">
        <f t="shared" si="0"/>
        <v>111.15</v>
      </c>
    </row>
    <row r="12" spans="1:10" ht="12" customHeight="1" thickBot="1" x14ac:dyDescent="0.25">
      <c r="A12" s="570" t="s">
        <v>408</v>
      </c>
      <c r="B12" s="554" t="s">
        <v>409</v>
      </c>
      <c r="C12" s="571">
        <v>65441079</v>
      </c>
      <c r="D12" s="571"/>
      <c r="E12" s="571">
        <f t="shared" ref="E12:E23" si="4">C12-D12</f>
        <v>65441079</v>
      </c>
      <c r="F12" s="571">
        <v>65206134</v>
      </c>
      <c r="G12" s="571"/>
      <c r="H12" s="571">
        <f t="shared" ref="H12:H23" si="5">F12-G12</f>
        <v>65206134</v>
      </c>
      <c r="I12" s="556">
        <f t="shared" si="0"/>
        <v>99.64</v>
      </c>
    </row>
    <row r="13" spans="1:10" ht="12" customHeight="1" thickBot="1" x14ac:dyDescent="0.25">
      <c r="A13" s="570" t="s">
        <v>410</v>
      </c>
      <c r="B13" s="554" t="s">
        <v>411</v>
      </c>
      <c r="C13" s="571">
        <v>1161640</v>
      </c>
      <c r="D13" s="571"/>
      <c r="E13" s="571">
        <f>C13-D13</f>
        <v>1161640</v>
      </c>
      <c r="F13" s="571">
        <v>2006745</v>
      </c>
      <c r="G13" s="571"/>
      <c r="H13" s="571">
        <f t="shared" si="5"/>
        <v>2006745</v>
      </c>
      <c r="I13" s="556">
        <f t="shared" si="0"/>
        <v>172.75</v>
      </c>
    </row>
    <row r="14" spans="1:10" ht="12" customHeight="1" thickBot="1" x14ac:dyDescent="0.25">
      <c r="A14" s="570" t="s">
        <v>412</v>
      </c>
      <c r="B14" s="554" t="s">
        <v>413</v>
      </c>
      <c r="C14" s="571">
        <v>5083383</v>
      </c>
      <c r="D14" s="571"/>
      <c r="E14" s="571">
        <f t="shared" si="4"/>
        <v>5083383</v>
      </c>
      <c r="F14" s="571">
        <v>5093383</v>
      </c>
      <c r="G14" s="571"/>
      <c r="H14" s="571">
        <f t="shared" si="5"/>
        <v>5093383</v>
      </c>
      <c r="I14" s="556">
        <f t="shared" si="0"/>
        <v>100.2</v>
      </c>
    </row>
    <row r="15" spans="1:10" ht="12" customHeight="1" thickBot="1" x14ac:dyDescent="0.25">
      <c r="A15" s="570" t="s">
        <v>414</v>
      </c>
      <c r="B15" s="554" t="s">
        <v>415</v>
      </c>
      <c r="C15" s="571">
        <v>250600</v>
      </c>
      <c r="D15" s="571"/>
      <c r="E15" s="571">
        <f t="shared" si="4"/>
        <v>250600</v>
      </c>
      <c r="F15" s="571">
        <v>250600</v>
      </c>
      <c r="G15" s="571"/>
      <c r="H15" s="571">
        <f t="shared" si="5"/>
        <v>250600</v>
      </c>
      <c r="I15" s="556">
        <f t="shared" si="0"/>
        <v>100</v>
      </c>
    </row>
    <row r="16" spans="1:10" ht="12" customHeight="1" thickBot="1" x14ac:dyDescent="0.25">
      <c r="A16" s="570" t="s">
        <v>416</v>
      </c>
      <c r="B16" s="554" t="s">
        <v>417</v>
      </c>
      <c r="C16" s="559">
        <v>381949220</v>
      </c>
      <c r="D16" s="559">
        <v>109093541</v>
      </c>
      <c r="E16" s="571">
        <f t="shared" si="4"/>
        <v>272855679</v>
      </c>
      <c r="F16" s="559">
        <v>432277029</v>
      </c>
      <c r="G16" s="559">
        <v>117194220</v>
      </c>
      <c r="H16" s="571">
        <f t="shared" si="5"/>
        <v>315082809</v>
      </c>
      <c r="I16" s="556">
        <f t="shared" si="0"/>
        <v>115.48</v>
      </c>
      <c r="J16" s="797"/>
    </row>
    <row r="17" spans="1:12" ht="13.5" thickBot="1" x14ac:dyDescent="0.25">
      <c r="A17" s="572" t="s">
        <v>418</v>
      </c>
      <c r="B17" s="554" t="s">
        <v>419</v>
      </c>
      <c r="C17" s="559">
        <v>42109942</v>
      </c>
      <c r="D17" s="559">
        <v>15502448</v>
      </c>
      <c r="E17" s="571">
        <f t="shared" si="4"/>
        <v>26607494</v>
      </c>
      <c r="F17" s="559">
        <v>42109942</v>
      </c>
      <c r="G17" s="559">
        <v>16344648</v>
      </c>
      <c r="H17" s="571">
        <f t="shared" si="5"/>
        <v>25765294</v>
      </c>
      <c r="I17" s="556">
        <f t="shared" si="0"/>
        <v>96.83</v>
      </c>
      <c r="L17" s="797"/>
    </row>
    <row r="18" spans="1:12" ht="13.5" thickBot="1" x14ac:dyDescent="0.25">
      <c r="A18" s="573" t="s">
        <v>420</v>
      </c>
      <c r="B18" s="554" t="s">
        <v>421</v>
      </c>
      <c r="C18" s="559">
        <v>80565000</v>
      </c>
      <c r="D18" s="559">
        <v>36260827</v>
      </c>
      <c r="E18" s="571">
        <f t="shared" si="4"/>
        <v>44304173</v>
      </c>
      <c r="F18" s="559">
        <v>80565000</v>
      </c>
      <c r="G18" s="559">
        <v>39483429</v>
      </c>
      <c r="H18" s="571">
        <f t="shared" si="5"/>
        <v>41081571</v>
      </c>
      <c r="I18" s="556">
        <f t="shared" si="0"/>
        <v>92.73</v>
      </c>
    </row>
    <row r="19" spans="1:12" ht="13.5" thickBot="1" x14ac:dyDescent="0.25">
      <c r="A19" s="573" t="s">
        <v>422</v>
      </c>
      <c r="B19" s="554" t="s">
        <v>423</v>
      </c>
      <c r="C19" s="559"/>
      <c r="D19" s="559"/>
      <c r="E19" s="571">
        <f t="shared" si="4"/>
        <v>0</v>
      </c>
      <c r="F19" s="559"/>
      <c r="G19" s="559"/>
      <c r="H19" s="571">
        <f t="shared" si="5"/>
        <v>0</v>
      </c>
      <c r="I19" s="556" t="str">
        <f t="shared" si="0"/>
        <v xml:space="preserve">-    </v>
      </c>
    </row>
    <row r="20" spans="1:12" ht="12" customHeight="1" thickBot="1" x14ac:dyDescent="0.25">
      <c r="A20" s="570" t="s">
        <v>424</v>
      </c>
      <c r="B20" s="554" t="s">
        <v>425</v>
      </c>
      <c r="C20" s="571">
        <v>41929781</v>
      </c>
      <c r="D20" s="571">
        <v>8649352</v>
      </c>
      <c r="E20" s="571">
        <f t="shared" si="4"/>
        <v>33280429</v>
      </c>
      <c r="F20" s="571">
        <v>41637923</v>
      </c>
      <c r="G20" s="571">
        <v>9143607</v>
      </c>
      <c r="H20" s="571">
        <f t="shared" si="5"/>
        <v>32494316</v>
      </c>
      <c r="I20" s="556">
        <f t="shared" si="0"/>
        <v>97.64</v>
      </c>
    </row>
    <row r="21" spans="1:12" ht="12" customHeight="1" thickBot="1" x14ac:dyDescent="0.25">
      <c r="A21" s="570" t="s">
        <v>426</v>
      </c>
      <c r="B21" s="554" t="s">
        <v>427</v>
      </c>
      <c r="C21" s="571"/>
      <c r="D21" s="571"/>
      <c r="E21" s="571">
        <f t="shared" si="4"/>
        <v>0</v>
      </c>
      <c r="F21" s="571"/>
      <c r="G21" s="571"/>
      <c r="H21" s="571">
        <f t="shared" si="5"/>
        <v>0</v>
      </c>
      <c r="I21" s="556"/>
    </row>
    <row r="22" spans="1:12" ht="12" customHeight="1" thickBot="1" x14ac:dyDescent="0.25">
      <c r="A22" s="570" t="s">
        <v>428</v>
      </c>
      <c r="B22" s="554" t="s">
        <v>429</v>
      </c>
      <c r="C22" s="571">
        <v>1235000</v>
      </c>
      <c r="D22" s="571">
        <v>1235000</v>
      </c>
      <c r="E22" s="571">
        <f t="shared" si="4"/>
        <v>0</v>
      </c>
      <c r="F22" s="571">
        <v>1235000</v>
      </c>
      <c r="G22" s="571">
        <v>1235000</v>
      </c>
      <c r="H22" s="571">
        <f t="shared" si="5"/>
        <v>0</v>
      </c>
      <c r="I22" s="556"/>
    </row>
    <row r="23" spans="1:12" ht="12" customHeight="1" thickBot="1" x14ac:dyDescent="0.25">
      <c r="A23" s="570" t="s">
        <v>430</v>
      </c>
      <c r="B23" s="554" t="s">
        <v>431</v>
      </c>
      <c r="C23" s="571">
        <v>61867832</v>
      </c>
      <c r="D23" s="571">
        <v>6614874</v>
      </c>
      <c r="E23" s="571">
        <f t="shared" si="4"/>
        <v>55252958</v>
      </c>
      <c r="F23" s="571">
        <v>86668816</v>
      </c>
      <c r="G23" s="571">
        <v>13201019</v>
      </c>
      <c r="H23" s="571">
        <f t="shared" si="5"/>
        <v>73467797</v>
      </c>
      <c r="I23" s="556">
        <f t="shared" ref="I23:I68" si="6">IF(E23&lt;&gt;0,ROUND(H23*100/E23,2),"-    ")</f>
        <v>132.97</v>
      </c>
    </row>
    <row r="24" spans="1:12" ht="13.5" customHeight="1" thickBot="1" x14ac:dyDescent="0.25">
      <c r="A24" s="568" t="s">
        <v>432</v>
      </c>
      <c r="B24" s="554" t="s">
        <v>433</v>
      </c>
      <c r="C24" s="569">
        <f t="shared" ref="C24:H24" si="7">SUM(C25:C32)</f>
        <v>1102778510</v>
      </c>
      <c r="D24" s="569">
        <f t="shared" si="7"/>
        <v>59594368</v>
      </c>
      <c r="E24" s="569">
        <f t="shared" si="7"/>
        <v>1043184142</v>
      </c>
      <c r="F24" s="569">
        <f t="shared" si="7"/>
        <v>1090728016</v>
      </c>
      <c r="G24" s="569">
        <f t="shared" si="7"/>
        <v>82514193</v>
      </c>
      <c r="H24" s="569">
        <f t="shared" si="7"/>
        <v>1008213823</v>
      </c>
      <c r="I24" s="556">
        <f t="shared" si="6"/>
        <v>96.65</v>
      </c>
    </row>
    <row r="25" spans="1:12" s="560" customFormat="1" ht="12" customHeight="1" thickBot="1" x14ac:dyDescent="0.25">
      <c r="A25" s="574" t="s">
        <v>434</v>
      </c>
      <c r="B25" s="554" t="s">
        <v>435</v>
      </c>
      <c r="C25" s="571">
        <v>4788171</v>
      </c>
      <c r="D25" s="571"/>
      <c r="E25" s="571">
        <f t="shared" ref="E25:E32" si="8">C25-D25</f>
        <v>4788171</v>
      </c>
      <c r="F25" s="575">
        <v>4788171</v>
      </c>
      <c r="G25" s="571"/>
      <c r="H25" s="571">
        <f t="shared" ref="H25:H32" si="9">F25-G25</f>
        <v>4788171</v>
      </c>
      <c r="I25" s="556">
        <f t="shared" si="6"/>
        <v>100</v>
      </c>
    </row>
    <row r="26" spans="1:12" s="560" customFormat="1" ht="12" customHeight="1" thickBot="1" x14ac:dyDescent="0.25">
      <c r="A26" s="574" t="s">
        <v>436</v>
      </c>
      <c r="B26" s="554" t="s">
        <v>437</v>
      </c>
      <c r="C26" s="571">
        <v>1050000</v>
      </c>
      <c r="D26" s="571"/>
      <c r="E26" s="571">
        <f t="shared" si="8"/>
        <v>1050000</v>
      </c>
      <c r="F26" s="575">
        <v>1050000</v>
      </c>
      <c r="G26" s="571"/>
      <c r="H26" s="571">
        <f t="shared" si="9"/>
        <v>1050000</v>
      </c>
      <c r="I26" s="556"/>
    </row>
    <row r="27" spans="1:12" s="560" customFormat="1" ht="12" customHeight="1" thickBot="1" x14ac:dyDescent="0.25">
      <c r="A27" s="570" t="s">
        <v>438</v>
      </c>
      <c r="B27" s="554" t="s">
        <v>439</v>
      </c>
      <c r="C27" s="571">
        <v>2617672</v>
      </c>
      <c r="D27" s="571"/>
      <c r="E27" s="571">
        <f t="shared" si="8"/>
        <v>2617672</v>
      </c>
      <c r="F27" s="575">
        <v>1997512</v>
      </c>
      <c r="G27" s="571"/>
      <c r="H27" s="571">
        <f t="shared" si="9"/>
        <v>1997512</v>
      </c>
      <c r="I27" s="556">
        <f t="shared" si="6"/>
        <v>76.31</v>
      </c>
    </row>
    <row r="28" spans="1:12" s="560" customFormat="1" ht="12" customHeight="1" thickBot="1" x14ac:dyDescent="0.25">
      <c r="A28" s="570" t="s">
        <v>440</v>
      </c>
      <c r="B28" s="554" t="s">
        <v>441</v>
      </c>
      <c r="C28" s="571">
        <v>231457500</v>
      </c>
      <c r="D28" s="571">
        <v>23109208</v>
      </c>
      <c r="E28" s="571">
        <f t="shared" si="8"/>
        <v>208348292</v>
      </c>
      <c r="F28" s="575">
        <v>220357166</v>
      </c>
      <c r="G28" s="571">
        <v>22462959</v>
      </c>
      <c r="H28" s="571">
        <f t="shared" si="9"/>
        <v>197894207</v>
      </c>
      <c r="I28" s="556">
        <f t="shared" si="6"/>
        <v>94.98</v>
      </c>
    </row>
    <row r="29" spans="1:12" s="560" customFormat="1" ht="12" customHeight="1" thickBot="1" x14ac:dyDescent="0.25">
      <c r="A29" s="570" t="s">
        <v>442</v>
      </c>
      <c r="B29" s="554" t="s">
        <v>443</v>
      </c>
      <c r="C29" s="571">
        <v>1425000</v>
      </c>
      <c r="D29" s="571">
        <v>31389</v>
      </c>
      <c r="E29" s="571">
        <f t="shared" si="8"/>
        <v>1393611</v>
      </c>
      <c r="F29" s="575">
        <v>1425000</v>
      </c>
      <c r="G29" s="571">
        <v>59889</v>
      </c>
      <c r="H29" s="571">
        <f t="shared" si="9"/>
        <v>1365111</v>
      </c>
      <c r="I29" s="556">
        <f t="shared" si="6"/>
        <v>97.95</v>
      </c>
      <c r="J29" s="576"/>
    </row>
    <row r="30" spans="1:12" s="560" customFormat="1" ht="12" customHeight="1" thickBot="1" x14ac:dyDescent="0.25">
      <c r="A30" s="570" t="s">
        <v>444</v>
      </c>
      <c r="B30" s="554" t="s">
        <v>445</v>
      </c>
      <c r="C30" s="571">
        <v>799849157</v>
      </c>
      <c r="D30" s="571">
        <v>23093158</v>
      </c>
      <c r="E30" s="571">
        <f t="shared" si="8"/>
        <v>776755999</v>
      </c>
      <c r="F30" s="575">
        <v>799849157</v>
      </c>
      <c r="G30" s="571">
        <v>45583787</v>
      </c>
      <c r="H30" s="571">
        <f t="shared" si="9"/>
        <v>754265370</v>
      </c>
      <c r="I30" s="556">
        <f t="shared" si="6"/>
        <v>97.1</v>
      </c>
    </row>
    <row r="31" spans="1:12" s="560" customFormat="1" ht="12" customHeight="1" thickBot="1" x14ac:dyDescent="0.25">
      <c r="A31" s="570" t="s">
        <v>446</v>
      </c>
      <c r="B31" s="554" t="s">
        <v>447</v>
      </c>
      <c r="C31" s="571">
        <v>423000</v>
      </c>
      <c r="D31" s="571"/>
      <c r="E31" s="571">
        <f t="shared" si="8"/>
        <v>423000</v>
      </c>
      <c r="F31" s="575">
        <v>423000</v>
      </c>
      <c r="G31" s="571"/>
      <c r="H31" s="571">
        <f t="shared" si="9"/>
        <v>423000</v>
      </c>
      <c r="I31" s="556">
        <f t="shared" si="6"/>
        <v>100</v>
      </c>
    </row>
    <row r="32" spans="1:12" s="560" customFormat="1" ht="12" customHeight="1" thickBot="1" x14ac:dyDescent="0.25">
      <c r="A32" s="570" t="s">
        <v>448</v>
      </c>
      <c r="B32" s="554" t="s">
        <v>449</v>
      </c>
      <c r="C32" s="571">
        <v>61168010</v>
      </c>
      <c r="D32" s="571">
        <v>13360613</v>
      </c>
      <c r="E32" s="571">
        <f t="shared" si="8"/>
        <v>47807397</v>
      </c>
      <c r="F32" s="575">
        <v>60838010</v>
      </c>
      <c r="G32" s="571">
        <v>14407558</v>
      </c>
      <c r="H32" s="571">
        <f t="shared" si="9"/>
        <v>46430452</v>
      </c>
      <c r="I32" s="556">
        <f t="shared" si="6"/>
        <v>97.12</v>
      </c>
    </row>
    <row r="33" spans="1:13" s="560" customFormat="1" ht="12" customHeight="1" thickBot="1" x14ac:dyDescent="0.25">
      <c r="A33" s="566" t="s">
        <v>450</v>
      </c>
      <c r="B33" s="554" t="s">
        <v>451</v>
      </c>
      <c r="C33" s="577">
        <f t="shared" ref="C33:H33" si="10">SUM(C34:C37)</f>
        <v>53453214</v>
      </c>
      <c r="D33" s="577">
        <f t="shared" si="10"/>
        <v>6532899</v>
      </c>
      <c r="E33" s="577">
        <f t="shared" si="10"/>
        <v>46920315</v>
      </c>
      <c r="F33" s="577">
        <f t="shared" si="10"/>
        <v>54457728</v>
      </c>
      <c r="G33" s="577">
        <f t="shared" si="10"/>
        <v>7197465</v>
      </c>
      <c r="H33" s="577">
        <f t="shared" si="10"/>
        <v>47260263</v>
      </c>
      <c r="I33" s="556">
        <f t="shared" si="6"/>
        <v>100.72</v>
      </c>
    </row>
    <row r="34" spans="1:13" s="560" customFormat="1" ht="12" customHeight="1" thickBot="1" x14ac:dyDescent="0.25">
      <c r="A34" s="570" t="s">
        <v>452</v>
      </c>
      <c r="B34" s="554" t="s">
        <v>453</v>
      </c>
      <c r="C34" s="571">
        <v>2365276</v>
      </c>
      <c r="D34" s="571"/>
      <c r="E34" s="571">
        <f>C34-D34</f>
        <v>2365276</v>
      </c>
      <c r="F34" s="571">
        <v>2220871</v>
      </c>
      <c r="G34" s="571"/>
      <c r="H34" s="571">
        <f>F34-G34</f>
        <v>2220871</v>
      </c>
      <c r="I34" s="556">
        <f t="shared" si="6"/>
        <v>93.89</v>
      </c>
    </row>
    <row r="35" spans="1:13" s="560" customFormat="1" ht="12" customHeight="1" thickBot="1" x14ac:dyDescent="0.25">
      <c r="A35" s="570" t="s">
        <v>410</v>
      </c>
      <c r="B35" s="554" t="s">
        <v>454</v>
      </c>
      <c r="C35" s="571">
        <v>18472250</v>
      </c>
      <c r="D35" s="571"/>
      <c r="E35" s="571">
        <f>C35-D35</f>
        <v>18472250</v>
      </c>
      <c r="F35" s="571">
        <v>18514655</v>
      </c>
      <c r="G35" s="571"/>
      <c r="H35" s="571">
        <f>F35-G35</f>
        <v>18514655</v>
      </c>
      <c r="I35" s="556">
        <f t="shared" si="6"/>
        <v>100.23</v>
      </c>
    </row>
    <row r="36" spans="1:13" s="560" customFormat="1" ht="12" customHeight="1" thickBot="1" x14ac:dyDescent="0.25">
      <c r="A36" s="570" t="s">
        <v>455</v>
      </c>
      <c r="B36" s="554" t="s">
        <v>456</v>
      </c>
      <c r="C36" s="571">
        <v>27755503</v>
      </c>
      <c r="D36" s="571">
        <v>5040809</v>
      </c>
      <c r="E36" s="571">
        <f>C36-D36</f>
        <v>22714694</v>
      </c>
      <c r="F36" s="571">
        <v>28862017</v>
      </c>
      <c r="G36" s="571">
        <v>5608169</v>
      </c>
      <c r="H36" s="571">
        <f>F36-G36</f>
        <v>23253848</v>
      </c>
      <c r="I36" s="556">
        <f t="shared" si="6"/>
        <v>102.37</v>
      </c>
    </row>
    <row r="37" spans="1:13" ht="13.5" thickBot="1" x14ac:dyDescent="0.25">
      <c r="A37" s="578" t="s">
        <v>457</v>
      </c>
      <c r="B37" s="554" t="s">
        <v>458</v>
      </c>
      <c r="C37" s="571">
        <v>4860185</v>
      </c>
      <c r="D37" s="571">
        <v>1492090</v>
      </c>
      <c r="E37" s="571">
        <f>C37-D37</f>
        <v>3368095</v>
      </c>
      <c r="F37" s="571">
        <v>4860185</v>
      </c>
      <c r="G37" s="571">
        <v>1589296</v>
      </c>
      <c r="H37" s="571">
        <f>F37-G37</f>
        <v>3270889</v>
      </c>
      <c r="I37" s="556">
        <f t="shared" si="6"/>
        <v>97.11</v>
      </c>
    </row>
    <row r="38" spans="1:13" s="580" customFormat="1" ht="12" customHeight="1" thickBot="1" x14ac:dyDescent="0.25">
      <c r="A38" s="566" t="s">
        <v>459</v>
      </c>
      <c r="B38" s="554" t="s">
        <v>460</v>
      </c>
      <c r="C38" s="577">
        <f t="shared" ref="C38:H38" si="11">SUM(C39:C46)</f>
        <v>90597659</v>
      </c>
      <c r="D38" s="577">
        <f t="shared" si="11"/>
        <v>66425115</v>
      </c>
      <c r="E38" s="577">
        <f t="shared" si="11"/>
        <v>24172544</v>
      </c>
      <c r="F38" s="577">
        <f t="shared" si="11"/>
        <v>127136061</v>
      </c>
      <c r="G38" s="577">
        <f t="shared" si="11"/>
        <v>77637541</v>
      </c>
      <c r="H38" s="577">
        <f t="shared" si="11"/>
        <v>49498520</v>
      </c>
      <c r="I38" s="556">
        <f t="shared" si="6"/>
        <v>204.77</v>
      </c>
      <c r="J38" s="579"/>
    </row>
    <row r="39" spans="1:13" s="583" customFormat="1" ht="12" customHeight="1" thickBot="1" x14ac:dyDescent="0.25">
      <c r="A39" s="581" t="s">
        <v>461</v>
      </c>
      <c r="B39" s="554" t="s">
        <v>462</v>
      </c>
      <c r="C39" s="582">
        <v>28957317</v>
      </c>
      <c r="D39" s="582">
        <v>13235857</v>
      </c>
      <c r="E39" s="582">
        <f>C39-D39</f>
        <v>15721460</v>
      </c>
      <c r="F39" s="582">
        <v>21205000</v>
      </c>
      <c r="G39" s="582">
        <v>7117369</v>
      </c>
      <c r="H39" s="582">
        <f>F39-G39</f>
        <v>14087631</v>
      </c>
      <c r="I39" s="556">
        <f t="shared" si="6"/>
        <v>89.61</v>
      </c>
      <c r="L39" s="798"/>
      <c r="M39" s="798"/>
    </row>
    <row r="40" spans="1:13" s="583" customFormat="1" ht="12" customHeight="1" thickBot="1" x14ac:dyDescent="0.25">
      <c r="A40" s="581" t="s">
        <v>463</v>
      </c>
      <c r="B40" s="554" t="s">
        <v>464</v>
      </c>
      <c r="C40" s="582">
        <v>40781693</v>
      </c>
      <c r="D40" s="582">
        <v>40781693</v>
      </c>
      <c r="E40" s="582">
        <f t="shared" ref="E40:E45" si="12">C40-D40</f>
        <v>0</v>
      </c>
      <c r="F40" s="582">
        <v>55765916</v>
      </c>
      <c r="G40" s="582">
        <v>55765916</v>
      </c>
      <c r="H40" s="582">
        <f t="shared" ref="H40:H44" si="13">F40-G40</f>
        <v>0</v>
      </c>
      <c r="I40" s="556" t="str">
        <f t="shared" si="6"/>
        <v xml:space="preserve">-    </v>
      </c>
      <c r="L40" s="798"/>
      <c r="M40" s="798"/>
    </row>
    <row r="41" spans="1:13" s="583" customFormat="1" ht="12" customHeight="1" thickBot="1" x14ac:dyDescent="0.25">
      <c r="A41" s="581" t="s">
        <v>465</v>
      </c>
      <c r="B41" s="554"/>
      <c r="C41" s="582"/>
      <c r="D41" s="582"/>
      <c r="E41" s="582">
        <f t="shared" si="12"/>
        <v>0</v>
      </c>
      <c r="F41" s="582"/>
      <c r="G41" s="582"/>
      <c r="H41" s="582">
        <f t="shared" si="13"/>
        <v>0</v>
      </c>
      <c r="I41" s="556"/>
      <c r="L41" s="798"/>
      <c r="M41" s="798"/>
    </row>
    <row r="42" spans="1:13" s="560" customFormat="1" ht="12" customHeight="1" thickBot="1" x14ac:dyDescent="0.25">
      <c r="A42" s="570" t="s">
        <v>466</v>
      </c>
      <c r="B42" s="554" t="s">
        <v>467</v>
      </c>
      <c r="C42" s="584">
        <v>10440000</v>
      </c>
      <c r="D42" s="584">
        <v>4982596</v>
      </c>
      <c r="E42" s="582">
        <f t="shared" si="12"/>
        <v>5457404</v>
      </c>
      <c r="F42" s="584">
        <v>10440000</v>
      </c>
      <c r="G42" s="584">
        <v>7070595</v>
      </c>
      <c r="H42" s="582">
        <f t="shared" si="13"/>
        <v>3369405</v>
      </c>
      <c r="I42" s="556">
        <f t="shared" si="6"/>
        <v>61.74</v>
      </c>
      <c r="L42" s="799"/>
      <c r="M42" s="799"/>
    </row>
    <row r="43" spans="1:13" s="560" customFormat="1" ht="12" customHeight="1" thickBot="1" x14ac:dyDescent="0.25">
      <c r="A43" s="570" t="s">
        <v>468</v>
      </c>
      <c r="B43" s="554" t="s">
        <v>469</v>
      </c>
      <c r="C43" s="584">
        <v>7163050</v>
      </c>
      <c r="D43" s="584">
        <v>7163050</v>
      </c>
      <c r="E43" s="582">
        <f t="shared" si="12"/>
        <v>0</v>
      </c>
      <c r="F43" s="584">
        <v>7163050</v>
      </c>
      <c r="G43" s="584">
        <v>7163050</v>
      </c>
      <c r="H43" s="582">
        <f t="shared" si="13"/>
        <v>0</v>
      </c>
      <c r="I43" s="556" t="str">
        <f t="shared" si="6"/>
        <v xml:space="preserve">-    </v>
      </c>
      <c r="L43" s="799"/>
      <c r="M43" s="799"/>
    </row>
    <row r="44" spans="1:13" s="560" customFormat="1" ht="12" customHeight="1" thickBot="1" x14ac:dyDescent="0.25">
      <c r="A44" s="570" t="s">
        <v>470</v>
      </c>
      <c r="B44" s="554" t="s">
        <v>471</v>
      </c>
      <c r="C44" s="584"/>
      <c r="D44" s="584"/>
      <c r="E44" s="582">
        <f t="shared" si="12"/>
        <v>0</v>
      </c>
      <c r="F44" s="584"/>
      <c r="G44" s="584"/>
      <c r="H44" s="582">
        <f t="shared" si="13"/>
        <v>0</v>
      </c>
      <c r="I44" s="556" t="str">
        <f t="shared" si="6"/>
        <v xml:space="preserve">-    </v>
      </c>
      <c r="L44" s="799"/>
      <c r="M44" s="799"/>
    </row>
    <row r="45" spans="1:13" s="560" customFormat="1" ht="12" customHeight="1" thickBot="1" x14ac:dyDescent="0.25">
      <c r="A45" s="570" t="s">
        <v>472</v>
      </c>
      <c r="B45" s="554" t="s">
        <v>473</v>
      </c>
      <c r="C45" s="584">
        <v>2993680</v>
      </c>
      <c r="D45" s="584"/>
      <c r="E45" s="582">
        <f t="shared" si="12"/>
        <v>2993680</v>
      </c>
      <c r="F45" s="584">
        <v>32041484</v>
      </c>
      <c r="G45" s="584"/>
      <c r="H45" s="582">
        <v>32041484</v>
      </c>
      <c r="I45" s="556">
        <f t="shared" si="6"/>
        <v>1070.3</v>
      </c>
      <c r="L45" s="799"/>
      <c r="M45" s="799"/>
    </row>
    <row r="46" spans="1:13" s="560" customFormat="1" ht="12" customHeight="1" thickBot="1" x14ac:dyDescent="0.25">
      <c r="A46" s="570" t="s">
        <v>735</v>
      </c>
      <c r="B46" s="554" t="s">
        <v>474</v>
      </c>
      <c r="C46" s="584">
        <v>261919</v>
      </c>
      <c r="D46" s="584">
        <v>261919</v>
      </c>
      <c r="E46" s="582">
        <f>C46-D46</f>
        <v>0</v>
      </c>
      <c r="F46" s="584">
        <v>520611</v>
      </c>
      <c r="G46" s="584">
        <v>520611</v>
      </c>
      <c r="H46" s="582">
        <f>F46-G46</f>
        <v>0</v>
      </c>
      <c r="I46" s="556" t="str">
        <f t="shared" si="6"/>
        <v xml:space="preserve">-    </v>
      </c>
      <c r="L46" s="799"/>
      <c r="M46" s="799"/>
    </row>
    <row r="47" spans="1:13" s="580" customFormat="1" ht="12" customHeight="1" thickBot="1" x14ac:dyDescent="0.25">
      <c r="A47" s="566" t="s">
        <v>475</v>
      </c>
      <c r="B47" s="554" t="s">
        <v>476</v>
      </c>
      <c r="C47" s="585">
        <v>1650</v>
      </c>
      <c r="D47" s="585">
        <f>SUM(D48:D50)</f>
        <v>0</v>
      </c>
      <c r="E47" s="585">
        <f>SUM(E48:E50)</f>
        <v>1660000</v>
      </c>
      <c r="F47" s="585">
        <v>1660000</v>
      </c>
      <c r="G47" s="585">
        <f>SUM(G48:G50)</f>
        <v>0</v>
      </c>
      <c r="H47" s="585">
        <f>SUM(H48:H50)</f>
        <v>1660000</v>
      </c>
      <c r="I47" s="556">
        <f t="shared" si="6"/>
        <v>100</v>
      </c>
      <c r="J47" s="579"/>
      <c r="L47" s="800"/>
      <c r="M47" s="800"/>
    </row>
    <row r="48" spans="1:13" s="560" customFormat="1" ht="12" customHeight="1" thickBot="1" x14ac:dyDescent="0.25">
      <c r="A48" s="558" t="s">
        <v>477</v>
      </c>
      <c r="B48" s="554" t="s">
        <v>478</v>
      </c>
      <c r="C48" s="559">
        <v>1660000</v>
      </c>
      <c r="D48" s="559"/>
      <c r="E48" s="559">
        <f>C48-D48</f>
        <v>1660000</v>
      </c>
      <c r="F48" s="559">
        <v>1660000</v>
      </c>
      <c r="G48" s="559"/>
      <c r="H48" s="559">
        <f>F48-G48</f>
        <v>1660000</v>
      </c>
      <c r="I48" s="556">
        <f t="shared" si="6"/>
        <v>100</v>
      </c>
      <c r="J48" s="579"/>
      <c r="L48" s="799"/>
      <c r="M48" s="799"/>
    </row>
    <row r="49" spans="1:13" s="560" customFormat="1" ht="12" customHeight="1" thickBot="1" x14ac:dyDescent="0.25">
      <c r="A49" s="558" t="s">
        <v>479</v>
      </c>
      <c r="B49" s="554" t="s">
        <v>480</v>
      </c>
      <c r="C49" s="557"/>
      <c r="D49" s="586"/>
      <c r="E49" s="559">
        <f>C49-D49</f>
        <v>0</v>
      </c>
      <c r="F49" s="557"/>
      <c r="G49" s="586"/>
      <c r="H49" s="559">
        <f>F49-G49</f>
        <v>0</v>
      </c>
      <c r="I49" s="556" t="str">
        <f t="shared" si="6"/>
        <v xml:space="preserve">-    </v>
      </c>
      <c r="J49" s="579"/>
      <c r="L49" s="799"/>
      <c r="M49" s="799"/>
    </row>
    <row r="50" spans="1:13" s="560" customFormat="1" ht="12" customHeight="1" thickBot="1" x14ac:dyDescent="0.25">
      <c r="A50" s="558"/>
      <c r="B50" s="554" t="s">
        <v>481</v>
      </c>
      <c r="C50" s="559"/>
      <c r="D50" s="559"/>
      <c r="E50" s="559">
        <f>C50-D50</f>
        <v>0</v>
      </c>
      <c r="F50" s="559"/>
      <c r="G50" s="559"/>
      <c r="H50" s="559">
        <f>F50-G50</f>
        <v>0</v>
      </c>
      <c r="I50" s="556" t="str">
        <f t="shared" si="6"/>
        <v xml:space="preserve">-    </v>
      </c>
      <c r="J50" s="579"/>
      <c r="L50" s="799"/>
      <c r="M50" s="799"/>
    </row>
    <row r="51" spans="1:13" s="580" customFormat="1" ht="12" customHeight="1" thickBot="1" x14ac:dyDescent="0.25">
      <c r="A51" s="566"/>
      <c r="B51" s="554" t="s">
        <v>482</v>
      </c>
      <c r="C51" s="585">
        <f t="shared" ref="C51:H51" si="14">SUM(C52:C54)</f>
        <v>0</v>
      </c>
      <c r="D51" s="585">
        <f t="shared" si="14"/>
        <v>0</v>
      </c>
      <c r="E51" s="585">
        <f t="shared" si="14"/>
        <v>0</v>
      </c>
      <c r="F51" s="585">
        <f t="shared" si="14"/>
        <v>0</v>
      </c>
      <c r="G51" s="585">
        <f t="shared" si="14"/>
        <v>0</v>
      </c>
      <c r="H51" s="585">
        <f t="shared" si="14"/>
        <v>0</v>
      </c>
      <c r="I51" s="556" t="str">
        <f t="shared" si="6"/>
        <v xml:space="preserve">-    </v>
      </c>
      <c r="J51" s="579"/>
      <c r="L51" s="800"/>
      <c r="M51" s="800"/>
    </row>
    <row r="52" spans="1:13" s="560" customFormat="1" ht="12" customHeight="1" thickBot="1" x14ac:dyDescent="0.25">
      <c r="A52" s="570"/>
      <c r="B52" s="554" t="s">
        <v>483</v>
      </c>
      <c r="C52" s="571"/>
      <c r="D52" s="571"/>
      <c r="E52" s="571"/>
      <c r="F52" s="571"/>
      <c r="G52" s="571"/>
      <c r="H52" s="571"/>
      <c r="I52" s="556" t="str">
        <f t="shared" si="6"/>
        <v xml:space="preserve">-    </v>
      </c>
      <c r="L52" s="799"/>
      <c r="M52" s="799"/>
    </row>
    <row r="53" spans="1:13" s="560" customFormat="1" ht="12" customHeight="1" thickBot="1" x14ac:dyDescent="0.25">
      <c r="A53" s="570"/>
      <c r="B53" s="554" t="s">
        <v>484</v>
      </c>
      <c r="C53" s="571"/>
      <c r="D53" s="571"/>
      <c r="E53" s="571"/>
      <c r="F53" s="571"/>
      <c r="G53" s="571"/>
      <c r="H53" s="571"/>
      <c r="I53" s="556" t="str">
        <f t="shared" si="6"/>
        <v xml:space="preserve">-    </v>
      </c>
      <c r="L53" s="799"/>
      <c r="M53" s="799"/>
    </row>
    <row r="54" spans="1:13" s="560" customFormat="1" ht="12" customHeight="1" thickBot="1" x14ac:dyDescent="0.25">
      <c r="A54" s="570"/>
      <c r="B54" s="554" t="s">
        <v>485</v>
      </c>
      <c r="C54" s="571"/>
      <c r="D54" s="571"/>
      <c r="E54" s="571"/>
      <c r="F54" s="571"/>
      <c r="G54" s="571"/>
      <c r="H54" s="571"/>
      <c r="I54" s="556" t="str">
        <f t="shared" si="6"/>
        <v xml:space="preserve">-    </v>
      </c>
      <c r="L54" s="799"/>
      <c r="M54" s="799"/>
    </row>
    <row r="55" spans="1:13" ht="12" customHeight="1" thickBot="1" x14ac:dyDescent="0.25">
      <c r="A55" s="568" t="s">
        <v>486</v>
      </c>
      <c r="B55" s="554" t="s">
        <v>487</v>
      </c>
      <c r="C55" s="569">
        <f t="shared" ref="C55:H55" si="15">C5+C9+C47+C51</f>
        <v>1933619776</v>
      </c>
      <c r="D55" s="569">
        <f t="shared" si="15"/>
        <v>312256325</v>
      </c>
      <c r="E55" s="569">
        <f t="shared" si="15"/>
        <v>1623021801</v>
      </c>
      <c r="F55" s="569">
        <f t="shared" si="15"/>
        <v>2037007643</v>
      </c>
      <c r="G55" s="569">
        <f t="shared" si="15"/>
        <v>366696874</v>
      </c>
      <c r="H55" s="569">
        <f t="shared" si="15"/>
        <v>1670310769</v>
      </c>
      <c r="I55" s="556">
        <f t="shared" si="6"/>
        <v>102.91</v>
      </c>
      <c r="L55" s="797"/>
      <c r="M55" s="797"/>
    </row>
    <row r="56" spans="1:13" ht="12" customHeight="1" thickBot="1" x14ac:dyDescent="0.25">
      <c r="A56" s="581" t="s">
        <v>488</v>
      </c>
      <c r="B56" s="554" t="s">
        <v>489</v>
      </c>
      <c r="C56" s="586">
        <v>3001373</v>
      </c>
      <c r="D56" s="586"/>
      <c r="E56" s="586">
        <f>C56-D56</f>
        <v>3001373</v>
      </c>
      <c r="F56" s="586">
        <v>3483681</v>
      </c>
      <c r="G56" s="586"/>
      <c r="H56" s="586">
        <f>F56-G56</f>
        <v>3483681</v>
      </c>
      <c r="I56" s="556">
        <f t="shared" si="6"/>
        <v>116.07</v>
      </c>
      <c r="L56" s="797"/>
      <c r="M56" s="797"/>
    </row>
    <row r="57" spans="1:13" ht="12" customHeight="1" thickBot="1" x14ac:dyDescent="0.25">
      <c r="A57" s="581" t="s">
        <v>490</v>
      </c>
      <c r="B57" s="554" t="s">
        <v>491</v>
      </c>
      <c r="C57" s="586"/>
      <c r="D57" s="586"/>
      <c r="E57" s="559">
        <f>C57-D57</f>
        <v>0</v>
      </c>
      <c r="F57" s="586"/>
      <c r="G57" s="586"/>
      <c r="H57" s="559">
        <f>F57-G57</f>
        <v>0</v>
      </c>
      <c r="I57" s="556" t="str">
        <f>IF(E57&lt;&gt;0,ROUND(H57*100/E57,2),"-    ")</f>
        <v xml:space="preserve">-    </v>
      </c>
      <c r="L57" s="797"/>
      <c r="M57" s="797"/>
    </row>
    <row r="58" spans="1:13" ht="12" customHeight="1" thickBot="1" x14ac:dyDescent="0.25">
      <c r="A58" s="566" t="s">
        <v>492</v>
      </c>
      <c r="B58" s="554" t="s">
        <v>493</v>
      </c>
      <c r="C58" s="585">
        <f t="shared" ref="C58:I58" si="16">SUM(C56:C57)</f>
        <v>3001373</v>
      </c>
      <c r="D58" s="585">
        <f t="shared" si="16"/>
        <v>0</v>
      </c>
      <c r="E58" s="585">
        <f t="shared" si="16"/>
        <v>3001373</v>
      </c>
      <c r="F58" s="585">
        <f t="shared" si="16"/>
        <v>3483681</v>
      </c>
      <c r="G58" s="585">
        <f t="shared" si="16"/>
        <v>0</v>
      </c>
      <c r="H58" s="585">
        <f t="shared" si="16"/>
        <v>3483681</v>
      </c>
      <c r="I58" s="585">
        <f t="shared" si="16"/>
        <v>116.07</v>
      </c>
      <c r="L58" s="797"/>
      <c r="M58" s="797"/>
    </row>
    <row r="59" spans="1:13" ht="12" customHeight="1" thickBot="1" x14ac:dyDescent="0.25">
      <c r="A59" s="566" t="s">
        <v>494</v>
      </c>
      <c r="B59" s="554" t="s">
        <v>495</v>
      </c>
      <c r="C59" s="585">
        <v>44545080</v>
      </c>
      <c r="D59" s="585"/>
      <c r="E59" s="585">
        <v>44545080</v>
      </c>
      <c r="F59" s="585">
        <v>237311246</v>
      </c>
      <c r="G59" s="585"/>
      <c r="H59" s="587">
        <v>237311246</v>
      </c>
      <c r="I59" s="556"/>
      <c r="L59" s="797"/>
      <c r="M59" s="797"/>
    </row>
    <row r="60" spans="1:13" ht="12" customHeight="1" thickBot="1" x14ac:dyDescent="0.25">
      <c r="A60" s="566" t="s">
        <v>496</v>
      </c>
      <c r="B60" s="554" t="s">
        <v>497</v>
      </c>
      <c r="C60" s="588">
        <f t="shared" ref="C60:H60" si="17">SUM(C61:C66)</f>
        <v>17226140</v>
      </c>
      <c r="D60" s="588">
        <f t="shared" si="17"/>
        <v>6502591</v>
      </c>
      <c r="E60" s="588">
        <f t="shared" si="17"/>
        <v>10723549</v>
      </c>
      <c r="F60" s="588">
        <f t="shared" si="17"/>
        <v>26601870</v>
      </c>
      <c r="G60" s="588">
        <f t="shared" si="17"/>
        <v>6236834</v>
      </c>
      <c r="H60" s="588">
        <f t="shared" si="17"/>
        <v>20365036</v>
      </c>
      <c r="I60" s="556">
        <f t="shared" si="6"/>
        <v>189.91</v>
      </c>
      <c r="L60" s="797"/>
      <c r="M60" s="797"/>
    </row>
    <row r="61" spans="1:13" ht="12" customHeight="1" thickBot="1" x14ac:dyDescent="0.25">
      <c r="A61" s="589" t="s">
        <v>498</v>
      </c>
      <c r="B61" s="554" t="s">
        <v>499</v>
      </c>
      <c r="C61" s="590">
        <v>8788608</v>
      </c>
      <c r="D61" s="590">
        <v>4641608</v>
      </c>
      <c r="E61" s="590">
        <f>C61-D61</f>
        <v>4147000</v>
      </c>
      <c r="F61" s="590">
        <v>16697281</v>
      </c>
      <c r="G61" s="590">
        <v>4555921</v>
      </c>
      <c r="H61" s="590">
        <f>F61-G61</f>
        <v>12141360</v>
      </c>
      <c r="I61" s="556">
        <f t="shared" si="6"/>
        <v>292.77</v>
      </c>
    </row>
    <row r="62" spans="1:13" ht="12" customHeight="1" thickBot="1" x14ac:dyDescent="0.25">
      <c r="A62" s="591" t="s">
        <v>500</v>
      </c>
      <c r="B62" s="554" t="s">
        <v>501</v>
      </c>
      <c r="C62" s="559">
        <v>4447786</v>
      </c>
      <c r="D62" s="559">
        <v>669166</v>
      </c>
      <c r="E62" s="590">
        <f>C62-D62</f>
        <v>3778620</v>
      </c>
      <c r="F62" s="559">
        <v>3990599</v>
      </c>
      <c r="G62" s="559">
        <v>957673</v>
      </c>
      <c r="H62" s="801">
        <f>F62-G62</f>
        <v>3032926</v>
      </c>
      <c r="I62" s="556">
        <f t="shared" si="6"/>
        <v>80.27</v>
      </c>
    </row>
    <row r="63" spans="1:13" ht="12" customHeight="1" thickBot="1" x14ac:dyDescent="0.25">
      <c r="A63" s="570" t="s">
        <v>502</v>
      </c>
      <c r="B63" s="554" t="s">
        <v>503</v>
      </c>
      <c r="C63" s="559">
        <v>1162385</v>
      </c>
      <c r="D63" s="559">
        <v>1115817</v>
      </c>
      <c r="E63" s="590">
        <f>C63-D63</f>
        <v>46568</v>
      </c>
      <c r="F63" s="559">
        <v>2156385</v>
      </c>
      <c r="G63" s="559">
        <v>723240</v>
      </c>
      <c r="H63" s="801">
        <f t="shared" ref="H63:H65" si="18">F63-G63</f>
        <v>1433145</v>
      </c>
      <c r="I63" s="556">
        <f t="shared" si="6"/>
        <v>3077.53</v>
      </c>
    </row>
    <row r="64" spans="1:13" ht="12" customHeight="1" thickBot="1" x14ac:dyDescent="0.25">
      <c r="A64" s="570" t="s">
        <v>504</v>
      </c>
      <c r="B64" s="554" t="s">
        <v>505</v>
      </c>
      <c r="C64" s="559">
        <v>76000</v>
      </c>
      <c r="D64" s="559">
        <v>76000</v>
      </c>
      <c r="E64" s="590">
        <f>C64-D64</f>
        <v>0</v>
      </c>
      <c r="F64" s="559">
        <v>76000</v>
      </c>
      <c r="G64" s="559"/>
      <c r="H64" s="801">
        <f t="shared" si="18"/>
        <v>76000</v>
      </c>
      <c r="I64" s="556" t="str">
        <f t="shared" si="6"/>
        <v xml:space="preserve">-    </v>
      </c>
    </row>
    <row r="65" spans="1:9" ht="12" customHeight="1" thickBot="1" x14ac:dyDescent="0.25">
      <c r="A65" s="570" t="s">
        <v>506</v>
      </c>
      <c r="B65" s="554" t="s">
        <v>507</v>
      </c>
      <c r="C65" s="559"/>
      <c r="D65" s="559"/>
      <c r="E65" s="590">
        <f t="shared" ref="E65:E66" si="19">C65-D65</f>
        <v>0</v>
      </c>
      <c r="F65" s="559"/>
      <c r="G65" s="559"/>
      <c r="H65" s="801">
        <f t="shared" si="18"/>
        <v>0</v>
      </c>
      <c r="I65" s="556" t="str">
        <f>IF(E65&lt;&gt;0,ROUND(H65*100/E65,2),"-    ")</f>
        <v xml:space="preserve">-    </v>
      </c>
    </row>
    <row r="66" spans="1:9" ht="12" customHeight="1" thickBot="1" x14ac:dyDescent="0.25">
      <c r="A66" s="570" t="s">
        <v>508</v>
      </c>
      <c r="B66" s="554" t="s">
        <v>509</v>
      </c>
      <c r="C66" s="571">
        <v>2751361</v>
      </c>
      <c r="D66" s="571"/>
      <c r="E66" s="590">
        <f t="shared" si="19"/>
        <v>2751361</v>
      </c>
      <c r="F66" s="571">
        <v>3681605</v>
      </c>
      <c r="G66" s="571"/>
      <c r="H66" s="590">
        <v>3681605</v>
      </c>
      <c r="I66" s="556">
        <f t="shared" si="6"/>
        <v>133.81</v>
      </c>
    </row>
    <row r="67" spans="1:9" s="593" customFormat="1" ht="12" customHeight="1" thickBot="1" x14ac:dyDescent="0.25">
      <c r="A67" s="592" t="s">
        <v>510</v>
      </c>
      <c r="B67" s="554" t="s">
        <v>511</v>
      </c>
      <c r="C67" s="587">
        <v>1454482</v>
      </c>
      <c r="D67" s="587"/>
      <c r="E67" s="587">
        <f>C67-D67</f>
        <v>1454482</v>
      </c>
      <c r="F67" s="587">
        <v>-6396458</v>
      </c>
      <c r="G67" s="587"/>
      <c r="H67" s="587">
        <v>-6396458</v>
      </c>
      <c r="I67" s="556">
        <f t="shared" si="6"/>
        <v>-439.78</v>
      </c>
    </row>
    <row r="68" spans="1:9" s="593" customFormat="1" ht="12" customHeight="1" thickBot="1" x14ac:dyDescent="0.25">
      <c r="A68" s="594" t="s">
        <v>512</v>
      </c>
      <c r="B68" s="595" t="s">
        <v>513</v>
      </c>
      <c r="C68" s="587">
        <v>168397</v>
      </c>
      <c r="D68" s="587"/>
      <c r="E68" s="587">
        <f>C68-D68</f>
        <v>168397</v>
      </c>
      <c r="F68" s="587"/>
      <c r="G68" s="587"/>
      <c r="H68" s="587"/>
      <c r="I68" s="556">
        <f t="shared" si="6"/>
        <v>0</v>
      </c>
    </row>
    <row r="69" spans="1:9" ht="18" customHeight="1" thickBot="1" x14ac:dyDescent="0.25">
      <c r="A69" s="568" t="s">
        <v>514</v>
      </c>
      <c r="B69" s="554" t="s">
        <v>515</v>
      </c>
      <c r="C69" s="588">
        <f t="shared" ref="C69:H69" si="20">C55+C58+C59+C60+C68+C67</f>
        <v>2000015248</v>
      </c>
      <c r="D69" s="588">
        <f t="shared" si="20"/>
        <v>318758916</v>
      </c>
      <c r="E69" s="588">
        <f t="shared" si="20"/>
        <v>1682914682</v>
      </c>
      <c r="F69" s="588">
        <f t="shared" si="20"/>
        <v>2298007982</v>
      </c>
      <c r="G69" s="588">
        <f t="shared" si="20"/>
        <v>372933708</v>
      </c>
      <c r="H69" s="588">
        <f t="shared" si="20"/>
        <v>1925074274</v>
      </c>
      <c r="I69" s="588">
        <f>I55+I58+I59+I60+I68</f>
        <v>408.89</v>
      </c>
    </row>
    <row r="71" spans="1:9" x14ac:dyDescent="0.2">
      <c r="H71" s="797"/>
    </row>
    <row r="73" spans="1:9" x14ac:dyDescent="0.2">
      <c r="H73" s="797"/>
    </row>
  </sheetData>
  <mergeCells count="6">
    <mergeCell ref="A1:I1"/>
    <mergeCell ref="A2:A3"/>
    <mergeCell ref="B2:B3"/>
    <mergeCell ref="C2:E2"/>
    <mergeCell ref="F2:H2"/>
    <mergeCell ref="I2:I3"/>
  </mergeCells>
  <printOptions horizontalCentered="1"/>
  <pageMargins left="0.27559055118110237" right="0.35433070866141736" top="1.2204724409448819" bottom="0.27559055118110237" header="0.6692913385826772" footer="0.43307086614173229"/>
  <pageSetup paperSize="9" scale="75" orientation="portrait" horizontalDpi="300" verticalDpi="300" r:id="rId1"/>
  <headerFooter alignWithMargins="0">
    <oddHeader xml:space="preserve">&amp;L12. melléklet a 8/2018. (V.30.) önkormányzati rendelethez&amp;C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N47"/>
  <sheetViews>
    <sheetView view="pageLayout" zoomScaleNormal="110" workbookViewId="0">
      <selection activeCell="D49" sqref="D49"/>
    </sheetView>
  </sheetViews>
  <sheetFormatPr defaultColWidth="8" defaultRowHeight="12.75" x14ac:dyDescent="0.2"/>
  <cols>
    <col min="1" max="1" width="8" style="541"/>
    <col min="2" max="2" width="56.5703125" style="596" customWidth="1"/>
    <col min="3" max="3" width="5.42578125" style="597" customWidth="1"/>
    <col min="4" max="4" width="13.5703125" style="541" customWidth="1"/>
    <col min="5" max="5" width="11.5703125" style="541" customWidth="1"/>
    <col min="6" max="6" width="11.5703125" style="611" customWidth="1"/>
    <col min="7" max="257" width="8" style="541"/>
    <col min="258" max="258" width="56.5703125" style="541" customWidth="1"/>
    <col min="259" max="259" width="5.42578125" style="541" customWidth="1"/>
    <col min="260" max="260" width="13.5703125" style="541" customWidth="1"/>
    <col min="261" max="262" width="11.5703125" style="541" customWidth="1"/>
    <col min="263" max="513" width="8" style="541"/>
    <col min="514" max="514" width="56.5703125" style="541" customWidth="1"/>
    <col min="515" max="515" width="5.42578125" style="541" customWidth="1"/>
    <col min="516" max="516" width="13.5703125" style="541" customWidth="1"/>
    <col min="517" max="518" width="11.5703125" style="541" customWidth="1"/>
    <col min="519" max="769" width="8" style="541"/>
    <col min="770" max="770" width="56.5703125" style="541" customWidth="1"/>
    <col min="771" max="771" width="5.42578125" style="541" customWidth="1"/>
    <col min="772" max="772" width="13.5703125" style="541" customWidth="1"/>
    <col min="773" max="774" width="11.5703125" style="541" customWidth="1"/>
    <col min="775" max="1025" width="8" style="541"/>
    <col min="1026" max="1026" width="56.5703125" style="541" customWidth="1"/>
    <col min="1027" max="1027" width="5.42578125" style="541" customWidth="1"/>
    <col min="1028" max="1028" width="13.5703125" style="541" customWidth="1"/>
    <col min="1029" max="1030" width="11.5703125" style="541" customWidth="1"/>
    <col min="1031" max="1281" width="8" style="541"/>
    <col min="1282" max="1282" width="56.5703125" style="541" customWidth="1"/>
    <col min="1283" max="1283" width="5.42578125" style="541" customWidth="1"/>
    <col min="1284" max="1284" width="13.5703125" style="541" customWidth="1"/>
    <col min="1285" max="1286" width="11.5703125" style="541" customWidth="1"/>
    <col min="1287" max="1537" width="8" style="541"/>
    <col min="1538" max="1538" width="56.5703125" style="541" customWidth="1"/>
    <col min="1539" max="1539" width="5.42578125" style="541" customWidth="1"/>
    <col min="1540" max="1540" width="13.5703125" style="541" customWidth="1"/>
    <col min="1541" max="1542" width="11.5703125" style="541" customWidth="1"/>
    <col min="1543" max="1793" width="8" style="541"/>
    <col min="1794" max="1794" width="56.5703125" style="541" customWidth="1"/>
    <col min="1795" max="1795" width="5.42578125" style="541" customWidth="1"/>
    <col min="1796" max="1796" width="13.5703125" style="541" customWidth="1"/>
    <col min="1797" max="1798" width="11.5703125" style="541" customWidth="1"/>
    <col min="1799" max="2049" width="8" style="541"/>
    <col min="2050" max="2050" width="56.5703125" style="541" customWidth="1"/>
    <col min="2051" max="2051" width="5.42578125" style="541" customWidth="1"/>
    <col min="2052" max="2052" width="13.5703125" style="541" customWidth="1"/>
    <col min="2053" max="2054" width="11.5703125" style="541" customWidth="1"/>
    <col min="2055" max="2305" width="8" style="541"/>
    <col min="2306" max="2306" width="56.5703125" style="541" customWidth="1"/>
    <col min="2307" max="2307" width="5.42578125" style="541" customWidth="1"/>
    <col min="2308" max="2308" width="13.5703125" style="541" customWidth="1"/>
    <col min="2309" max="2310" width="11.5703125" style="541" customWidth="1"/>
    <col min="2311" max="2561" width="8" style="541"/>
    <col min="2562" max="2562" width="56.5703125" style="541" customWidth="1"/>
    <col min="2563" max="2563" width="5.42578125" style="541" customWidth="1"/>
    <col min="2564" max="2564" width="13.5703125" style="541" customWidth="1"/>
    <col min="2565" max="2566" width="11.5703125" style="541" customWidth="1"/>
    <col min="2567" max="2817" width="8" style="541"/>
    <col min="2818" max="2818" width="56.5703125" style="541" customWidth="1"/>
    <col min="2819" max="2819" width="5.42578125" style="541" customWidth="1"/>
    <col min="2820" max="2820" width="13.5703125" style="541" customWidth="1"/>
    <col min="2821" max="2822" width="11.5703125" style="541" customWidth="1"/>
    <col min="2823" max="3073" width="8" style="541"/>
    <col min="3074" max="3074" width="56.5703125" style="541" customWidth="1"/>
    <col min="3075" max="3075" width="5.42578125" style="541" customWidth="1"/>
    <col min="3076" max="3076" width="13.5703125" style="541" customWidth="1"/>
    <col min="3077" max="3078" width="11.5703125" style="541" customWidth="1"/>
    <col min="3079" max="3329" width="8" style="541"/>
    <col min="3330" max="3330" width="56.5703125" style="541" customWidth="1"/>
    <col min="3331" max="3331" width="5.42578125" style="541" customWidth="1"/>
    <col min="3332" max="3332" width="13.5703125" style="541" customWidth="1"/>
    <col min="3333" max="3334" width="11.5703125" style="541" customWidth="1"/>
    <col min="3335" max="3585" width="8" style="541"/>
    <col min="3586" max="3586" width="56.5703125" style="541" customWidth="1"/>
    <col min="3587" max="3587" width="5.42578125" style="541" customWidth="1"/>
    <col min="3588" max="3588" width="13.5703125" style="541" customWidth="1"/>
    <col min="3589" max="3590" width="11.5703125" style="541" customWidth="1"/>
    <col min="3591" max="3841" width="8" style="541"/>
    <col min="3842" max="3842" width="56.5703125" style="541" customWidth="1"/>
    <col min="3843" max="3843" width="5.42578125" style="541" customWidth="1"/>
    <col min="3844" max="3844" width="13.5703125" style="541" customWidth="1"/>
    <col min="3845" max="3846" width="11.5703125" style="541" customWidth="1"/>
    <col min="3847" max="4097" width="8" style="541"/>
    <col min="4098" max="4098" width="56.5703125" style="541" customWidth="1"/>
    <col min="4099" max="4099" width="5.42578125" style="541" customWidth="1"/>
    <col min="4100" max="4100" width="13.5703125" style="541" customWidth="1"/>
    <col min="4101" max="4102" width="11.5703125" style="541" customWidth="1"/>
    <col min="4103" max="4353" width="8" style="541"/>
    <col min="4354" max="4354" width="56.5703125" style="541" customWidth="1"/>
    <col min="4355" max="4355" width="5.42578125" style="541" customWidth="1"/>
    <col min="4356" max="4356" width="13.5703125" style="541" customWidth="1"/>
    <col min="4357" max="4358" width="11.5703125" style="541" customWidth="1"/>
    <col min="4359" max="4609" width="8" style="541"/>
    <col min="4610" max="4610" width="56.5703125" style="541" customWidth="1"/>
    <col min="4611" max="4611" width="5.42578125" style="541" customWidth="1"/>
    <col min="4612" max="4612" width="13.5703125" style="541" customWidth="1"/>
    <col min="4613" max="4614" width="11.5703125" style="541" customWidth="1"/>
    <col min="4615" max="4865" width="8" style="541"/>
    <col min="4866" max="4866" width="56.5703125" style="541" customWidth="1"/>
    <col min="4867" max="4867" width="5.42578125" style="541" customWidth="1"/>
    <col min="4868" max="4868" width="13.5703125" style="541" customWidth="1"/>
    <col min="4869" max="4870" width="11.5703125" style="541" customWidth="1"/>
    <col min="4871" max="5121" width="8" style="541"/>
    <col min="5122" max="5122" width="56.5703125" style="541" customWidth="1"/>
    <col min="5123" max="5123" width="5.42578125" style="541" customWidth="1"/>
    <col min="5124" max="5124" width="13.5703125" style="541" customWidth="1"/>
    <col min="5125" max="5126" width="11.5703125" style="541" customWidth="1"/>
    <col min="5127" max="5377" width="8" style="541"/>
    <col min="5378" max="5378" width="56.5703125" style="541" customWidth="1"/>
    <col min="5379" max="5379" width="5.42578125" style="541" customWidth="1"/>
    <col min="5380" max="5380" width="13.5703125" style="541" customWidth="1"/>
    <col min="5381" max="5382" width="11.5703125" style="541" customWidth="1"/>
    <col min="5383" max="5633" width="8" style="541"/>
    <col min="5634" max="5634" width="56.5703125" style="541" customWidth="1"/>
    <col min="5635" max="5635" width="5.42578125" style="541" customWidth="1"/>
    <col min="5636" max="5636" width="13.5703125" style="541" customWidth="1"/>
    <col min="5637" max="5638" width="11.5703125" style="541" customWidth="1"/>
    <col min="5639" max="5889" width="8" style="541"/>
    <col min="5890" max="5890" width="56.5703125" style="541" customWidth="1"/>
    <col min="5891" max="5891" width="5.42578125" style="541" customWidth="1"/>
    <col min="5892" max="5892" width="13.5703125" style="541" customWidth="1"/>
    <col min="5893" max="5894" width="11.5703125" style="541" customWidth="1"/>
    <col min="5895" max="6145" width="8" style="541"/>
    <col min="6146" max="6146" width="56.5703125" style="541" customWidth="1"/>
    <col min="6147" max="6147" width="5.42578125" style="541" customWidth="1"/>
    <col min="6148" max="6148" width="13.5703125" style="541" customWidth="1"/>
    <col min="6149" max="6150" width="11.5703125" style="541" customWidth="1"/>
    <col min="6151" max="6401" width="8" style="541"/>
    <col min="6402" max="6402" width="56.5703125" style="541" customWidth="1"/>
    <col min="6403" max="6403" width="5.42578125" style="541" customWidth="1"/>
    <col min="6404" max="6404" width="13.5703125" style="541" customWidth="1"/>
    <col min="6405" max="6406" width="11.5703125" style="541" customWidth="1"/>
    <col min="6407" max="6657" width="8" style="541"/>
    <col min="6658" max="6658" width="56.5703125" style="541" customWidth="1"/>
    <col min="6659" max="6659" width="5.42578125" style="541" customWidth="1"/>
    <col min="6660" max="6660" width="13.5703125" style="541" customWidth="1"/>
    <col min="6661" max="6662" width="11.5703125" style="541" customWidth="1"/>
    <col min="6663" max="6913" width="8" style="541"/>
    <col min="6914" max="6914" width="56.5703125" style="541" customWidth="1"/>
    <col min="6915" max="6915" width="5.42578125" style="541" customWidth="1"/>
    <col min="6916" max="6916" width="13.5703125" style="541" customWidth="1"/>
    <col min="6917" max="6918" width="11.5703125" style="541" customWidth="1"/>
    <col min="6919" max="7169" width="8" style="541"/>
    <col min="7170" max="7170" width="56.5703125" style="541" customWidth="1"/>
    <col min="7171" max="7171" width="5.42578125" style="541" customWidth="1"/>
    <col min="7172" max="7172" width="13.5703125" style="541" customWidth="1"/>
    <col min="7173" max="7174" width="11.5703125" style="541" customWidth="1"/>
    <col min="7175" max="7425" width="8" style="541"/>
    <col min="7426" max="7426" width="56.5703125" style="541" customWidth="1"/>
    <col min="7427" max="7427" width="5.42578125" style="541" customWidth="1"/>
    <col min="7428" max="7428" width="13.5703125" style="541" customWidth="1"/>
    <col min="7429" max="7430" width="11.5703125" style="541" customWidth="1"/>
    <col min="7431" max="7681" width="8" style="541"/>
    <col min="7682" max="7682" width="56.5703125" style="541" customWidth="1"/>
    <col min="7683" max="7683" width="5.42578125" style="541" customWidth="1"/>
    <col min="7684" max="7684" width="13.5703125" style="541" customWidth="1"/>
    <col min="7685" max="7686" width="11.5703125" style="541" customWidth="1"/>
    <col min="7687" max="7937" width="8" style="541"/>
    <col min="7938" max="7938" width="56.5703125" style="541" customWidth="1"/>
    <col min="7939" max="7939" width="5.42578125" style="541" customWidth="1"/>
    <col min="7940" max="7940" width="13.5703125" style="541" customWidth="1"/>
    <col min="7941" max="7942" width="11.5703125" style="541" customWidth="1"/>
    <col min="7943" max="8193" width="8" style="541"/>
    <col min="8194" max="8194" width="56.5703125" style="541" customWidth="1"/>
    <col min="8195" max="8195" width="5.42578125" style="541" customWidth="1"/>
    <col min="8196" max="8196" width="13.5703125" style="541" customWidth="1"/>
    <col min="8197" max="8198" width="11.5703125" style="541" customWidth="1"/>
    <col min="8199" max="8449" width="8" style="541"/>
    <col min="8450" max="8450" width="56.5703125" style="541" customWidth="1"/>
    <col min="8451" max="8451" width="5.42578125" style="541" customWidth="1"/>
    <col min="8452" max="8452" width="13.5703125" style="541" customWidth="1"/>
    <col min="8453" max="8454" width="11.5703125" style="541" customWidth="1"/>
    <col min="8455" max="8705" width="8" style="541"/>
    <col min="8706" max="8706" width="56.5703125" style="541" customWidth="1"/>
    <col min="8707" max="8707" width="5.42578125" style="541" customWidth="1"/>
    <col min="8708" max="8708" width="13.5703125" style="541" customWidth="1"/>
    <col min="8709" max="8710" width="11.5703125" style="541" customWidth="1"/>
    <col min="8711" max="8961" width="8" style="541"/>
    <col min="8962" max="8962" width="56.5703125" style="541" customWidth="1"/>
    <col min="8963" max="8963" width="5.42578125" style="541" customWidth="1"/>
    <col min="8964" max="8964" width="13.5703125" style="541" customWidth="1"/>
    <col min="8965" max="8966" width="11.5703125" style="541" customWidth="1"/>
    <col min="8967" max="9217" width="8" style="541"/>
    <col min="9218" max="9218" width="56.5703125" style="541" customWidth="1"/>
    <col min="9219" max="9219" width="5.42578125" style="541" customWidth="1"/>
    <col min="9220" max="9220" width="13.5703125" style="541" customWidth="1"/>
    <col min="9221" max="9222" width="11.5703125" style="541" customWidth="1"/>
    <col min="9223" max="9473" width="8" style="541"/>
    <col min="9474" max="9474" width="56.5703125" style="541" customWidth="1"/>
    <col min="9475" max="9475" width="5.42578125" style="541" customWidth="1"/>
    <col min="9476" max="9476" width="13.5703125" style="541" customWidth="1"/>
    <col min="9477" max="9478" width="11.5703125" style="541" customWidth="1"/>
    <col min="9479" max="9729" width="8" style="541"/>
    <col min="9730" max="9730" width="56.5703125" style="541" customWidth="1"/>
    <col min="9731" max="9731" width="5.42578125" style="541" customWidth="1"/>
    <col min="9732" max="9732" width="13.5703125" style="541" customWidth="1"/>
    <col min="9733" max="9734" width="11.5703125" style="541" customWidth="1"/>
    <col min="9735" max="9985" width="8" style="541"/>
    <col min="9986" max="9986" width="56.5703125" style="541" customWidth="1"/>
    <col min="9987" max="9987" width="5.42578125" style="541" customWidth="1"/>
    <col min="9988" max="9988" width="13.5703125" style="541" customWidth="1"/>
    <col min="9989" max="9990" width="11.5703125" style="541" customWidth="1"/>
    <col min="9991" max="10241" width="8" style="541"/>
    <col min="10242" max="10242" width="56.5703125" style="541" customWidth="1"/>
    <col min="10243" max="10243" width="5.42578125" style="541" customWidth="1"/>
    <col min="10244" max="10244" width="13.5703125" style="541" customWidth="1"/>
    <col min="10245" max="10246" width="11.5703125" style="541" customWidth="1"/>
    <col min="10247" max="10497" width="8" style="541"/>
    <col min="10498" max="10498" width="56.5703125" style="541" customWidth="1"/>
    <col min="10499" max="10499" width="5.42578125" style="541" customWidth="1"/>
    <col min="10500" max="10500" width="13.5703125" style="541" customWidth="1"/>
    <col min="10501" max="10502" width="11.5703125" style="541" customWidth="1"/>
    <col min="10503" max="10753" width="8" style="541"/>
    <col min="10754" max="10754" width="56.5703125" style="541" customWidth="1"/>
    <col min="10755" max="10755" width="5.42578125" style="541" customWidth="1"/>
    <col min="10756" max="10756" width="13.5703125" style="541" customWidth="1"/>
    <col min="10757" max="10758" width="11.5703125" style="541" customWidth="1"/>
    <col min="10759" max="11009" width="8" style="541"/>
    <col min="11010" max="11010" width="56.5703125" style="541" customWidth="1"/>
    <col min="11011" max="11011" width="5.42578125" style="541" customWidth="1"/>
    <col min="11012" max="11012" width="13.5703125" style="541" customWidth="1"/>
    <col min="11013" max="11014" width="11.5703125" style="541" customWidth="1"/>
    <col min="11015" max="11265" width="8" style="541"/>
    <col min="11266" max="11266" width="56.5703125" style="541" customWidth="1"/>
    <col min="11267" max="11267" width="5.42578125" style="541" customWidth="1"/>
    <col min="11268" max="11268" width="13.5703125" style="541" customWidth="1"/>
    <col min="11269" max="11270" width="11.5703125" style="541" customWidth="1"/>
    <col min="11271" max="11521" width="8" style="541"/>
    <col min="11522" max="11522" width="56.5703125" style="541" customWidth="1"/>
    <col min="11523" max="11523" width="5.42578125" style="541" customWidth="1"/>
    <col min="11524" max="11524" width="13.5703125" style="541" customWidth="1"/>
    <col min="11525" max="11526" width="11.5703125" style="541" customWidth="1"/>
    <col min="11527" max="11777" width="8" style="541"/>
    <col min="11778" max="11778" width="56.5703125" style="541" customWidth="1"/>
    <col min="11779" max="11779" width="5.42578125" style="541" customWidth="1"/>
    <col min="11780" max="11780" width="13.5703125" style="541" customWidth="1"/>
    <col min="11781" max="11782" width="11.5703125" style="541" customWidth="1"/>
    <col min="11783" max="12033" width="8" style="541"/>
    <col min="12034" max="12034" width="56.5703125" style="541" customWidth="1"/>
    <col min="12035" max="12035" width="5.42578125" style="541" customWidth="1"/>
    <col min="12036" max="12036" width="13.5703125" style="541" customWidth="1"/>
    <col min="12037" max="12038" width="11.5703125" style="541" customWidth="1"/>
    <col min="12039" max="12289" width="8" style="541"/>
    <col min="12290" max="12290" width="56.5703125" style="541" customWidth="1"/>
    <col min="12291" max="12291" width="5.42578125" style="541" customWidth="1"/>
    <col min="12292" max="12292" width="13.5703125" style="541" customWidth="1"/>
    <col min="12293" max="12294" width="11.5703125" style="541" customWidth="1"/>
    <col min="12295" max="12545" width="8" style="541"/>
    <col min="12546" max="12546" width="56.5703125" style="541" customWidth="1"/>
    <col min="12547" max="12547" width="5.42578125" style="541" customWidth="1"/>
    <col min="12548" max="12548" width="13.5703125" style="541" customWidth="1"/>
    <col min="12549" max="12550" width="11.5703125" style="541" customWidth="1"/>
    <col min="12551" max="12801" width="8" style="541"/>
    <col min="12802" max="12802" width="56.5703125" style="541" customWidth="1"/>
    <col min="12803" max="12803" width="5.42578125" style="541" customWidth="1"/>
    <col min="12804" max="12804" width="13.5703125" style="541" customWidth="1"/>
    <col min="12805" max="12806" width="11.5703125" style="541" customWidth="1"/>
    <col min="12807" max="13057" width="8" style="541"/>
    <col min="13058" max="13058" width="56.5703125" style="541" customWidth="1"/>
    <col min="13059" max="13059" width="5.42578125" style="541" customWidth="1"/>
    <col min="13060" max="13060" width="13.5703125" style="541" customWidth="1"/>
    <col min="13061" max="13062" width="11.5703125" style="541" customWidth="1"/>
    <col min="13063" max="13313" width="8" style="541"/>
    <col min="13314" max="13314" width="56.5703125" style="541" customWidth="1"/>
    <col min="13315" max="13315" width="5.42578125" style="541" customWidth="1"/>
    <col min="13316" max="13316" width="13.5703125" style="541" customWidth="1"/>
    <col min="13317" max="13318" width="11.5703125" style="541" customWidth="1"/>
    <col min="13319" max="13569" width="8" style="541"/>
    <col min="13570" max="13570" width="56.5703125" style="541" customWidth="1"/>
    <col min="13571" max="13571" width="5.42578125" style="541" customWidth="1"/>
    <col min="13572" max="13572" width="13.5703125" style="541" customWidth="1"/>
    <col min="13573" max="13574" width="11.5703125" style="541" customWidth="1"/>
    <col min="13575" max="13825" width="8" style="541"/>
    <col min="13826" max="13826" width="56.5703125" style="541" customWidth="1"/>
    <col min="13827" max="13827" width="5.42578125" style="541" customWidth="1"/>
    <col min="13828" max="13828" width="13.5703125" style="541" customWidth="1"/>
    <col min="13829" max="13830" width="11.5703125" style="541" customWidth="1"/>
    <col min="13831" max="14081" width="8" style="541"/>
    <col min="14082" max="14082" width="56.5703125" style="541" customWidth="1"/>
    <col min="14083" max="14083" width="5.42578125" style="541" customWidth="1"/>
    <col min="14084" max="14084" width="13.5703125" style="541" customWidth="1"/>
    <col min="14085" max="14086" width="11.5703125" style="541" customWidth="1"/>
    <col min="14087" max="14337" width="8" style="541"/>
    <col min="14338" max="14338" width="56.5703125" style="541" customWidth="1"/>
    <col min="14339" max="14339" width="5.42578125" style="541" customWidth="1"/>
    <col min="14340" max="14340" width="13.5703125" style="541" customWidth="1"/>
    <col min="14341" max="14342" width="11.5703125" style="541" customWidth="1"/>
    <col min="14343" max="14593" width="8" style="541"/>
    <col min="14594" max="14594" width="56.5703125" style="541" customWidth="1"/>
    <col min="14595" max="14595" width="5.42578125" style="541" customWidth="1"/>
    <col min="14596" max="14596" width="13.5703125" style="541" customWidth="1"/>
    <col min="14597" max="14598" width="11.5703125" style="541" customWidth="1"/>
    <col min="14599" max="14849" width="8" style="541"/>
    <col min="14850" max="14850" width="56.5703125" style="541" customWidth="1"/>
    <col min="14851" max="14851" width="5.42578125" style="541" customWidth="1"/>
    <col min="14852" max="14852" width="13.5703125" style="541" customWidth="1"/>
    <col min="14853" max="14854" width="11.5703125" style="541" customWidth="1"/>
    <col min="14855" max="15105" width="8" style="541"/>
    <col min="15106" max="15106" width="56.5703125" style="541" customWidth="1"/>
    <col min="15107" max="15107" width="5.42578125" style="541" customWidth="1"/>
    <col min="15108" max="15108" width="13.5703125" style="541" customWidth="1"/>
    <col min="15109" max="15110" width="11.5703125" style="541" customWidth="1"/>
    <col min="15111" max="15361" width="8" style="541"/>
    <col min="15362" max="15362" width="56.5703125" style="541" customWidth="1"/>
    <col min="15363" max="15363" width="5.42578125" style="541" customWidth="1"/>
    <col min="15364" max="15364" width="13.5703125" style="541" customWidth="1"/>
    <col min="15365" max="15366" width="11.5703125" style="541" customWidth="1"/>
    <col min="15367" max="15617" width="8" style="541"/>
    <col min="15618" max="15618" width="56.5703125" style="541" customWidth="1"/>
    <col min="15619" max="15619" width="5.42578125" style="541" customWidth="1"/>
    <col min="15620" max="15620" width="13.5703125" style="541" customWidth="1"/>
    <col min="15621" max="15622" width="11.5703125" style="541" customWidth="1"/>
    <col min="15623" max="15873" width="8" style="541"/>
    <col min="15874" max="15874" width="56.5703125" style="541" customWidth="1"/>
    <col min="15875" max="15875" width="5.42578125" style="541" customWidth="1"/>
    <col min="15876" max="15876" width="13.5703125" style="541" customWidth="1"/>
    <col min="15877" max="15878" width="11.5703125" style="541" customWidth="1"/>
    <col min="15879" max="16129" width="8" style="541"/>
    <col min="16130" max="16130" width="56.5703125" style="541" customWidth="1"/>
    <col min="16131" max="16131" width="5.42578125" style="541" customWidth="1"/>
    <col min="16132" max="16132" width="13.5703125" style="541" customWidth="1"/>
    <col min="16133" max="16134" width="11.5703125" style="541" customWidth="1"/>
    <col min="16135" max="16384" width="8" style="541"/>
  </cols>
  <sheetData>
    <row r="1" spans="2:14" s="598" customFormat="1" ht="31.5" customHeight="1" thickBot="1" x14ac:dyDescent="0.25">
      <c r="B1" s="921" t="s">
        <v>516</v>
      </c>
      <c r="C1" s="923" t="s">
        <v>272</v>
      </c>
      <c r="D1" s="545" t="s">
        <v>386</v>
      </c>
      <c r="E1" s="545"/>
      <c r="F1" s="545" t="s">
        <v>386</v>
      </c>
    </row>
    <row r="2" spans="2:14" s="598" customFormat="1" ht="13.5" thickBot="1" x14ac:dyDescent="0.25">
      <c r="B2" s="922"/>
      <c r="C2" s="924"/>
      <c r="D2" s="599">
        <v>42735</v>
      </c>
      <c r="E2" s="600"/>
      <c r="F2" s="601">
        <v>43100</v>
      </c>
    </row>
    <row r="3" spans="2:14" s="606" customFormat="1" ht="13.5" thickBot="1" x14ac:dyDescent="0.25">
      <c r="B3" s="602" t="s">
        <v>389</v>
      </c>
      <c r="C3" s="603" t="s">
        <v>390</v>
      </c>
      <c r="D3" s="603" t="s">
        <v>517</v>
      </c>
      <c r="E3" s="604" t="s">
        <v>518</v>
      </c>
      <c r="F3" s="605" t="s">
        <v>391</v>
      </c>
    </row>
    <row r="4" spans="2:14" x14ac:dyDescent="0.2">
      <c r="B4" s="504" t="s">
        <v>318</v>
      </c>
      <c r="C4" s="597" t="s">
        <v>519</v>
      </c>
      <c r="D4" s="505">
        <v>1714095861</v>
      </c>
      <c r="E4" s="505">
        <v>0</v>
      </c>
      <c r="F4" s="505">
        <v>1714095861</v>
      </c>
    </row>
    <row r="5" spans="2:14" x14ac:dyDescent="0.2">
      <c r="B5" s="504" t="s">
        <v>320</v>
      </c>
      <c r="C5" s="597" t="s">
        <v>398</v>
      </c>
      <c r="D5" s="505">
        <v>-214095316</v>
      </c>
      <c r="E5" s="505">
        <v>0</v>
      </c>
      <c r="F5" s="505">
        <v>-234847578</v>
      </c>
    </row>
    <row r="6" spans="2:14" x14ac:dyDescent="0.2">
      <c r="B6" s="504" t="s">
        <v>322</v>
      </c>
      <c r="C6" s="597" t="s">
        <v>400</v>
      </c>
      <c r="D6" s="505">
        <v>0</v>
      </c>
      <c r="E6" s="505">
        <v>0</v>
      </c>
      <c r="F6" s="505">
        <v>0</v>
      </c>
    </row>
    <row r="7" spans="2:14" x14ac:dyDescent="0.2">
      <c r="B7" s="504" t="s">
        <v>324</v>
      </c>
      <c r="C7" s="597" t="s">
        <v>401</v>
      </c>
      <c r="D7" s="505">
        <v>-20752262</v>
      </c>
      <c r="E7" s="505">
        <v>0</v>
      </c>
      <c r="F7" s="505">
        <v>-33809277</v>
      </c>
    </row>
    <row r="8" spans="2:14" s="593" customFormat="1" x14ac:dyDescent="0.2">
      <c r="B8" s="607" t="s">
        <v>326</v>
      </c>
      <c r="C8" s="608" t="s">
        <v>403</v>
      </c>
      <c r="D8" s="609">
        <f>SUM(D4:D7)</f>
        <v>1479248283</v>
      </c>
      <c r="E8" s="609">
        <v>0</v>
      </c>
      <c r="F8" s="609">
        <f>SUM(F4:F7)</f>
        <v>1445439006</v>
      </c>
      <c r="G8" s="610"/>
      <c r="H8" s="610"/>
      <c r="I8" s="610"/>
      <c r="J8" s="610"/>
      <c r="K8" s="610"/>
      <c r="L8" s="610"/>
      <c r="M8" s="610"/>
      <c r="N8" s="610"/>
    </row>
    <row r="9" spans="2:14" x14ac:dyDescent="0.2">
      <c r="B9" s="504" t="s">
        <v>328</v>
      </c>
      <c r="C9" s="597" t="s">
        <v>405</v>
      </c>
      <c r="D9" s="505">
        <v>643836</v>
      </c>
      <c r="E9" s="505">
        <v>0</v>
      </c>
      <c r="F9" s="505">
        <v>51763</v>
      </c>
      <c r="G9" s="610"/>
      <c r="H9" s="610"/>
      <c r="I9" s="610"/>
      <c r="J9" s="610"/>
      <c r="K9" s="610"/>
      <c r="L9" s="610"/>
      <c r="M9" s="610"/>
      <c r="N9" s="610"/>
    </row>
    <row r="10" spans="2:14" ht="24" x14ac:dyDescent="0.2">
      <c r="B10" s="504" t="s">
        <v>330</v>
      </c>
      <c r="C10" s="597" t="s">
        <v>407</v>
      </c>
      <c r="D10" s="505">
        <v>6784907</v>
      </c>
      <c r="E10" s="505">
        <v>0</v>
      </c>
      <c r="F10" s="505">
        <v>94686858</v>
      </c>
      <c r="G10" s="610"/>
      <c r="H10" s="610"/>
      <c r="I10" s="610"/>
      <c r="J10" s="610"/>
      <c r="K10" s="610"/>
      <c r="L10" s="610"/>
      <c r="M10" s="610"/>
      <c r="N10" s="610"/>
    </row>
    <row r="11" spans="2:14" x14ac:dyDescent="0.2">
      <c r="B11" s="504" t="s">
        <v>332</v>
      </c>
      <c r="C11" s="597" t="s">
        <v>409</v>
      </c>
      <c r="D11" s="505">
        <v>6691560</v>
      </c>
      <c r="E11" s="505">
        <v>0</v>
      </c>
      <c r="F11" s="505">
        <v>11453001</v>
      </c>
      <c r="G11" s="610"/>
      <c r="H11" s="610"/>
      <c r="I11" s="610"/>
      <c r="J11" s="610"/>
      <c r="K11" s="610"/>
      <c r="L11" s="610"/>
      <c r="M11" s="610"/>
      <c r="N11" s="610"/>
    </row>
    <row r="12" spans="2:14" s="593" customFormat="1" x14ac:dyDescent="0.2">
      <c r="B12" s="607" t="s">
        <v>334</v>
      </c>
      <c r="C12" s="608" t="s">
        <v>411</v>
      </c>
      <c r="D12" s="609">
        <f>SUM(D9:D11)</f>
        <v>14120303</v>
      </c>
      <c r="E12" s="609">
        <v>0</v>
      </c>
      <c r="F12" s="609">
        <f>SUM(F9:F11)</f>
        <v>106191622</v>
      </c>
      <c r="G12" s="610"/>
      <c r="H12" s="610"/>
      <c r="I12" s="610"/>
      <c r="J12" s="610"/>
      <c r="K12" s="610"/>
      <c r="L12" s="610"/>
      <c r="M12" s="610"/>
      <c r="N12" s="610"/>
    </row>
    <row r="13" spans="2:14" s="593" customFormat="1" x14ac:dyDescent="0.2">
      <c r="B13" s="607" t="s">
        <v>336</v>
      </c>
      <c r="C13" s="608" t="s">
        <v>413</v>
      </c>
      <c r="D13" s="609">
        <v>0</v>
      </c>
      <c r="E13" s="609">
        <v>0</v>
      </c>
      <c r="F13" s="609">
        <v>0</v>
      </c>
      <c r="G13" s="610"/>
      <c r="H13" s="610"/>
      <c r="I13" s="610"/>
      <c r="J13" s="610"/>
      <c r="K13" s="610"/>
      <c r="L13" s="610"/>
      <c r="M13" s="610"/>
      <c r="N13" s="610"/>
    </row>
    <row r="14" spans="2:14" s="593" customFormat="1" ht="24" x14ac:dyDescent="0.2">
      <c r="B14" s="607" t="s">
        <v>338</v>
      </c>
      <c r="C14" s="608" t="s">
        <v>415</v>
      </c>
      <c r="D14" s="609">
        <v>0</v>
      </c>
      <c r="E14" s="609">
        <v>0</v>
      </c>
      <c r="F14" s="609">
        <v>0</v>
      </c>
      <c r="G14" s="610"/>
      <c r="H14" s="610"/>
      <c r="I14" s="610"/>
      <c r="J14" s="610"/>
      <c r="K14" s="610"/>
      <c r="L14" s="610"/>
      <c r="M14" s="610"/>
      <c r="N14" s="610"/>
    </row>
    <row r="15" spans="2:14" s="593" customFormat="1" x14ac:dyDescent="0.2">
      <c r="B15" s="607" t="s">
        <v>340</v>
      </c>
      <c r="C15" s="608" t="s">
        <v>417</v>
      </c>
      <c r="D15" s="609">
        <v>189546096</v>
      </c>
      <c r="E15" s="609">
        <v>0</v>
      </c>
      <c r="F15" s="609">
        <v>373443646</v>
      </c>
      <c r="G15" s="610"/>
      <c r="H15" s="610"/>
      <c r="I15" s="610"/>
      <c r="J15" s="610"/>
      <c r="K15" s="610"/>
      <c r="L15" s="610"/>
      <c r="M15" s="610"/>
      <c r="N15" s="610"/>
    </row>
    <row r="16" spans="2:14" s="593" customFormat="1" x14ac:dyDescent="0.2">
      <c r="B16" s="607" t="s">
        <v>342</v>
      </c>
      <c r="C16" s="608" t="s">
        <v>419</v>
      </c>
      <c r="D16" s="609">
        <f>D8+D12+D15</f>
        <v>1682914682</v>
      </c>
      <c r="E16" s="609"/>
      <c r="F16" s="609">
        <f>F8+F12+F15</f>
        <v>1925074274</v>
      </c>
      <c r="G16" s="610"/>
      <c r="H16" s="610"/>
      <c r="I16" s="610"/>
      <c r="J16" s="610"/>
      <c r="K16" s="610"/>
      <c r="L16" s="610"/>
      <c r="M16" s="610"/>
      <c r="N16" s="610"/>
    </row>
    <row r="17" spans="2:14" x14ac:dyDescent="0.2">
      <c r="G17" s="610"/>
      <c r="H17" s="610"/>
      <c r="I17" s="610"/>
      <c r="J17" s="610"/>
      <c r="K17" s="610"/>
      <c r="L17" s="610"/>
      <c r="M17" s="610"/>
      <c r="N17" s="610"/>
    </row>
    <row r="20" spans="2:14" s="612" customFormat="1" ht="13.5" thickBot="1" x14ac:dyDescent="0.25">
      <c r="B20" s="925" t="s">
        <v>520</v>
      </c>
      <c r="C20" s="926"/>
      <c r="D20" s="926"/>
      <c r="E20" s="926"/>
      <c r="F20" s="926"/>
    </row>
    <row r="21" spans="2:14" ht="26.25" customHeight="1" thickBot="1" x14ac:dyDescent="0.25">
      <c r="B21" s="613" t="s">
        <v>384</v>
      </c>
      <c r="C21" s="614" t="s">
        <v>272</v>
      </c>
      <c r="D21" s="545" t="s">
        <v>386</v>
      </c>
      <c r="E21" s="545" t="s">
        <v>521</v>
      </c>
      <c r="F21" s="546" t="s">
        <v>388</v>
      </c>
    </row>
    <row r="22" spans="2:14" ht="13.5" thickBot="1" x14ac:dyDescent="0.25">
      <c r="B22" s="615" t="s">
        <v>522</v>
      </c>
      <c r="C22" s="616" t="s">
        <v>519</v>
      </c>
      <c r="D22" s="617">
        <v>20468170</v>
      </c>
      <c r="E22" s="617">
        <v>20468170</v>
      </c>
      <c r="F22" s="618">
        <f>D22-E22</f>
        <v>0</v>
      </c>
    </row>
    <row r="23" spans="2:14" ht="13.5" thickBot="1" x14ac:dyDescent="0.25">
      <c r="B23" s="615"/>
      <c r="C23" s="616" t="s">
        <v>398</v>
      </c>
      <c r="D23" s="617"/>
      <c r="E23" s="617"/>
      <c r="F23" s="618"/>
    </row>
    <row r="24" spans="2:14" s="565" customFormat="1" ht="13.5" thickBot="1" x14ac:dyDescent="0.25">
      <c r="B24" s="619" t="s">
        <v>523</v>
      </c>
      <c r="C24" s="616" t="s">
        <v>400</v>
      </c>
      <c r="D24" s="620">
        <f>SUM(D25:D31)</f>
        <v>163128765</v>
      </c>
      <c r="E24" s="620">
        <f>SUM(E25:E31)</f>
        <v>44117764</v>
      </c>
      <c r="F24" s="620">
        <f>SUM(F25:F31)</f>
        <v>119011001</v>
      </c>
    </row>
    <row r="25" spans="2:14" ht="13.5" thickBot="1" x14ac:dyDescent="0.25">
      <c r="B25" s="621" t="s">
        <v>524</v>
      </c>
      <c r="C25" s="622" t="s">
        <v>401</v>
      </c>
      <c r="D25" s="623"/>
      <c r="E25" s="623"/>
      <c r="F25" s="623">
        <f>D25-E25</f>
        <v>0</v>
      </c>
    </row>
    <row r="26" spans="2:14" ht="13.5" thickBot="1" x14ac:dyDescent="0.25">
      <c r="B26" s="621" t="s">
        <v>525</v>
      </c>
      <c r="C26" s="622" t="s">
        <v>403</v>
      </c>
      <c r="D26" s="623">
        <v>1992768</v>
      </c>
      <c r="E26" s="623"/>
      <c r="F26" s="623">
        <f>D26-E26</f>
        <v>1992768</v>
      </c>
    </row>
    <row r="27" spans="2:14" ht="13.5" thickBot="1" x14ac:dyDescent="0.25">
      <c r="B27" s="621" t="s">
        <v>526</v>
      </c>
      <c r="C27" s="622" t="s">
        <v>405</v>
      </c>
      <c r="D27" s="623">
        <v>144966037</v>
      </c>
      <c r="E27" s="623">
        <v>30137237</v>
      </c>
      <c r="F27" s="623">
        <f>D27-E27</f>
        <v>114828800</v>
      </c>
    </row>
    <row r="28" spans="2:14" ht="13.5" thickBot="1" x14ac:dyDescent="0.25">
      <c r="B28" s="621" t="s">
        <v>527</v>
      </c>
      <c r="C28" s="622" t="s">
        <v>407</v>
      </c>
      <c r="D28" s="623">
        <v>4661249</v>
      </c>
      <c r="E28" s="623">
        <v>2471816</v>
      </c>
      <c r="F28" s="623">
        <f>D28-E28</f>
        <v>2189433</v>
      </c>
    </row>
    <row r="29" spans="2:14" ht="13.5" thickBot="1" x14ac:dyDescent="0.25">
      <c r="B29" s="621" t="s">
        <v>831</v>
      </c>
      <c r="C29" s="622" t="s">
        <v>409</v>
      </c>
      <c r="D29" s="623">
        <v>2360500</v>
      </c>
      <c r="E29" s="623">
        <v>2360500</v>
      </c>
      <c r="F29" s="623">
        <f>D29-E29</f>
        <v>0</v>
      </c>
    </row>
    <row r="30" spans="2:14" ht="13.5" thickBot="1" x14ac:dyDescent="0.25">
      <c r="B30" s="621" t="s">
        <v>528</v>
      </c>
      <c r="C30" s="622" t="s">
        <v>411</v>
      </c>
      <c r="D30" s="623">
        <v>1762785</v>
      </c>
      <c r="E30" s="623">
        <v>1762785</v>
      </c>
      <c r="F30" s="623"/>
    </row>
    <row r="31" spans="2:14" ht="13.5" thickBot="1" x14ac:dyDescent="0.25">
      <c r="B31" s="621" t="s">
        <v>529</v>
      </c>
      <c r="C31" s="622" t="s">
        <v>413</v>
      </c>
      <c r="D31" s="623">
        <v>7385426</v>
      </c>
      <c r="E31" s="623">
        <v>7385426</v>
      </c>
      <c r="F31" s="623"/>
    </row>
    <row r="32" spans="2:14" ht="42" customHeight="1" thickBot="1" x14ac:dyDescent="0.25">
      <c r="B32" s="619" t="s">
        <v>530</v>
      </c>
      <c r="C32" s="616" t="s">
        <v>415</v>
      </c>
      <c r="D32" s="620">
        <f>SUM(D33:D44)</f>
        <v>81407085</v>
      </c>
      <c r="E32" s="620">
        <f>SUM(E33:E44)</f>
        <v>29397604</v>
      </c>
      <c r="F32" s="620">
        <f>SUM(F33:F44)</f>
        <v>52009481</v>
      </c>
    </row>
    <row r="33" spans="2:6" ht="13.5" thickBot="1" x14ac:dyDescent="0.25">
      <c r="B33" s="624" t="s">
        <v>531</v>
      </c>
      <c r="C33" s="622" t="s">
        <v>417</v>
      </c>
      <c r="D33" s="625">
        <v>1102208</v>
      </c>
      <c r="E33" s="625">
        <v>236213</v>
      </c>
      <c r="F33" s="626">
        <f t="shared" ref="F33:F43" si="0">D33-E33</f>
        <v>865995</v>
      </c>
    </row>
    <row r="34" spans="2:6" ht="13.5" thickBot="1" x14ac:dyDescent="0.25">
      <c r="B34" s="627" t="s">
        <v>532</v>
      </c>
      <c r="C34" s="622" t="s">
        <v>419</v>
      </c>
      <c r="D34" s="625">
        <v>15111164</v>
      </c>
      <c r="E34" s="625">
        <v>1606682</v>
      </c>
      <c r="F34" s="626">
        <f t="shared" si="0"/>
        <v>13504482</v>
      </c>
    </row>
    <row r="35" spans="2:6" ht="13.5" thickBot="1" x14ac:dyDescent="0.25">
      <c r="B35" s="627" t="s">
        <v>533</v>
      </c>
      <c r="C35" s="622" t="s">
        <v>423</v>
      </c>
      <c r="D35" s="625">
        <v>23836183</v>
      </c>
      <c r="E35" s="625">
        <v>11661207</v>
      </c>
      <c r="F35" s="626">
        <f t="shared" si="0"/>
        <v>12174976</v>
      </c>
    </row>
    <row r="36" spans="2:6" ht="13.5" thickBot="1" x14ac:dyDescent="0.25">
      <c r="B36" s="627" t="s">
        <v>534</v>
      </c>
      <c r="C36" s="622" t="s">
        <v>425</v>
      </c>
      <c r="D36" s="625">
        <v>16565112</v>
      </c>
      <c r="E36" s="625">
        <v>6998626</v>
      </c>
      <c r="F36" s="626">
        <f t="shared" si="0"/>
        <v>9566486</v>
      </c>
    </row>
    <row r="37" spans="2:6" ht="13.5" thickBot="1" x14ac:dyDescent="0.25">
      <c r="B37" s="627" t="s">
        <v>537</v>
      </c>
      <c r="C37" s="622"/>
      <c r="D37" s="625">
        <v>1765143</v>
      </c>
      <c r="E37" s="625">
        <v>1145596</v>
      </c>
      <c r="F37" s="626">
        <f t="shared" si="0"/>
        <v>619547</v>
      </c>
    </row>
    <row r="38" spans="2:6" ht="13.5" thickBot="1" x14ac:dyDescent="0.25">
      <c r="B38" s="627" t="s">
        <v>827</v>
      </c>
      <c r="C38" s="622"/>
      <c r="D38" s="625">
        <v>101884</v>
      </c>
      <c r="E38" s="625">
        <v>35337</v>
      </c>
      <c r="F38" s="626">
        <f t="shared" si="0"/>
        <v>66547</v>
      </c>
    </row>
    <row r="39" spans="2:6" ht="13.5" thickBot="1" x14ac:dyDescent="0.25">
      <c r="B39" s="627" t="s">
        <v>535</v>
      </c>
      <c r="C39" s="622" t="s">
        <v>427</v>
      </c>
      <c r="D39" s="625">
        <v>7766323</v>
      </c>
      <c r="E39" s="625"/>
      <c r="F39" s="626">
        <f t="shared" si="0"/>
        <v>7766323</v>
      </c>
    </row>
    <row r="40" spans="2:6" ht="13.5" thickBot="1" x14ac:dyDescent="0.25">
      <c r="B40" s="627" t="s">
        <v>829</v>
      </c>
      <c r="C40" s="622" t="s">
        <v>429</v>
      </c>
      <c r="D40" s="625">
        <v>7393167</v>
      </c>
      <c r="E40" s="625">
        <v>142220</v>
      </c>
      <c r="F40" s="626">
        <f t="shared" si="0"/>
        <v>7250947</v>
      </c>
    </row>
    <row r="41" spans="2:6" ht="13.5" thickBot="1" x14ac:dyDescent="0.25">
      <c r="B41" s="627" t="s">
        <v>828</v>
      </c>
      <c r="C41" s="622" t="s">
        <v>431</v>
      </c>
      <c r="D41" s="625">
        <v>16031</v>
      </c>
      <c r="E41" s="625">
        <v>3642</v>
      </c>
      <c r="F41" s="626">
        <f t="shared" si="0"/>
        <v>12389</v>
      </c>
    </row>
    <row r="42" spans="2:6" ht="13.5" thickBot="1" x14ac:dyDescent="0.25">
      <c r="B42" s="627" t="s">
        <v>536</v>
      </c>
      <c r="C42" s="622" t="s">
        <v>433</v>
      </c>
      <c r="D42" s="625">
        <v>209030</v>
      </c>
      <c r="E42" s="625">
        <v>27241</v>
      </c>
      <c r="F42" s="626">
        <f t="shared" si="0"/>
        <v>181789</v>
      </c>
    </row>
    <row r="43" spans="2:6" ht="13.5" thickBot="1" x14ac:dyDescent="0.25">
      <c r="B43" s="627" t="s">
        <v>830</v>
      </c>
      <c r="C43" s="622"/>
      <c r="D43" s="625">
        <v>7540840</v>
      </c>
      <c r="E43" s="625">
        <v>7540840</v>
      </c>
      <c r="F43" s="626">
        <f t="shared" si="0"/>
        <v>0</v>
      </c>
    </row>
    <row r="44" spans="2:6" ht="13.5" thickBot="1" x14ac:dyDescent="0.25">
      <c r="B44" s="627"/>
      <c r="C44" s="622" t="s">
        <v>435</v>
      </c>
      <c r="D44" s="625"/>
      <c r="E44" s="625"/>
      <c r="F44" s="626"/>
    </row>
    <row r="45" spans="2:6" s="565" customFormat="1" ht="13.5" thickBot="1" x14ac:dyDescent="0.25">
      <c r="B45" s="619" t="s">
        <v>538</v>
      </c>
      <c r="C45" s="622" t="s">
        <v>437</v>
      </c>
      <c r="D45" s="620">
        <f>D22+D23+D24+D32</f>
        <v>265004020</v>
      </c>
      <c r="E45" s="620">
        <f>E22+E23+E24+E32</f>
        <v>93983538</v>
      </c>
      <c r="F45" s="620">
        <f>F22+F23+F24+F32</f>
        <v>171020482</v>
      </c>
    </row>
    <row r="47" spans="2:6" x14ac:dyDescent="0.2">
      <c r="B47" s="628"/>
    </row>
  </sheetData>
  <mergeCells count="3">
    <mergeCell ref="B1:B2"/>
    <mergeCell ref="C1:C2"/>
    <mergeCell ref="B20:F20"/>
  </mergeCells>
  <printOptions horizontalCentered="1"/>
  <pageMargins left="0.43307086614173229" right="0.35433070866141736" top="1.4173228346456694" bottom="0.86614173228346458" header="0.82677165354330717" footer="0.6692913385826772"/>
  <pageSetup paperSize="9" scale="90" orientation="portrait" horizontalDpi="300" verticalDpi="300" r:id="rId1"/>
  <headerFooter alignWithMargins="0">
    <oddHeader>&amp;C
&amp;R&amp;8forintban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7"/>
  <sheetViews>
    <sheetView workbookViewId="0"/>
  </sheetViews>
  <sheetFormatPr defaultRowHeight="12.75" x14ac:dyDescent="0.2"/>
  <cols>
    <col min="1" max="1" width="4.42578125" customWidth="1"/>
    <col min="2" max="2" width="59.5703125" customWidth="1"/>
    <col min="3" max="3" width="14.140625" customWidth="1"/>
    <col min="4" max="4" width="13.28515625" customWidth="1"/>
    <col min="5" max="5" width="13.7109375" customWidth="1"/>
    <col min="6" max="6" width="10" customWidth="1"/>
    <col min="7" max="7" width="15.140625" customWidth="1"/>
    <col min="9" max="9" width="10.140625" bestFit="1" customWidth="1"/>
    <col min="10" max="10" width="10.7109375" customWidth="1"/>
    <col min="11" max="12" width="10" bestFit="1" customWidth="1"/>
    <col min="257" max="257" width="4.42578125" customWidth="1"/>
    <col min="258" max="258" width="59.5703125" customWidth="1"/>
    <col min="259" max="259" width="14.140625" customWidth="1"/>
    <col min="260" max="260" width="13.28515625" customWidth="1"/>
    <col min="261" max="261" width="13.7109375" customWidth="1"/>
    <col min="262" max="262" width="10" customWidth="1"/>
    <col min="263" max="263" width="15.140625" customWidth="1"/>
    <col min="265" max="265" width="10.140625" bestFit="1" customWidth="1"/>
    <col min="513" max="513" width="4.42578125" customWidth="1"/>
    <col min="514" max="514" width="59.5703125" customWidth="1"/>
    <col min="515" max="515" width="14.140625" customWidth="1"/>
    <col min="516" max="516" width="13.28515625" customWidth="1"/>
    <col min="517" max="517" width="13.7109375" customWidth="1"/>
    <col min="518" max="518" width="10" customWidth="1"/>
    <col min="519" max="519" width="15.140625" customWidth="1"/>
    <col min="521" max="521" width="10.140625" bestFit="1" customWidth="1"/>
    <col min="769" max="769" width="4.42578125" customWidth="1"/>
    <col min="770" max="770" width="59.5703125" customWidth="1"/>
    <col min="771" max="771" width="14.140625" customWidth="1"/>
    <col min="772" max="772" width="13.28515625" customWidth="1"/>
    <col min="773" max="773" width="13.7109375" customWidth="1"/>
    <col min="774" max="774" width="10" customWidth="1"/>
    <col min="775" max="775" width="15.140625" customWidth="1"/>
    <col min="777" max="777" width="10.140625" bestFit="1" customWidth="1"/>
    <col min="1025" max="1025" width="4.42578125" customWidth="1"/>
    <col min="1026" max="1026" width="59.5703125" customWidth="1"/>
    <col min="1027" max="1027" width="14.140625" customWidth="1"/>
    <col min="1028" max="1028" width="13.28515625" customWidth="1"/>
    <col min="1029" max="1029" width="13.7109375" customWidth="1"/>
    <col min="1030" max="1030" width="10" customWidth="1"/>
    <col min="1031" max="1031" width="15.140625" customWidth="1"/>
    <col min="1033" max="1033" width="10.140625" bestFit="1" customWidth="1"/>
    <col min="1281" max="1281" width="4.42578125" customWidth="1"/>
    <col min="1282" max="1282" width="59.5703125" customWidth="1"/>
    <col min="1283" max="1283" width="14.140625" customWidth="1"/>
    <col min="1284" max="1284" width="13.28515625" customWidth="1"/>
    <col min="1285" max="1285" width="13.7109375" customWidth="1"/>
    <col min="1286" max="1286" width="10" customWidth="1"/>
    <col min="1287" max="1287" width="15.140625" customWidth="1"/>
    <col min="1289" max="1289" width="10.140625" bestFit="1" customWidth="1"/>
    <col min="1537" max="1537" width="4.42578125" customWidth="1"/>
    <col min="1538" max="1538" width="59.5703125" customWidth="1"/>
    <col min="1539" max="1539" width="14.140625" customWidth="1"/>
    <col min="1540" max="1540" width="13.28515625" customWidth="1"/>
    <col min="1541" max="1541" width="13.7109375" customWidth="1"/>
    <col min="1542" max="1542" width="10" customWidth="1"/>
    <col min="1543" max="1543" width="15.140625" customWidth="1"/>
    <col min="1545" max="1545" width="10.140625" bestFit="1" customWidth="1"/>
    <col min="1793" max="1793" width="4.42578125" customWidth="1"/>
    <col min="1794" max="1794" width="59.5703125" customWidth="1"/>
    <col min="1795" max="1795" width="14.140625" customWidth="1"/>
    <col min="1796" max="1796" width="13.28515625" customWidth="1"/>
    <col min="1797" max="1797" width="13.7109375" customWidth="1"/>
    <col min="1798" max="1798" width="10" customWidth="1"/>
    <col min="1799" max="1799" width="15.140625" customWidth="1"/>
    <col min="1801" max="1801" width="10.140625" bestFit="1" customWidth="1"/>
    <col min="2049" max="2049" width="4.42578125" customWidth="1"/>
    <col min="2050" max="2050" width="59.5703125" customWidth="1"/>
    <col min="2051" max="2051" width="14.140625" customWidth="1"/>
    <col min="2052" max="2052" width="13.28515625" customWidth="1"/>
    <col min="2053" max="2053" width="13.7109375" customWidth="1"/>
    <col min="2054" max="2054" width="10" customWidth="1"/>
    <col min="2055" max="2055" width="15.140625" customWidth="1"/>
    <col min="2057" max="2057" width="10.140625" bestFit="1" customWidth="1"/>
    <col min="2305" max="2305" width="4.42578125" customWidth="1"/>
    <col min="2306" max="2306" width="59.5703125" customWidth="1"/>
    <col min="2307" max="2307" width="14.140625" customWidth="1"/>
    <col min="2308" max="2308" width="13.28515625" customWidth="1"/>
    <col min="2309" max="2309" width="13.7109375" customWidth="1"/>
    <col min="2310" max="2310" width="10" customWidth="1"/>
    <col min="2311" max="2311" width="15.140625" customWidth="1"/>
    <col min="2313" max="2313" width="10.140625" bestFit="1" customWidth="1"/>
    <col min="2561" max="2561" width="4.42578125" customWidth="1"/>
    <col min="2562" max="2562" width="59.5703125" customWidth="1"/>
    <col min="2563" max="2563" width="14.140625" customWidth="1"/>
    <col min="2564" max="2564" width="13.28515625" customWidth="1"/>
    <col min="2565" max="2565" width="13.7109375" customWidth="1"/>
    <col min="2566" max="2566" width="10" customWidth="1"/>
    <col min="2567" max="2567" width="15.140625" customWidth="1"/>
    <col min="2569" max="2569" width="10.140625" bestFit="1" customWidth="1"/>
    <col min="2817" max="2817" width="4.42578125" customWidth="1"/>
    <col min="2818" max="2818" width="59.5703125" customWidth="1"/>
    <col min="2819" max="2819" width="14.140625" customWidth="1"/>
    <col min="2820" max="2820" width="13.28515625" customWidth="1"/>
    <col min="2821" max="2821" width="13.7109375" customWidth="1"/>
    <col min="2822" max="2822" width="10" customWidth="1"/>
    <col min="2823" max="2823" width="15.140625" customWidth="1"/>
    <col min="2825" max="2825" width="10.140625" bestFit="1" customWidth="1"/>
    <col min="3073" max="3073" width="4.42578125" customWidth="1"/>
    <col min="3074" max="3074" width="59.5703125" customWidth="1"/>
    <col min="3075" max="3075" width="14.140625" customWidth="1"/>
    <col min="3076" max="3076" width="13.28515625" customWidth="1"/>
    <col min="3077" max="3077" width="13.7109375" customWidth="1"/>
    <col min="3078" max="3078" width="10" customWidth="1"/>
    <col min="3079" max="3079" width="15.140625" customWidth="1"/>
    <col min="3081" max="3081" width="10.140625" bestFit="1" customWidth="1"/>
    <col min="3329" max="3329" width="4.42578125" customWidth="1"/>
    <col min="3330" max="3330" width="59.5703125" customWidth="1"/>
    <col min="3331" max="3331" width="14.140625" customWidth="1"/>
    <col min="3332" max="3332" width="13.28515625" customWidth="1"/>
    <col min="3333" max="3333" width="13.7109375" customWidth="1"/>
    <col min="3334" max="3334" width="10" customWidth="1"/>
    <col min="3335" max="3335" width="15.140625" customWidth="1"/>
    <col min="3337" max="3337" width="10.140625" bestFit="1" customWidth="1"/>
    <col min="3585" max="3585" width="4.42578125" customWidth="1"/>
    <col min="3586" max="3586" width="59.5703125" customWidth="1"/>
    <col min="3587" max="3587" width="14.140625" customWidth="1"/>
    <col min="3588" max="3588" width="13.28515625" customWidth="1"/>
    <col min="3589" max="3589" width="13.7109375" customWidth="1"/>
    <col min="3590" max="3590" width="10" customWidth="1"/>
    <col min="3591" max="3591" width="15.140625" customWidth="1"/>
    <col min="3593" max="3593" width="10.140625" bestFit="1" customWidth="1"/>
    <col min="3841" max="3841" width="4.42578125" customWidth="1"/>
    <col min="3842" max="3842" width="59.5703125" customWidth="1"/>
    <col min="3843" max="3843" width="14.140625" customWidth="1"/>
    <col min="3844" max="3844" width="13.28515625" customWidth="1"/>
    <col min="3845" max="3845" width="13.7109375" customWidth="1"/>
    <col min="3846" max="3846" width="10" customWidth="1"/>
    <col min="3847" max="3847" width="15.140625" customWidth="1"/>
    <col min="3849" max="3849" width="10.140625" bestFit="1" customWidth="1"/>
    <col min="4097" max="4097" width="4.42578125" customWidth="1"/>
    <col min="4098" max="4098" width="59.5703125" customWidth="1"/>
    <col min="4099" max="4099" width="14.140625" customWidth="1"/>
    <col min="4100" max="4100" width="13.28515625" customWidth="1"/>
    <col min="4101" max="4101" width="13.7109375" customWidth="1"/>
    <col min="4102" max="4102" width="10" customWidth="1"/>
    <col min="4103" max="4103" width="15.140625" customWidth="1"/>
    <col min="4105" max="4105" width="10.140625" bestFit="1" customWidth="1"/>
    <col min="4353" max="4353" width="4.42578125" customWidth="1"/>
    <col min="4354" max="4354" width="59.5703125" customWidth="1"/>
    <col min="4355" max="4355" width="14.140625" customWidth="1"/>
    <col min="4356" max="4356" width="13.28515625" customWidth="1"/>
    <col min="4357" max="4357" width="13.7109375" customWidth="1"/>
    <col min="4358" max="4358" width="10" customWidth="1"/>
    <col min="4359" max="4359" width="15.140625" customWidth="1"/>
    <col min="4361" max="4361" width="10.140625" bestFit="1" customWidth="1"/>
    <col min="4609" max="4609" width="4.42578125" customWidth="1"/>
    <col min="4610" max="4610" width="59.5703125" customWidth="1"/>
    <col min="4611" max="4611" width="14.140625" customWidth="1"/>
    <col min="4612" max="4612" width="13.28515625" customWidth="1"/>
    <col min="4613" max="4613" width="13.7109375" customWidth="1"/>
    <col min="4614" max="4614" width="10" customWidth="1"/>
    <col min="4615" max="4615" width="15.140625" customWidth="1"/>
    <col min="4617" max="4617" width="10.140625" bestFit="1" customWidth="1"/>
    <col min="4865" max="4865" width="4.42578125" customWidth="1"/>
    <col min="4866" max="4866" width="59.5703125" customWidth="1"/>
    <col min="4867" max="4867" width="14.140625" customWidth="1"/>
    <col min="4868" max="4868" width="13.28515625" customWidth="1"/>
    <col min="4869" max="4869" width="13.7109375" customWidth="1"/>
    <col min="4870" max="4870" width="10" customWidth="1"/>
    <col min="4871" max="4871" width="15.140625" customWidth="1"/>
    <col min="4873" max="4873" width="10.140625" bestFit="1" customWidth="1"/>
    <col min="5121" max="5121" width="4.42578125" customWidth="1"/>
    <col min="5122" max="5122" width="59.5703125" customWidth="1"/>
    <col min="5123" max="5123" width="14.140625" customWidth="1"/>
    <col min="5124" max="5124" width="13.28515625" customWidth="1"/>
    <col min="5125" max="5125" width="13.7109375" customWidth="1"/>
    <col min="5126" max="5126" width="10" customWidth="1"/>
    <col min="5127" max="5127" width="15.140625" customWidth="1"/>
    <col min="5129" max="5129" width="10.140625" bestFit="1" customWidth="1"/>
    <col min="5377" max="5377" width="4.42578125" customWidth="1"/>
    <col min="5378" max="5378" width="59.5703125" customWidth="1"/>
    <col min="5379" max="5379" width="14.140625" customWidth="1"/>
    <col min="5380" max="5380" width="13.28515625" customWidth="1"/>
    <col min="5381" max="5381" width="13.7109375" customWidth="1"/>
    <col min="5382" max="5382" width="10" customWidth="1"/>
    <col min="5383" max="5383" width="15.140625" customWidth="1"/>
    <col min="5385" max="5385" width="10.140625" bestFit="1" customWidth="1"/>
    <col min="5633" max="5633" width="4.42578125" customWidth="1"/>
    <col min="5634" max="5634" width="59.5703125" customWidth="1"/>
    <col min="5635" max="5635" width="14.140625" customWidth="1"/>
    <col min="5636" max="5636" width="13.28515625" customWidth="1"/>
    <col min="5637" max="5637" width="13.7109375" customWidth="1"/>
    <col min="5638" max="5638" width="10" customWidth="1"/>
    <col min="5639" max="5639" width="15.140625" customWidth="1"/>
    <col min="5641" max="5641" width="10.140625" bestFit="1" customWidth="1"/>
    <col min="5889" max="5889" width="4.42578125" customWidth="1"/>
    <col min="5890" max="5890" width="59.5703125" customWidth="1"/>
    <col min="5891" max="5891" width="14.140625" customWidth="1"/>
    <col min="5892" max="5892" width="13.28515625" customWidth="1"/>
    <col min="5893" max="5893" width="13.7109375" customWidth="1"/>
    <col min="5894" max="5894" width="10" customWidth="1"/>
    <col min="5895" max="5895" width="15.140625" customWidth="1"/>
    <col min="5897" max="5897" width="10.140625" bestFit="1" customWidth="1"/>
    <col min="6145" max="6145" width="4.42578125" customWidth="1"/>
    <col min="6146" max="6146" width="59.5703125" customWidth="1"/>
    <col min="6147" max="6147" width="14.140625" customWidth="1"/>
    <col min="6148" max="6148" width="13.28515625" customWidth="1"/>
    <col min="6149" max="6149" width="13.7109375" customWidth="1"/>
    <col min="6150" max="6150" width="10" customWidth="1"/>
    <col min="6151" max="6151" width="15.140625" customWidth="1"/>
    <col min="6153" max="6153" width="10.140625" bestFit="1" customWidth="1"/>
    <col min="6401" max="6401" width="4.42578125" customWidth="1"/>
    <col min="6402" max="6402" width="59.5703125" customWidth="1"/>
    <col min="6403" max="6403" width="14.140625" customWidth="1"/>
    <col min="6404" max="6404" width="13.28515625" customWidth="1"/>
    <col min="6405" max="6405" width="13.7109375" customWidth="1"/>
    <col min="6406" max="6406" width="10" customWidth="1"/>
    <col min="6407" max="6407" width="15.140625" customWidth="1"/>
    <col min="6409" max="6409" width="10.140625" bestFit="1" customWidth="1"/>
    <col min="6657" max="6657" width="4.42578125" customWidth="1"/>
    <col min="6658" max="6658" width="59.5703125" customWidth="1"/>
    <col min="6659" max="6659" width="14.140625" customWidth="1"/>
    <col min="6660" max="6660" width="13.28515625" customWidth="1"/>
    <col min="6661" max="6661" width="13.7109375" customWidth="1"/>
    <col min="6662" max="6662" width="10" customWidth="1"/>
    <col min="6663" max="6663" width="15.140625" customWidth="1"/>
    <col min="6665" max="6665" width="10.140625" bestFit="1" customWidth="1"/>
    <col min="6913" max="6913" width="4.42578125" customWidth="1"/>
    <col min="6914" max="6914" width="59.5703125" customWidth="1"/>
    <col min="6915" max="6915" width="14.140625" customWidth="1"/>
    <col min="6916" max="6916" width="13.28515625" customWidth="1"/>
    <col min="6917" max="6917" width="13.7109375" customWidth="1"/>
    <col min="6918" max="6918" width="10" customWidth="1"/>
    <col min="6919" max="6919" width="15.140625" customWidth="1"/>
    <col min="6921" max="6921" width="10.140625" bestFit="1" customWidth="1"/>
    <col min="7169" max="7169" width="4.42578125" customWidth="1"/>
    <col min="7170" max="7170" width="59.5703125" customWidth="1"/>
    <col min="7171" max="7171" width="14.140625" customWidth="1"/>
    <col min="7172" max="7172" width="13.28515625" customWidth="1"/>
    <col min="7173" max="7173" width="13.7109375" customWidth="1"/>
    <col min="7174" max="7174" width="10" customWidth="1"/>
    <col min="7175" max="7175" width="15.140625" customWidth="1"/>
    <col min="7177" max="7177" width="10.140625" bestFit="1" customWidth="1"/>
    <col min="7425" max="7425" width="4.42578125" customWidth="1"/>
    <col min="7426" max="7426" width="59.5703125" customWidth="1"/>
    <col min="7427" max="7427" width="14.140625" customWidth="1"/>
    <col min="7428" max="7428" width="13.28515625" customWidth="1"/>
    <col min="7429" max="7429" width="13.7109375" customWidth="1"/>
    <col min="7430" max="7430" width="10" customWidth="1"/>
    <col min="7431" max="7431" width="15.140625" customWidth="1"/>
    <col min="7433" max="7433" width="10.140625" bestFit="1" customWidth="1"/>
    <col min="7681" max="7681" width="4.42578125" customWidth="1"/>
    <col min="7682" max="7682" width="59.5703125" customWidth="1"/>
    <col min="7683" max="7683" width="14.140625" customWidth="1"/>
    <col min="7684" max="7684" width="13.28515625" customWidth="1"/>
    <col min="7685" max="7685" width="13.7109375" customWidth="1"/>
    <col min="7686" max="7686" width="10" customWidth="1"/>
    <col min="7687" max="7687" width="15.140625" customWidth="1"/>
    <col min="7689" max="7689" width="10.140625" bestFit="1" customWidth="1"/>
    <col min="7937" max="7937" width="4.42578125" customWidth="1"/>
    <col min="7938" max="7938" width="59.5703125" customWidth="1"/>
    <col min="7939" max="7939" width="14.140625" customWidth="1"/>
    <col min="7940" max="7940" width="13.28515625" customWidth="1"/>
    <col min="7941" max="7941" width="13.7109375" customWidth="1"/>
    <col min="7942" max="7942" width="10" customWidth="1"/>
    <col min="7943" max="7943" width="15.140625" customWidth="1"/>
    <col min="7945" max="7945" width="10.140625" bestFit="1" customWidth="1"/>
    <col min="8193" max="8193" width="4.42578125" customWidth="1"/>
    <col min="8194" max="8194" width="59.5703125" customWidth="1"/>
    <col min="8195" max="8195" width="14.140625" customWidth="1"/>
    <col min="8196" max="8196" width="13.28515625" customWidth="1"/>
    <col min="8197" max="8197" width="13.7109375" customWidth="1"/>
    <col min="8198" max="8198" width="10" customWidth="1"/>
    <col min="8199" max="8199" width="15.140625" customWidth="1"/>
    <col min="8201" max="8201" width="10.140625" bestFit="1" customWidth="1"/>
    <col min="8449" max="8449" width="4.42578125" customWidth="1"/>
    <col min="8450" max="8450" width="59.5703125" customWidth="1"/>
    <col min="8451" max="8451" width="14.140625" customWidth="1"/>
    <col min="8452" max="8452" width="13.28515625" customWidth="1"/>
    <col min="8453" max="8453" width="13.7109375" customWidth="1"/>
    <col min="8454" max="8454" width="10" customWidth="1"/>
    <col min="8455" max="8455" width="15.140625" customWidth="1"/>
    <col min="8457" max="8457" width="10.140625" bestFit="1" customWidth="1"/>
    <col min="8705" max="8705" width="4.42578125" customWidth="1"/>
    <col min="8706" max="8706" width="59.5703125" customWidth="1"/>
    <col min="8707" max="8707" width="14.140625" customWidth="1"/>
    <col min="8708" max="8708" width="13.28515625" customWidth="1"/>
    <col min="8709" max="8709" width="13.7109375" customWidth="1"/>
    <col min="8710" max="8710" width="10" customWidth="1"/>
    <col min="8711" max="8711" width="15.140625" customWidth="1"/>
    <col min="8713" max="8713" width="10.140625" bestFit="1" customWidth="1"/>
    <col min="8961" max="8961" width="4.42578125" customWidth="1"/>
    <col min="8962" max="8962" width="59.5703125" customWidth="1"/>
    <col min="8963" max="8963" width="14.140625" customWidth="1"/>
    <col min="8964" max="8964" width="13.28515625" customWidth="1"/>
    <col min="8965" max="8965" width="13.7109375" customWidth="1"/>
    <col min="8966" max="8966" width="10" customWidth="1"/>
    <col min="8967" max="8967" width="15.140625" customWidth="1"/>
    <col min="8969" max="8969" width="10.140625" bestFit="1" customWidth="1"/>
    <col min="9217" max="9217" width="4.42578125" customWidth="1"/>
    <col min="9218" max="9218" width="59.5703125" customWidth="1"/>
    <col min="9219" max="9219" width="14.140625" customWidth="1"/>
    <col min="9220" max="9220" width="13.28515625" customWidth="1"/>
    <col min="9221" max="9221" width="13.7109375" customWidth="1"/>
    <col min="9222" max="9222" width="10" customWidth="1"/>
    <col min="9223" max="9223" width="15.140625" customWidth="1"/>
    <col min="9225" max="9225" width="10.140625" bestFit="1" customWidth="1"/>
    <col min="9473" max="9473" width="4.42578125" customWidth="1"/>
    <col min="9474" max="9474" width="59.5703125" customWidth="1"/>
    <col min="9475" max="9475" width="14.140625" customWidth="1"/>
    <col min="9476" max="9476" width="13.28515625" customWidth="1"/>
    <col min="9477" max="9477" width="13.7109375" customWidth="1"/>
    <col min="9478" max="9478" width="10" customWidth="1"/>
    <col min="9479" max="9479" width="15.140625" customWidth="1"/>
    <col min="9481" max="9481" width="10.140625" bestFit="1" customWidth="1"/>
    <col min="9729" max="9729" width="4.42578125" customWidth="1"/>
    <col min="9730" max="9730" width="59.5703125" customWidth="1"/>
    <col min="9731" max="9731" width="14.140625" customWidth="1"/>
    <col min="9732" max="9732" width="13.28515625" customWidth="1"/>
    <col min="9733" max="9733" width="13.7109375" customWidth="1"/>
    <col min="9734" max="9734" width="10" customWidth="1"/>
    <col min="9735" max="9735" width="15.140625" customWidth="1"/>
    <col min="9737" max="9737" width="10.140625" bestFit="1" customWidth="1"/>
    <col min="9985" max="9985" width="4.42578125" customWidth="1"/>
    <col min="9986" max="9986" width="59.5703125" customWidth="1"/>
    <col min="9987" max="9987" width="14.140625" customWidth="1"/>
    <col min="9988" max="9988" width="13.28515625" customWidth="1"/>
    <col min="9989" max="9989" width="13.7109375" customWidth="1"/>
    <col min="9990" max="9990" width="10" customWidth="1"/>
    <col min="9991" max="9991" width="15.140625" customWidth="1"/>
    <col min="9993" max="9993" width="10.140625" bestFit="1" customWidth="1"/>
    <col min="10241" max="10241" width="4.42578125" customWidth="1"/>
    <col min="10242" max="10242" width="59.5703125" customWidth="1"/>
    <col min="10243" max="10243" width="14.140625" customWidth="1"/>
    <col min="10244" max="10244" width="13.28515625" customWidth="1"/>
    <col min="10245" max="10245" width="13.7109375" customWidth="1"/>
    <col min="10246" max="10246" width="10" customWidth="1"/>
    <col min="10247" max="10247" width="15.140625" customWidth="1"/>
    <col min="10249" max="10249" width="10.140625" bestFit="1" customWidth="1"/>
    <col min="10497" max="10497" width="4.42578125" customWidth="1"/>
    <col min="10498" max="10498" width="59.5703125" customWidth="1"/>
    <col min="10499" max="10499" width="14.140625" customWidth="1"/>
    <col min="10500" max="10500" width="13.28515625" customWidth="1"/>
    <col min="10501" max="10501" width="13.7109375" customWidth="1"/>
    <col min="10502" max="10502" width="10" customWidth="1"/>
    <col min="10503" max="10503" width="15.140625" customWidth="1"/>
    <col min="10505" max="10505" width="10.140625" bestFit="1" customWidth="1"/>
    <col min="10753" max="10753" width="4.42578125" customWidth="1"/>
    <col min="10754" max="10754" width="59.5703125" customWidth="1"/>
    <col min="10755" max="10755" width="14.140625" customWidth="1"/>
    <col min="10756" max="10756" width="13.28515625" customWidth="1"/>
    <col min="10757" max="10757" width="13.7109375" customWidth="1"/>
    <col min="10758" max="10758" width="10" customWidth="1"/>
    <col min="10759" max="10759" width="15.140625" customWidth="1"/>
    <col min="10761" max="10761" width="10.140625" bestFit="1" customWidth="1"/>
    <col min="11009" max="11009" width="4.42578125" customWidth="1"/>
    <col min="11010" max="11010" width="59.5703125" customWidth="1"/>
    <col min="11011" max="11011" width="14.140625" customWidth="1"/>
    <col min="11012" max="11012" width="13.28515625" customWidth="1"/>
    <col min="11013" max="11013" width="13.7109375" customWidth="1"/>
    <col min="11014" max="11014" width="10" customWidth="1"/>
    <col min="11015" max="11015" width="15.140625" customWidth="1"/>
    <col min="11017" max="11017" width="10.140625" bestFit="1" customWidth="1"/>
    <col min="11265" max="11265" width="4.42578125" customWidth="1"/>
    <col min="11266" max="11266" width="59.5703125" customWidth="1"/>
    <col min="11267" max="11267" width="14.140625" customWidth="1"/>
    <col min="11268" max="11268" width="13.28515625" customWidth="1"/>
    <col min="11269" max="11269" width="13.7109375" customWidth="1"/>
    <col min="11270" max="11270" width="10" customWidth="1"/>
    <col min="11271" max="11271" width="15.140625" customWidth="1"/>
    <col min="11273" max="11273" width="10.140625" bestFit="1" customWidth="1"/>
    <col min="11521" max="11521" width="4.42578125" customWidth="1"/>
    <col min="11522" max="11522" width="59.5703125" customWidth="1"/>
    <col min="11523" max="11523" width="14.140625" customWidth="1"/>
    <col min="11524" max="11524" width="13.28515625" customWidth="1"/>
    <col min="11525" max="11525" width="13.7109375" customWidth="1"/>
    <col min="11526" max="11526" width="10" customWidth="1"/>
    <col min="11527" max="11527" width="15.140625" customWidth="1"/>
    <col min="11529" max="11529" width="10.140625" bestFit="1" customWidth="1"/>
    <col min="11777" max="11777" width="4.42578125" customWidth="1"/>
    <col min="11778" max="11778" width="59.5703125" customWidth="1"/>
    <col min="11779" max="11779" width="14.140625" customWidth="1"/>
    <col min="11780" max="11780" width="13.28515625" customWidth="1"/>
    <col min="11781" max="11781" width="13.7109375" customWidth="1"/>
    <col min="11782" max="11782" width="10" customWidth="1"/>
    <col min="11783" max="11783" width="15.140625" customWidth="1"/>
    <col min="11785" max="11785" width="10.140625" bestFit="1" customWidth="1"/>
    <col min="12033" max="12033" width="4.42578125" customWidth="1"/>
    <col min="12034" max="12034" width="59.5703125" customWidth="1"/>
    <col min="12035" max="12035" width="14.140625" customWidth="1"/>
    <col min="12036" max="12036" width="13.28515625" customWidth="1"/>
    <col min="12037" max="12037" width="13.7109375" customWidth="1"/>
    <col min="12038" max="12038" width="10" customWidth="1"/>
    <col min="12039" max="12039" width="15.140625" customWidth="1"/>
    <col min="12041" max="12041" width="10.140625" bestFit="1" customWidth="1"/>
    <col min="12289" max="12289" width="4.42578125" customWidth="1"/>
    <col min="12290" max="12290" width="59.5703125" customWidth="1"/>
    <col min="12291" max="12291" width="14.140625" customWidth="1"/>
    <col min="12292" max="12292" width="13.28515625" customWidth="1"/>
    <col min="12293" max="12293" width="13.7109375" customWidth="1"/>
    <col min="12294" max="12294" width="10" customWidth="1"/>
    <col min="12295" max="12295" width="15.140625" customWidth="1"/>
    <col min="12297" max="12297" width="10.140625" bestFit="1" customWidth="1"/>
    <col min="12545" max="12545" width="4.42578125" customWidth="1"/>
    <col min="12546" max="12546" width="59.5703125" customWidth="1"/>
    <col min="12547" max="12547" width="14.140625" customWidth="1"/>
    <col min="12548" max="12548" width="13.28515625" customWidth="1"/>
    <col min="12549" max="12549" width="13.7109375" customWidth="1"/>
    <col min="12550" max="12550" width="10" customWidth="1"/>
    <col min="12551" max="12551" width="15.140625" customWidth="1"/>
    <col min="12553" max="12553" width="10.140625" bestFit="1" customWidth="1"/>
    <col min="12801" max="12801" width="4.42578125" customWidth="1"/>
    <col min="12802" max="12802" width="59.5703125" customWidth="1"/>
    <col min="12803" max="12803" width="14.140625" customWidth="1"/>
    <col min="12804" max="12804" width="13.28515625" customWidth="1"/>
    <col min="12805" max="12805" width="13.7109375" customWidth="1"/>
    <col min="12806" max="12806" width="10" customWidth="1"/>
    <col min="12807" max="12807" width="15.140625" customWidth="1"/>
    <col min="12809" max="12809" width="10.140625" bestFit="1" customWidth="1"/>
    <col min="13057" max="13057" width="4.42578125" customWidth="1"/>
    <col min="13058" max="13058" width="59.5703125" customWidth="1"/>
    <col min="13059" max="13059" width="14.140625" customWidth="1"/>
    <col min="13060" max="13060" width="13.28515625" customWidth="1"/>
    <col min="13061" max="13061" width="13.7109375" customWidth="1"/>
    <col min="13062" max="13062" width="10" customWidth="1"/>
    <col min="13063" max="13063" width="15.140625" customWidth="1"/>
    <col min="13065" max="13065" width="10.140625" bestFit="1" customWidth="1"/>
    <col min="13313" max="13313" width="4.42578125" customWidth="1"/>
    <col min="13314" max="13314" width="59.5703125" customWidth="1"/>
    <col min="13315" max="13315" width="14.140625" customWidth="1"/>
    <col min="13316" max="13316" width="13.28515625" customWidth="1"/>
    <col min="13317" max="13317" width="13.7109375" customWidth="1"/>
    <col min="13318" max="13318" width="10" customWidth="1"/>
    <col min="13319" max="13319" width="15.140625" customWidth="1"/>
    <col min="13321" max="13321" width="10.140625" bestFit="1" customWidth="1"/>
    <col min="13569" max="13569" width="4.42578125" customWidth="1"/>
    <col min="13570" max="13570" width="59.5703125" customWidth="1"/>
    <col min="13571" max="13571" width="14.140625" customWidth="1"/>
    <col min="13572" max="13572" width="13.28515625" customWidth="1"/>
    <col min="13573" max="13573" width="13.7109375" customWidth="1"/>
    <col min="13574" max="13574" width="10" customWidth="1"/>
    <col min="13575" max="13575" width="15.140625" customWidth="1"/>
    <col min="13577" max="13577" width="10.140625" bestFit="1" customWidth="1"/>
    <col min="13825" max="13825" width="4.42578125" customWidth="1"/>
    <col min="13826" max="13826" width="59.5703125" customWidth="1"/>
    <col min="13827" max="13827" width="14.140625" customWidth="1"/>
    <col min="13828" max="13828" width="13.28515625" customWidth="1"/>
    <col min="13829" max="13829" width="13.7109375" customWidth="1"/>
    <col min="13830" max="13830" width="10" customWidth="1"/>
    <col min="13831" max="13831" width="15.140625" customWidth="1"/>
    <col min="13833" max="13833" width="10.140625" bestFit="1" customWidth="1"/>
    <col min="14081" max="14081" width="4.42578125" customWidth="1"/>
    <col min="14082" max="14082" width="59.5703125" customWidth="1"/>
    <col min="14083" max="14083" width="14.140625" customWidth="1"/>
    <col min="14084" max="14084" width="13.28515625" customWidth="1"/>
    <col min="14085" max="14085" width="13.7109375" customWidth="1"/>
    <col min="14086" max="14086" width="10" customWidth="1"/>
    <col min="14087" max="14087" width="15.140625" customWidth="1"/>
    <col min="14089" max="14089" width="10.140625" bestFit="1" customWidth="1"/>
    <col min="14337" max="14337" width="4.42578125" customWidth="1"/>
    <col min="14338" max="14338" width="59.5703125" customWidth="1"/>
    <col min="14339" max="14339" width="14.140625" customWidth="1"/>
    <col min="14340" max="14340" width="13.28515625" customWidth="1"/>
    <col min="14341" max="14341" width="13.7109375" customWidth="1"/>
    <col min="14342" max="14342" width="10" customWidth="1"/>
    <col min="14343" max="14343" width="15.140625" customWidth="1"/>
    <col min="14345" max="14345" width="10.140625" bestFit="1" customWidth="1"/>
    <col min="14593" max="14593" width="4.42578125" customWidth="1"/>
    <col min="14594" max="14594" width="59.5703125" customWidth="1"/>
    <col min="14595" max="14595" width="14.140625" customWidth="1"/>
    <col min="14596" max="14596" width="13.28515625" customWidth="1"/>
    <col min="14597" max="14597" width="13.7109375" customWidth="1"/>
    <col min="14598" max="14598" width="10" customWidth="1"/>
    <col min="14599" max="14599" width="15.140625" customWidth="1"/>
    <col min="14601" max="14601" width="10.140625" bestFit="1" customWidth="1"/>
    <col min="14849" max="14849" width="4.42578125" customWidth="1"/>
    <col min="14850" max="14850" width="59.5703125" customWidth="1"/>
    <col min="14851" max="14851" width="14.140625" customWidth="1"/>
    <col min="14852" max="14852" width="13.28515625" customWidth="1"/>
    <col min="14853" max="14853" width="13.7109375" customWidth="1"/>
    <col min="14854" max="14854" width="10" customWidth="1"/>
    <col min="14855" max="14855" width="15.140625" customWidth="1"/>
    <col min="14857" max="14857" width="10.140625" bestFit="1" customWidth="1"/>
    <col min="15105" max="15105" width="4.42578125" customWidth="1"/>
    <col min="15106" max="15106" width="59.5703125" customWidth="1"/>
    <col min="15107" max="15107" width="14.140625" customWidth="1"/>
    <col min="15108" max="15108" width="13.28515625" customWidth="1"/>
    <col min="15109" max="15109" width="13.7109375" customWidth="1"/>
    <col min="15110" max="15110" width="10" customWidth="1"/>
    <col min="15111" max="15111" width="15.140625" customWidth="1"/>
    <col min="15113" max="15113" width="10.140625" bestFit="1" customWidth="1"/>
    <col min="15361" max="15361" width="4.42578125" customWidth="1"/>
    <col min="15362" max="15362" width="59.5703125" customWidth="1"/>
    <col min="15363" max="15363" width="14.140625" customWidth="1"/>
    <col min="15364" max="15364" width="13.28515625" customWidth="1"/>
    <col min="15365" max="15365" width="13.7109375" customWidth="1"/>
    <col min="15366" max="15366" width="10" customWidth="1"/>
    <col min="15367" max="15367" width="15.140625" customWidth="1"/>
    <col min="15369" max="15369" width="10.140625" bestFit="1" customWidth="1"/>
    <col min="15617" max="15617" width="4.42578125" customWidth="1"/>
    <col min="15618" max="15618" width="59.5703125" customWidth="1"/>
    <col min="15619" max="15619" width="14.140625" customWidth="1"/>
    <col min="15620" max="15620" width="13.28515625" customWidth="1"/>
    <col min="15621" max="15621" width="13.7109375" customWidth="1"/>
    <col min="15622" max="15622" width="10" customWidth="1"/>
    <col min="15623" max="15623" width="15.140625" customWidth="1"/>
    <col min="15625" max="15625" width="10.140625" bestFit="1" customWidth="1"/>
    <col min="15873" max="15873" width="4.42578125" customWidth="1"/>
    <col min="15874" max="15874" width="59.5703125" customWidth="1"/>
    <col min="15875" max="15875" width="14.140625" customWidth="1"/>
    <col min="15876" max="15876" width="13.28515625" customWidth="1"/>
    <col min="15877" max="15877" width="13.7109375" customWidth="1"/>
    <col min="15878" max="15878" width="10" customWidth="1"/>
    <col min="15879" max="15879" width="15.140625" customWidth="1"/>
    <col min="15881" max="15881" width="10.140625" bestFit="1" customWidth="1"/>
    <col min="16129" max="16129" width="4.42578125" customWidth="1"/>
    <col min="16130" max="16130" width="59.5703125" customWidth="1"/>
    <col min="16131" max="16131" width="14.140625" customWidth="1"/>
    <col min="16132" max="16132" width="13.28515625" customWidth="1"/>
    <col min="16133" max="16133" width="13.7109375" customWidth="1"/>
    <col min="16134" max="16134" width="10" customWidth="1"/>
    <col min="16135" max="16135" width="15.140625" customWidth="1"/>
    <col min="16137" max="16137" width="10.140625" bestFit="1" customWidth="1"/>
  </cols>
  <sheetData>
    <row r="1" spans="1:7" x14ac:dyDescent="0.2">
      <c r="A1" s="517" t="s">
        <v>843</v>
      </c>
    </row>
    <row r="2" spans="1:7" x14ac:dyDescent="0.2">
      <c r="G2" t="s">
        <v>270</v>
      </c>
    </row>
    <row r="4" spans="1:7" ht="18" x14ac:dyDescent="0.25">
      <c r="A4" s="927" t="s">
        <v>730</v>
      </c>
      <c r="B4" s="886"/>
      <c r="C4" s="886"/>
      <c r="D4" s="886"/>
      <c r="E4" s="886"/>
      <c r="F4" s="886"/>
      <c r="G4" s="886"/>
    </row>
    <row r="5" spans="1:7" ht="25.5" x14ac:dyDescent="0.2">
      <c r="A5" s="475" t="s">
        <v>539</v>
      </c>
      <c r="B5" s="629" t="s">
        <v>273</v>
      </c>
      <c r="C5" s="629" t="s">
        <v>40</v>
      </c>
      <c r="D5" s="630" t="s">
        <v>44</v>
      </c>
      <c r="E5" s="629" t="s">
        <v>540</v>
      </c>
      <c r="F5" s="629" t="s">
        <v>541</v>
      </c>
      <c r="G5" s="629" t="s">
        <v>271</v>
      </c>
    </row>
    <row r="6" spans="1:7" x14ac:dyDescent="0.2">
      <c r="A6" s="631" t="s">
        <v>542</v>
      </c>
      <c r="B6" s="211" t="s">
        <v>543</v>
      </c>
      <c r="C6" s="632">
        <v>501643652</v>
      </c>
      <c r="D6" s="632">
        <v>282836</v>
      </c>
      <c r="E6" s="632">
        <v>10169981</v>
      </c>
      <c r="F6" s="632">
        <v>3</v>
      </c>
      <c r="G6" s="632">
        <f t="shared" ref="G6:G26" si="0">SUM(C6:F6)</f>
        <v>512096472</v>
      </c>
    </row>
    <row r="7" spans="1:7" x14ac:dyDescent="0.2">
      <c r="A7" s="631" t="s">
        <v>544</v>
      </c>
      <c r="B7" s="211" t="s">
        <v>545</v>
      </c>
      <c r="C7" s="632">
        <v>196903649</v>
      </c>
      <c r="D7" s="632">
        <v>33056589</v>
      </c>
      <c r="E7" s="632">
        <v>92328466</v>
      </c>
      <c r="F7" s="632">
        <v>536104</v>
      </c>
      <c r="G7" s="632">
        <f t="shared" si="0"/>
        <v>322824808</v>
      </c>
    </row>
    <row r="8" spans="1:7" s="59" customFormat="1" x14ac:dyDescent="0.2">
      <c r="A8" s="633" t="s">
        <v>546</v>
      </c>
      <c r="B8" s="634" t="s">
        <v>547</v>
      </c>
      <c r="C8" s="635">
        <f>C6-C7</f>
        <v>304740003</v>
      </c>
      <c r="D8" s="635">
        <f t="shared" ref="D8:G8" si="1">D6-D7</f>
        <v>-32773753</v>
      </c>
      <c r="E8" s="635">
        <f t="shared" si="1"/>
        <v>-82158485</v>
      </c>
      <c r="F8" s="635">
        <f t="shared" si="1"/>
        <v>-536101</v>
      </c>
      <c r="G8" s="635">
        <f t="shared" si="1"/>
        <v>189271664</v>
      </c>
    </row>
    <row r="9" spans="1:7" x14ac:dyDescent="0.2">
      <c r="A9" s="631" t="s">
        <v>548</v>
      </c>
      <c r="B9" s="211" t="s">
        <v>549</v>
      </c>
      <c r="C9" s="632">
        <v>43116289</v>
      </c>
      <c r="D9" s="632">
        <v>33682871</v>
      </c>
      <c r="E9" s="632">
        <v>83559393</v>
      </c>
      <c r="F9" s="632">
        <v>591165</v>
      </c>
      <c r="G9" s="632">
        <f t="shared" si="0"/>
        <v>160949718</v>
      </c>
    </row>
    <row r="10" spans="1:7" x14ac:dyDescent="0.2">
      <c r="A10" s="631" t="s">
        <v>550</v>
      </c>
      <c r="B10" s="211" t="s">
        <v>551</v>
      </c>
      <c r="C10" s="632">
        <v>120960164</v>
      </c>
      <c r="D10" s="632">
        <v>0</v>
      </c>
      <c r="E10" s="632">
        <v>0</v>
      </c>
      <c r="F10" s="632">
        <v>0</v>
      </c>
      <c r="G10" s="632">
        <f t="shared" si="0"/>
        <v>120960164</v>
      </c>
    </row>
    <row r="11" spans="1:7" s="59" customFormat="1" x14ac:dyDescent="0.2">
      <c r="A11" s="633" t="s">
        <v>552</v>
      </c>
      <c r="B11" s="634" t="s">
        <v>553</v>
      </c>
      <c r="C11" s="635">
        <f>C9-C10</f>
        <v>-77843875</v>
      </c>
      <c r="D11" s="635">
        <f t="shared" ref="D11:G11" si="2">D9-D10</f>
        <v>33682871</v>
      </c>
      <c r="E11" s="635">
        <f t="shared" si="2"/>
        <v>83559393</v>
      </c>
      <c r="F11" s="635">
        <f t="shared" si="2"/>
        <v>591165</v>
      </c>
      <c r="G11" s="635">
        <f t="shared" si="2"/>
        <v>39989554</v>
      </c>
    </row>
    <row r="12" spans="1:7" s="11" customFormat="1" x14ac:dyDescent="0.2">
      <c r="A12" s="636" t="s">
        <v>554</v>
      </c>
      <c r="B12" s="637" t="s">
        <v>555</v>
      </c>
      <c r="C12" s="635">
        <f>C8+C11</f>
        <v>226896128</v>
      </c>
      <c r="D12" s="635">
        <f t="shared" ref="D12:G12" si="3">D8+D11</f>
        <v>909118</v>
      </c>
      <c r="E12" s="635">
        <f t="shared" si="3"/>
        <v>1400908</v>
      </c>
      <c r="F12" s="635">
        <f t="shared" si="3"/>
        <v>55064</v>
      </c>
      <c r="G12" s="635">
        <f t="shared" si="3"/>
        <v>229261218</v>
      </c>
    </row>
    <row r="13" spans="1:7" x14ac:dyDescent="0.2">
      <c r="A13" s="631" t="s">
        <v>556</v>
      </c>
      <c r="B13" s="211" t="s">
        <v>557</v>
      </c>
      <c r="C13" s="632">
        <v>274970</v>
      </c>
      <c r="D13" s="632">
        <v>0</v>
      </c>
      <c r="E13" s="632">
        <v>3371356</v>
      </c>
      <c r="F13" s="632">
        <v>0</v>
      </c>
      <c r="G13" s="632">
        <f t="shared" si="0"/>
        <v>3646326</v>
      </c>
    </row>
    <row r="14" spans="1:7" x14ac:dyDescent="0.2">
      <c r="A14" s="631" t="s">
        <v>558</v>
      </c>
      <c r="B14" s="211" t="s">
        <v>559</v>
      </c>
      <c r="C14" s="632">
        <v>201602</v>
      </c>
      <c r="D14" s="632">
        <v>0</v>
      </c>
      <c r="E14" s="632">
        <v>3344858</v>
      </c>
      <c r="F14" s="632">
        <v>0</v>
      </c>
      <c r="G14" s="632">
        <f t="shared" si="0"/>
        <v>3546460</v>
      </c>
    </row>
    <row r="15" spans="1:7" s="59" customFormat="1" x14ac:dyDescent="0.2">
      <c r="A15" s="633" t="s">
        <v>560</v>
      </c>
      <c r="B15" s="634" t="s">
        <v>561</v>
      </c>
      <c r="C15" s="635">
        <f>C13-C14</f>
        <v>73368</v>
      </c>
      <c r="D15" s="635">
        <f t="shared" ref="D15:G15" si="4">D13-D14</f>
        <v>0</v>
      </c>
      <c r="E15" s="635">
        <f t="shared" si="4"/>
        <v>26498</v>
      </c>
      <c r="F15" s="635">
        <f t="shared" si="4"/>
        <v>0</v>
      </c>
      <c r="G15" s="635">
        <f t="shared" si="4"/>
        <v>99866</v>
      </c>
    </row>
    <row r="16" spans="1:7" x14ac:dyDescent="0.2">
      <c r="A16" s="631" t="s">
        <v>562</v>
      </c>
      <c r="B16" s="211" t="s">
        <v>563</v>
      </c>
      <c r="C16" s="632">
        <v>0</v>
      </c>
      <c r="D16" s="632">
        <v>0</v>
      </c>
      <c r="E16" s="632">
        <v>0</v>
      </c>
      <c r="F16" s="632">
        <v>0</v>
      </c>
      <c r="G16" s="632">
        <f t="shared" si="0"/>
        <v>0</v>
      </c>
    </row>
    <row r="17" spans="1:9" x14ac:dyDescent="0.2">
      <c r="A17" s="631" t="s">
        <v>564</v>
      </c>
      <c r="B17" s="211" t="s">
        <v>565</v>
      </c>
      <c r="C17" s="632">
        <v>0</v>
      </c>
      <c r="D17" s="632">
        <v>0</v>
      </c>
      <c r="E17" s="632">
        <v>0</v>
      </c>
      <c r="F17" s="632">
        <v>0</v>
      </c>
      <c r="G17" s="632">
        <f t="shared" si="0"/>
        <v>0</v>
      </c>
    </row>
    <row r="18" spans="1:9" s="59" customFormat="1" x14ac:dyDescent="0.2">
      <c r="A18" s="633" t="s">
        <v>566</v>
      </c>
      <c r="B18" s="634" t="s">
        <v>567</v>
      </c>
      <c r="C18" s="635">
        <v>0</v>
      </c>
      <c r="D18" s="635">
        <v>0</v>
      </c>
      <c r="E18" s="635">
        <v>0</v>
      </c>
      <c r="F18" s="635">
        <v>0</v>
      </c>
      <c r="G18" s="632">
        <f t="shared" si="0"/>
        <v>0</v>
      </c>
    </row>
    <row r="19" spans="1:9" s="11" customFormat="1" x14ac:dyDescent="0.2">
      <c r="A19" s="636" t="s">
        <v>568</v>
      </c>
      <c r="B19" s="637" t="s">
        <v>569</v>
      </c>
      <c r="C19" s="635">
        <f>C15+C18</f>
        <v>73368</v>
      </c>
      <c r="D19" s="635">
        <f t="shared" ref="D19:G19" si="5">D15+D18</f>
        <v>0</v>
      </c>
      <c r="E19" s="635">
        <f t="shared" si="5"/>
        <v>26498</v>
      </c>
      <c r="F19" s="635">
        <f t="shared" si="5"/>
        <v>0</v>
      </c>
      <c r="G19" s="635">
        <f t="shared" si="5"/>
        <v>99866</v>
      </c>
    </row>
    <row r="20" spans="1:9" s="11" customFormat="1" x14ac:dyDescent="0.2">
      <c r="A20" s="636" t="s">
        <v>570</v>
      </c>
      <c r="B20" s="637" t="s">
        <v>571</v>
      </c>
      <c r="C20" s="635">
        <f>C12+C19</f>
        <v>226969496</v>
      </c>
      <c r="D20" s="635">
        <f t="shared" ref="D20:G20" si="6">D12+D19</f>
        <v>909118</v>
      </c>
      <c r="E20" s="635">
        <f t="shared" si="6"/>
        <v>1427406</v>
      </c>
      <c r="F20" s="635">
        <f t="shared" si="6"/>
        <v>55064</v>
      </c>
      <c r="G20" s="635">
        <f t="shared" si="6"/>
        <v>229361084</v>
      </c>
    </row>
    <row r="21" spans="1:9" s="11" customFormat="1" x14ac:dyDescent="0.2">
      <c r="A21" s="636" t="s">
        <v>572</v>
      </c>
      <c r="B21" s="637" t="s">
        <v>573</v>
      </c>
      <c r="C21" s="635">
        <v>226800649</v>
      </c>
      <c r="D21" s="635">
        <v>144072</v>
      </c>
      <c r="E21" s="635">
        <v>236392</v>
      </c>
      <c r="F21" s="635"/>
      <c r="G21" s="635">
        <f t="shared" si="0"/>
        <v>227181113</v>
      </c>
      <c r="I21" s="259"/>
    </row>
    <row r="22" spans="1:9" s="11" customFormat="1" x14ac:dyDescent="0.2">
      <c r="A22" s="636" t="s">
        <v>574</v>
      </c>
      <c r="B22" s="637" t="s">
        <v>575</v>
      </c>
      <c r="C22" s="635">
        <v>95479</v>
      </c>
      <c r="D22" s="635">
        <v>765046</v>
      </c>
      <c r="E22" s="635">
        <v>1164516</v>
      </c>
      <c r="F22" s="635">
        <v>55064</v>
      </c>
      <c r="G22" s="635">
        <f t="shared" si="0"/>
        <v>2080105</v>
      </c>
    </row>
    <row r="23" spans="1:9" s="11" customFormat="1" x14ac:dyDescent="0.2">
      <c r="A23" s="636" t="s">
        <v>576</v>
      </c>
      <c r="B23" s="637" t="s">
        <v>577</v>
      </c>
      <c r="C23" s="635">
        <v>6603</v>
      </c>
      <c r="D23" s="635">
        <v>0</v>
      </c>
      <c r="E23" s="635">
        <v>2385</v>
      </c>
      <c r="F23" s="635">
        <v>0</v>
      </c>
      <c r="G23" s="635">
        <f t="shared" si="0"/>
        <v>8988</v>
      </c>
      <c r="I23" s="259"/>
    </row>
    <row r="24" spans="1:9" s="11" customFormat="1" x14ac:dyDescent="0.2">
      <c r="A24" s="638">
        <v>19</v>
      </c>
      <c r="B24" s="637" t="s">
        <v>578</v>
      </c>
      <c r="C24" s="635">
        <f>C19-C23</f>
        <v>66765</v>
      </c>
      <c r="D24" s="635">
        <v>0</v>
      </c>
      <c r="E24" s="635"/>
      <c r="F24" s="635">
        <v>0</v>
      </c>
      <c r="G24" s="635">
        <f t="shared" si="0"/>
        <v>66765</v>
      </c>
      <c r="I24" s="259"/>
    </row>
    <row r="25" spans="1:9" x14ac:dyDescent="0.2">
      <c r="A25" s="475">
        <v>20</v>
      </c>
      <c r="B25" s="211" t="s">
        <v>579</v>
      </c>
      <c r="C25" s="639">
        <v>35501427</v>
      </c>
      <c r="D25" s="639">
        <v>909118</v>
      </c>
      <c r="E25" s="639">
        <v>1164516</v>
      </c>
      <c r="F25" s="639">
        <v>55064</v>
      </c>
      <c r="G25" s="640">
        <f t="shared" si="0"/>
        <v>37630125</v>
      </c>
      <c r="I25" s="245"/>
    </row>
    <row r="26" spans="1:9" x14ac:dyDescent="0.2">
      <c r="A26" s="636" t="s">
        <v>580</v>
      </c>
      <c r="B26" s="641" t="s">
        <v>581</v>
      </c>
      <c r="C26" s="639">
        <v>191730959</v>
      </c>
      <c r="D26" s="639"/>
      <c r="E26" s="639"/>
      <c r="F26" s="639"/>
      <c r="G26" s="640">
        <f t="shared" si="0"/>
        <v>191730959</v>
      </c>
    </row>
    <row r="27" spans="1:9" x14ac:dyDescent="0.2">
      <c r="G27" s="245"/>
    </row>
  </sheetData>
  <mergeCells count="1">
    <mergeCell ref="A4:G4"/>
  </mergeCells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G42"/>
  <sheetViews>
    <sheetView workbookViewId="0">
      <selection activeCell="A2" sqref="A2:C2"/>
    </sheetView>
  </sheetViews>
  <sheetFormatPr defaultRowHeight="12.75" x14ac:dyDescent="0.2"/>
  <cols>
    <col min="1" max="1" width="9.140625" style="519"/>
    <col min="2" max="2" width="32.5703125" style="519" customWidth="1"/>
    <col min="3" max="3" width="13.5703125" style="519" customWidth="1"/>
    <col min="4" max="4" width="11.42578125" style="519" customWidth="1"/>
    <col min="5" max="5" width="10.85546875" style="519" customWidth="1"/>
    <col min="6" max="257" width="9.140625" style="519"/>
    <col min="258" max="258" width="32.5703125" style="519" customWidth="1"/>
    <col min="259" max="259" width="13.5703125" style="519" customWidth="1"/>
    <col min="260" max="260" width="11.42578125" style="519" customWidth="1"/>
    <col min="261" max="261" width="10.85546875" style="519" customWidth="1"/>
    <col min="262" max="513" width="9.140625" style="519"/>
    <col min="514" max="514" width="32.5703125" style="519" customWidth="1"/>
    <col min="515" max="515" width="13.5703125" style="519" customWidth="1"/>
    <col min="516" max="516" width="11.42578125" style="519" customWidth="1"/>
    <col min="517" max="517" width="10.85546875" style="519" customWidth="1"/>
    <col min="518" max="769" width="9.140625" style="519"/>
    <col min="770" max="770" width="32.5703125" style="519" customWidth="1"/>
    <col min="771" max="771" width="13.5703125" style="519" customWidth="1"/>
    <col min="772" max="772" width="11.42578125" style="519" customWidth="1"/>
    <col min="773" max="773" width="10.85546875" style="519" customWidth="1"/>
    <col min="774" max="1025" width="9.140625" style="519"/>
    <col min="1026" max="1026" width="32.5703125" style="519" customWidth="1"/>
    <col min="1027" max="1027" width="13.5703125" style="519" customWidth="1"/>
    <col min="1028" max="1028" width="11.42578125" style="519" customWidth="1"/>
    <col min="1029" max="1029" width="10.85546875" style="519" customWidth="1"/>
    <col min="1030" max="1281" width="9.140625" style="519"/>
    <col min="1282" max="1282" width="32.5703125" style="519" customWidth="1"/>
    <col min="1283" max="1283" width="13.5703125" style="519" customWidth="1"/>
    <col min="1284" max="1284" width="11.42578125" style="519" customWidth="1"/>
    <col min="1285" max="1285" width="10.85546875" style="519" customWidth="1"/>
    <col min="1286" max="1537" width="9.140625" style="519"/>
    <col min="1538" max="1538" width="32.5703125" style="519" customWidth="1"/>
    <col min="1539" max="1539" width="13.5703125" style="519" customWidth="1"/>
    <col min="1540" max="1540" width="11.42578125" style="519" customWidth="1"/>
    <col min="1541" max="1541" width="10.85546875" style="519" customWidth="1"/>
    <col min="1542" max="1793" width="9.140625" style="519"/>
    <col min="1794" max="1794" width="32.5703125" style="519" customWidth="1"/>
    <col min="1795" max="1795" width="13.5703125" style="519" customWidth="1"/>
    <col min="1796" max="1796" width="11.42578125" style="519" customWidth="1"/>
    <col min="1797" max="1797" width="10.85546875" style="519" customWidth="1"/>
    <col min="1798" max="2049" width="9.140625" style="519"/>
    <col min="2050" max="2050" width="32.5703125" style="519" customWidth="1"/>
    <col min="2051" max="2051" width="13.5703125" style="519" customWidth="1"/>
    <col min="2052" max="2052" width="11.42578125" style="519" customWidth="1"/>
    <col min="2053" max="2053" width="10.85546875" style="519" customWidth="1"/>
    <col min="2054" max="2305" width="9.140625" style="519"/>
    <col min="2306" max="2306" width="32.5703125" style="519" customWidth="1"/>
    <col min="2307" max="2307" width="13.5703125" style="519" customWidth="1"/>
    <col min="2308" max="2308" width="11.42578125" style="519" customWidth="1"/>
    <col min="2309" max="2309" width="10.85546875" style="519" customWidth="1"/>
    <col min="2310" max="2561" width="9.140625" style="519"/>
    <col min="2562" max="2562" width="32.5703125" style="519" customWidth="1"/>
    <col min="2563" max="2563" width="13.5703125" style="519" customWidth="1"/>
    <col min="2564" max="2564" width="11.42578125" style="519" customWidth="1"/>
    <col min="2565" max="2565" width="10.85546875" style="519" customWidth="1"/>
    <col min="2566" max="2817" width="9.140625" style="519"/>
    <col min="2818" max="2818" width="32.5703125" style="519" customWidth="1"/>
    <col min="2819" max="2819" width="13.5703125" style="519" customWidth="1"/>
    <col min="2820" max="2820" width="11.42578125" style="519" customWidth="1"/>
    <col min="2821" max="2821" width="10.85546875" style="519" customWidth="1"/>
    <col min="2822" max="3073" width="9.140625" style="519"/>
    <col min="3074" max="3074" width="32.5703125" style="519" customWidth="1"/>
    <col min="3075" max="3075" width="13.5703125" style="519" customWidth="1"/>
    <col min="3076" max="3076" width="11.42578125" style="519" customWidth="1"/>
    <col min="3077" max="3077" width="10.85546875" style="519" customWidth="1"/>
    <col min="3078" max="3329" width="9.140625" style="519"/>
    <col min="3330" max="3330" width="32.5703125" style="519" customWidth="1"/>
    <col min="3331" max="3331" width="13.5703125" style="519" customWidth="1"/>
    <col min="3332" max="3332" width="11.42578125" style="519" customWidth="1"/>
    <col min="3333" max="3333" width="10.85546875" style="519" customWidth="1"/>
    <col min="3334" max="3585" width="9.140625" style="519"/>
    <col min="3586" max="3586" width="32.5703125" style="519" customWidth="1"/>
    <col min="3587" max="3587" width="13.5703125" style="519" customWidth="1"/>
    <col min="3588" max="3588" width="11.42578125" style="519" customWidth="1"/>
    <col min="3589" max="3589" width="10.85546875" style="519" customWidth="1"/>
    <col min="3590" max="3841" width="9.140625" style="519"/>
    <col min="3842" max="3842" width="32.5703125" style="519" customWidth="1"/>
    <col min="3843" max="3843" width="13.5703125" style="519" customWidth="1"/>
    <col min="3844" max="3844" width="11.42578125" style="519" customWidth="1"/>
    <col min="3845" max="3845" width="10.85546875" style="519" customWidth="1"/>
    <col min="3846" max="4097" width="9.140625" style="519"/>
    <col min="4098" max="4098" width="32.5703125" style="519" customWidth="1"/>
    <col min="4099" max="4099" width="13.5703125" style="519" customWidth="1"/>
    <col min="4100" max="4100" width="11.42578125" style="519" customWidth="1"/>
    <col min="4101" max="4101" width="10.85546875" style="519" customWidth="1"/>
    <col min="4102" max="4353" width="9.140625" style="519"/>
    <col min="4354" max="4354" width="32.5703125" style="519" customWidth="1"/>
    <col min="4355" max="4355" width="13.5703125" style="519" customWidth="1"/>
    <col min="4356" max="4356" width="11.42578125" style="519" customWidth="1"/>
    <col min="4357" max="4357" width="10.85546875" style="519" customWidth="1"/>
    <col min="4358" max="4609" width="9.140625" style="519"/>
    <col min="4610" max="4610" width="32.5703125" style="519" customWidth="1"/>
    <col min="4611" max="4611" width="13.5703125" style="519" customWidth="1"/>
    <col min="4612" max="4612" width="11.42578125" style="519" customWidth="1"/>
    <col min="4613" max="4613" width="10.85546875" style="519" customWidth="1"/>
    <col min="4614" max="4865" width="9.140625" style="519"/>
    <col min="4866" max="4866" width="32.5703125" style="519" customWidth="1"/>
    <col min="4867" max="4867" width="13.5703125" style="519" customWidth="1"/>
    <col min="4868" max="4868" width="11.42578125" style="519" customWidth="1"/>
    <col min="4869" max="4869" width="10.85546875" style="519" customWidth="1"/>
    <col min="4870" max="5121" width="9.140625" style="519"/>
    <col min="5122" max="5122" width="32.5703125" style="519" customWidth="1"/>
    <col min="5123" max="5123" width="13.5703125" style="519" customWidth="1"/>
    <col min="5124" max="5124" width="11.42578125" style="519" customWidth="1"/>
    <col min="5125" max="5125" width="10.85546875" style="519" customWidth="1"/>
    <col min="5126" max="5377" width="9.140625" style="519"/>
    <col min="5378" max="5378" width="32.5703125" style="519" customWidth="1"/>
    <col min="5379" max="5379" width="13.5703125" style="519" customWidth="1"/>
    <col min="5380" max="5380" width="11.42578125" style="519" customWidth="1"/>
    <col min="5381" max="5381" width="10.85546875" style="519" customWidth="1"/>
    <col min="5382" max="5633" width="9.140625" style="519"/>
    <col min="5634" max="5634" width="32.5703125" style="519" customWidth="1"/>
    <col min="5635" max="5635" width="13.5703125" style="519" customWidth="1"/>
    <col min="5636" max="5636" width="11.42578125" style="519" customWidth="1"/>
    <col min="5637" max="5637" width="10.85546875" style="519" customWidth="1"/>
    <col min="5638" max="5889" width="9.140625" style="519"/>
    <col min="5890" max="5890" width="32.5703125" style="519" customWidth="1"/>
    <col min="5891" max="5891" width="13.5703125" style="519" customWidth="1"/>
    <col min="5892" max="5892" width="11.42578125" style="519" customWidth="1"/>
    <col min="5893" max="5893" width="10.85546875" style="519" customWidth="1"/>
    <col min="5894" max="6145" width="9.140625" style="519"/>
    <col min="6146" max="6146" width="32.5703125" style="519" customWidth="1"/>
    <col min="6147" max="6147" width="13.5703125" style="519" customWidth="1"/>
    <col min="6148" max="6148" width="11.42578125" style="519" customWidth="1"/>
    <col min="6149" max="6149" width="10.85546875" style="519" customWidth="1"/>
    <col min="6150" max="6401" width="9.140625" style="519"/>
    <col min="6402" max="6402" width="32.5703125" style="519" customWidth="1"/>
    <col min="6403" max="6403" width="13.5703125" style="519" customWidth="1"/>
    <col min="6404" max="6404" width="11.42578125" style="519" customWidth="1"/>
    <col min="6405" max="6405" width="10.85546875" style="519" customWidth="1"/>
    <col min="6406" max="6657" width="9.140625" style="519"/>
    <col min="6658" max="6658" width="32.5703125" style="519" customWidth="1"/>
    <col min="6659" max="6659" width="13.5703125" style="519" customWidth="1"/>
    <col min="6660" max="6660" width="11.42578125" style="519" customWidth="1"/>
    <col min="6661" max="6661" width="10.85546875" style="519" customWidth="1"/>
    <col min="6662" max="6913" width="9.140625" style="519"/>
    <col min="6914" max="6914" width="32.5703125" style="519" customWidth="1"/>
    <col min="6915" max="6915" width="13.5703125" style="519" customWidth="1"/>
    <col min="6916" max="6916" width="11.42578125" style="519" customWidth="1"/>
    <col min="6917" max="6917" width="10.85546875" style="519" customWidth="1"/>
    <col min="6918" max="7169" width="9.140625" style="519"/>
    <col min="7170" max="7170" width="32.5703125" style="519" customWidth="1"/>
    <col min="7171" max="7171" width="13.5703125" style="519" customWidth="1"/>
    <col min="7172" max="7172" width="11.42578125" style="519" customWidth="1"/>
    <col min="7173" max="7173" width="10.85546875" style="519" customWidth="1"/>
    <col min="7174" max="7425" width="9.140625" style="519"/>
    <col min="7426" max="7426" width="32.5703125" style="519" customWidth="1"/>
    <col min="7427" max="7427" width="13.5703125" style="519" customWidth="1"/>
    <col min="7428" max="7428" width="11.42578125" style="519" customWidth="1"/>
    <col min="7429" max="7429" width="10.85546875" style="519" customWidth="1"/>
    <col min="7430" max="7681" width="9.140625" style="519"/>
    <col min="7682" max="7682" width="32.5703125" style="519" customWidth="1"/>
    <col min="7683" max="7683" width="13.5703125" style="519" customWidth="1"/>
    <col min="7684" max="7684" width="11.42578125" style="519" customWidth="1"/>
    <col min="7685" max="7685" width="10.85546875" style="519" customWidth="1"/>
    <col min="7686" max="7937" width="9.140625" style="519"/>
    <col min="7938" max="7938" width="32.5703125" style="519" customWidth="1"/>
    <col min="7939" max="7939" width="13.5703125" style="519" customWidth="1"/>
    <col min="7940" max="7940" width="11.42578125" style="519" customWidth="1"/>
    <col min="7941" max="7941" width="10.85546875" style="519" customWidth="1"/>
    <col min="7942" max="8193" width="9.140625" style="519"/>
    <col min="8194" max="8194" width="32.5703125" style="519" customWidth="1"/>
    <col min="8195" max="8195" width="13.5703125" style="519" customWidth="1"/>
    <col min="8196" max="8196" width="11.42578125" style="519" customWidth="1"/>
    <col min="8197" max="8197" width="10.85546875" style="519" customWidth="1"/>
    <col min="8198" max="8449" width="9.140625" style="519"/>
    <col min="8450" max="8450" width="32.5703125" style="519" customWidth="1"/>
    <col min="8451" max="8451" width="13.5703125" style="519" customWidth="1"/>
    <col min="8452" max="8452" width="11.42578125" style="519" customWidth="1"/>
    <col min="8453" max="8453" width="10.85546875" style="519" customWidth="1"/>
    <col min="8454" max="8705" width="9.140625" style="519"/>
    <col min="8706" max="8706" width="32.5703125" style="519" customWidth="1"/>
    <col min="8707" max="8707" width="13.5703125" style="519" customWidth="1"/>
    <col min="8708" max="8708" width="11.42578125" style="519" customWidth="1"/>
    <col min="8709" max="8709" width="10.85546875" style="519" customWidth="1"/>
    <col min="8710" max="8961" width="9.140625" style="519"/>
    <col min="8962" max="8962" width="32.5703125" style="519" customWidth="1"/>
    <col min="8963" max="8963" width="13.5703125" style="519" customWidth="1"/>
    <col min="8964" max="8964" width="11.42578125" style="519" customWidth="1"/>
    <col min="8965" max="8965" width="10.85546875" style="519" customWidth="1"/>
    <col min="8966" max="9217" width="9.140625" style="519"/>
    <col min="9218" max="9218" width="32.5703125" style="519" customWidth="1"/>
    <col min="9219" max="9219" width="13.5703125" style="519" customWidth="1"/>
    <col min="9220" max="9220" width="11.42578125" style="519" customWidth="1"/>
    <col min="9221" max="9221" width="10.85546875" style="519" customWidth="1"/>
    <col min="9222" max="9473" width="9.140625" style="519"/>
    <col min="9474" max="9474" width="32.5703125" style="519" customWidth="1"/>
    <col min="9475" max="9475" width="13.5703125" style="519" customWidth="1"/>
    <col min="9476" max="9476" width="11.42578125" style="519" customWidth="1"/>
    <col min="9477" max="9477" width="10.85546875" style="519" customWidth="1"/>
    <col min="9478" max="9729" width="9.140625" style="519"/>
    <col min="9730" max="9730" width="32.5703125" style="519" customWidth="1"/>
    <col min="9731" max="9731" width="13.5703125" style="519" customWidth="1"/>
    <col min="9732" max="9732" width="11.42578125" style="519" customWidth="1"/>
    <col min="9733" max="9733" width="10.85546875" style="519" customWidth="1"/>
    <col min="9734" max="9985" width="9.140625" style="519"/>
    <col min="9986" max="9986" width="32.5703125" style="519" customWidth="1"/>
    <col min="9987" max="9987" width="13.5703125" style="519" customWidth="1"/>
    <col min="9988" max="9988" width="11.42578125" style="519" customWidth="1"/>
    <col min="9989" max="9989" width="10.85546875" style="519" customWidth="1"/>
    <col min="9990" max="10241" width="9.140625" style="519"/>
    <col min="10242" max="10242" width="32.5703125" style="519" customWidth="1"/>
    <col min="10243" max="10243" width="13.5703125" style="519" customWidth="1"/>
    <col min="10244" max="10244" width="11.42578125" style="519" customWidth="1"/>
    <col min="10245" max="10245" width="10.85546875" style="519" customWidth="1"/>
    <col min="10246" max="10497" width="9.140625" style="519"/>
    <col min="10498" max="10498" width="32.5703125" style="519" customWidth="1"/>
    <col min="10499" max="10499" width="13.5703125" style="519" customWidth="1"/>
    <col min="10500" max="10500" width="11.42578125" style="519" customWidth="1"/>
    <col min="10501" max="10501" width="10.85546875" style="519" customWidth="1"/>
    <col min="10502" max="10753" width="9.140625" style="519"/>
    <col min="10754" max="10754" width="32.5703125" style="519" customWidth="1"/>
    <col min="10755" max="10755" width="13.5703125" style="519" customWidth="1"/>
    <col min="10756" max="10756" width="11.42578125" style="519" customWidth="1"/>
    <col min="10757" max="10757" width="10.85546875" style="519" customWidth="1"/>
    <col min="10758" max="11009" width="9.140625" style="519"/>
    <col min="11010" max="11010" width="32.5703125" style="519" customWidth="1"/>
    <col min="11011" max="11011" width="13.5703125" style="519" customWidth="1"/>
    <col min="11012" max="11012" width="11.42578125" style="519" customWidth="1"/>
    <col min="11013" max="11013" width="10.85546875" style="519" customWidth="1"/>
    <col min="11014" max="11265" width="9.140625" style="519"/>
    <col min="11266" max="11266" width="32.5703125" style="519" customWidth="1"/>
    <col min="11267" max="11267" width="13.5703125" style="519" customWidth="1"/>
    <col min="11268" max="11268" width="11.42578125" style="519" customWidth="1"/>
    <col min="11269" max="11269" width="10.85546875" style="519" customWidth="1"/>
    <col min="11270" max="11521" width="9.140625" style="519"/>
    <col min="11522" max="11522" width="32.5703125" style="519" customWidth="1"/>
    <col min="11523" max="11523" width="13.5703125" style="519" customWidth="1"/>
    <col min="11524" max="11524" width="11.42578125" style="519" customWidth="1"/>
    <col min="11525" max="11525" width="10.85546875" style="519" customWidth="1"/>
    <col min="11526" max="11777" width="9.140625" style="519"/>
    <col min="11778" max="11778" width="32.5703125" style="519" customWidth="1"/>
    <col min="11779" max="11779" width="13.5703125" style="519" customWidth="1"/>
    <col min="11780" max="11780" width="11.42578125" style="519" customWidth="1"/>
    <col min="11781" max="11781" width="10.85546875" style="519" customWidth="1"/>
    <col min="11782" max="12033" width="9.140625" style="519"/>
    <col min="12034" max="12034" width="32.5703125" style="519" customWidth="1"/>
    <col min="12035" max="12035" width="13.5703125" style="519" customWidth="1"/>
    <col min="12036" max="12036" width="11.42578125" style="519" customWidth="1"/>
    <col min="12037" max="12037" width="10.85546875" style="519" customWidth="1"/>
    <col min="12038" max="12289" width="9.140625" style="519"/>
    <col min="12290" max="12290" width="32.5703125" style="519" customWidth="1"/>
    <col min="12291" max="12291" width="13.5703125" style="519" customWidth="1"/>
    <col min="12292" max="12292" width="11.42578125" style="519" customWidth="1"/>
    <col min="12293" max="12293" width="10.85546875" style="519" customWidth="1"/>
    <col min="12294" max="12545" width="9.140625" style="519"/>
    <col min="12546" max="12546" width="32.5703125" style="519" customWidth="1"/>
    <col min="12547" max="12547" width="13.5703125" style="519" customWidth="1"/>
    <col min="12548" max="12548" width="11.42578125" style="519" customWidth="1"/>
    <col min="12549" max="12549" width="10.85546875" style="519" customWidth="1"/>
    <col min="12550" max="12801" width="9.140625" style="519"/>
    <col min="12802" max="12802" width="32.5703125" style="519" customWidth="1"/>
    <col min="12803" max="12803" width="13.5703125" style="519" customWidth="1"/>
    <col min="12804" max="12804" width="11.42578125" style="519" customWidth="1"/>
    <col min="12805" max="12805" width="10.85546875" style="519" customWidth="1"/>
    <col min="12806" max="13057" width="9.140625" style="519"/>
    <col min="13058" max="13058" width="32.5703125" style="519" customWidth="1"/>
    <col min="13059" max="13059" width="13.5703125" style="519" customWidth="1"/>
    <col min="13060" max="13060" width="11.42578125" style="519" customWidth="1"/>
    <col min="13061" max="13061" width="10.85546875" style="519" customWidth="1"/>
    <col min="13062" max="13313" width="9.140625" style="519"/>
    <col min="13314" max="13314" width="32.5703125" style="519" customWidth="1"/>
    <col min="13315" max="13315" width="13.5703125" style="519" customWidth="1"/>
    <col min="13316" max="13316" width="11.42578125" style="519" customWidth="1"/>
    <col min="13317" max="13317" width="10.85546875" style="519" customWidth="1"/>
    <col min="13318" max="13569" width="9.140625" style="519"/>
    <col min="13570" max="13570" width="32.5703125" style="519" customWidth="1"/>
    <col min="13571" max="13571" width="13.5703125" style="519" customWidth="1"/>
    <col min="13572" max="13572" width="11.42578125" style="519" customWidth="1"/>
    <col min="13573" max="13573" width="10.85546875" style="519" customWidth="1"/>
    <col min="13574" max="13825" width="9.140625" style="519"/>
    <col min="13826" max="13826" width="32.5703125" style="519" customWidth="1"/>
    <col min="13827" max="13827" width="13.5703125" style="519" customWidth="1"/>
    <col min="13828" max="13828" width="11.42578125" style="519" customWidth="1"/>
    <col min="13829" max="13829" width="10.85546875" style="519" customWidth="1"/>
    <col min="13830" max="14081" width="9.140625" style="519"/>
    <col min="14082" max="14082" width="32.5703125" style="519" customWidth="1"/>
    <col min="14083" max="14083" width="13.5703125" style="519" customWidth="1"/>
    <col min="14084" max="14084" width="11.42578125" style="519" customWidth="1"/>
    <col min="14085" max="14085" width="10.85546875" style="519" customWidth="1"/>
    <col min="14086" max="14337" width="9.140625" style="519"/>
    <col min="14338" max="14338" width="32.5703125" style="519" customWidth="1"/>
    <col min="14339" max="14339" width="13.5703125" style="519" customWidth="1"/>
    <col min="14340" max="14340" width="11.42578125" style="519" customWidth="1"/>
    <col min="14341" max="14341" width="10.85546875" style="519" customWidth="1"/>
    <col min="14342" max="14593" width="9.140625" style="519"/>
    <col min="14594" max="14594" width="32.5703125" style="519" customWidth="1"/>
    <col min="14595" max="14595" width="13.5703125" style="519" customWidth="1"/>
    <col min="14596" max="14596" width="11.42578125" style="519" customWidth="1"/>
    <col min="14597" max="14597" width="10.85546875" style="519" customWidth="1"/>
    <col min="14598" max="14849" width="9.140625" style="519"/>
    <col min="14850" max="14850" width="32.5703125" style="519" customWidth="1"/>
    <col min="14851" max="14851" width="13.5703125" style="519" customWidth="1"/>
    <col min="14852" max="14852" width="11.42578125" style="519" customWidth="1"/>
    <col min="14853" max="14853" width="10.85546875" style="519" customWidth="1"/>
    <col min="14854" max="15105" width="9.140625" style="519"/>
    <col min="15106" max="15106" width="32.5703125" style="519" customWidth="1"/>
    <col min="15107" max="15107" width="13.5703125" style="519" customWidth="1"/>
    <col min="15108" max="15108" width="11.42578125" style="519" customWidth="1"/>
    <col min="15109" max="15109" width="10.85546875" style="519" customWidth="1"/>
    <col min="15110" max="15361" width="9.140625" style="519"/>
    <col min="15362" max="15362" width="32.5703125" style="519" customWidth="1"/>
    <col min="15363" max="15363" width="13.5703125" style="519" customWidth="1"/>
    <col min="15364" max="15364" width="11.42578125" style="519" customWidth="1"/>
    <col min="15365" max="15365" width="10.85546875" style="519" customWidth="1"/>
    <col min="15366" max="15617" width="9.140625" style="519"/>
    <col min="15618" max="15618" width="32.5703125" style="519" customWidth="1"/>
    <col min="15619" max="15619" width="13.5703125" style="519" customWidth="1"/>
    <col min="15620" max="15620" width="11.42578125" style="519" customWidth="1"/>
    <col min="15621" max="15621" width="10.85546875" style="519" customWidth="1"/>
    <col min="15622" max="15873" width="9.140625" style="519"/>
    <col min="15874" max="15874" width="32.5703125" style="519" customWidth="1"/>
    <col min="15875" max="15875" width="13.5703125" style="519" customWidth="1"/>
    <col min="15876" max="15876" width="11.42578125" style="519" customWidth="1"/>
    <col min="15877" max="15877" width="10.85546875" style="519" customWidth="1"/>
    <col min="15878" max="16129" width="9.140625" style="519"/>
    <col min="16130" max="16130" width="32.5703125" style="519" customWidth="1"/>
    <col min="16131" max="16131" width="13.5703125" style="519" customWidth="1"/>
    <col min="16132" max="16132" width="11.42578125" style="519" customWidth="1"/>
    <col min="16133" max="16133" width="10.85546875" style="519" customWidth="1"/>
    <col min="16134" max="16384" width="9.140625" style="519"/>
  </cols>
  <sheetData>
    <row r="1" spans="1:7" x14ac:dyDescent="0.2">
      <c r="A1" s="933"/>
      <c r="B1" s="933"/>
      <c r="C1" s="933"/>
    </row>
    <row r="2" spans="1:7" x14ac:dyDescent="0.2">
      <c r="A2" s="933" t="s">
        <v>844</v>
      </c>
      <c r="B2" s="933"/>
      <c r="C2" s="933"/>
    </row>
    <row r="3" spans="1:7" x14ac:dyDescent="0.2">
      <c r="A3" s="642"/>
      <c r="B3" s="642"/>
      <c r="C3" s="642"/>
    </row>
    <row r="4" spans="1:7" x14ac:dyDescent="0.2">
      <c r="A4" s="643"/>
      <c r="B4" s="934" t="s">
        <v>582</v>
      </c>
      <c r="C4" s="934"/>
    </row>
    <row r="5" spans="1:7" x14ac:dyDescent="0.2">
      <c r="A5" s="642"/>
      <c r="B5" s="644"/>
      <c r="C5" s="644"/>
      <c r="E5" s="519" t="s">
        <v>583</v>
      </c>
    </row>
    <row r="6" spans="1:7" x14ac:dyDescent="0.2">
      <c r="A6" s="642"/>
      <c r="B6" s="642"/>
      <c r="C6" s="642"/>
      <c r="E6" s="933"/>
      <c r="F6" s="933"/>
      <c r="G6" s="933"/>
    </row>
    <row r="7" spans="1:7" ht="76.5" x14ac:dyDescent="0.2">
      <c r="A7" s="642"/>
      <c r="B7" s="645" t="s">
        <v>584</v>
      </c>
      <c r="C7" s="646" t="s">
        <v>585</v>
      </c>
      <c r="D7" s="537" t="s">
        <v>586</v>
      </c>
      <c r="E7" s="527" t="s">
        <v>587</v>
      </c>
    </row>
    <row r="8" spans="1:7" x14ac:dyDescent="0.2">
      <c r="A8" s="642"/>
      <c r="B8" s="647" t="s">
        <v>169</v>
      </c>
      <c r="C8" s="648">
        <v>18</v>
      </c>
      <c r="D8" s="648">
        <v>18</v>
      </c>
      <c r="E8" s="648">
        <v>18</v>
      </c>
    </row>
    <row r="9" spans="1:7" ht="15" customHeight="1" x14ac:dyDescent="0.2">
      <c r="A9" s="642"/>
      <c r="B9" s="648" t="s">
        <v>163</v>
      </c>
      <c r="C9" s="648">
        <v>6</v>
      </c>
      <c r="D9" s="524">
        <v>6</v>
      </c>
      <c r="E9" s="524">
        <v>6</v>
      </c>
    </row>
    <row r="10" spans="1:7" ht="24.75" customHeight="1" x14ac:dyDescent="0.2">
      <c r="A10" s="642"/>
      <c r="B10" s="647" t="s">
        <v>588</v>
      </c>
      <c r="C10" s="648">
        <v>2</v>
      </c>
      <c r="D10" s="524">
        <v>2</v>
      </c>
      <c r="E10" s="524">
        <v>2</v>
      </c>
    </row>
    <row r="11" spans="1:7" ht="24.75" customHeight="1" x14ac:dyDescent="0.2">
      <c r="A11" s="642"/>
      <c r="B11" s="647" t="s">
        <v>589</v>
      </c>
      <c r="C11" s="648">
        <v>1</v>
      </c>
      <c r="D11" s="524">
        <v>1</v>
      </c>
      <c r="E11" s="524">
        <v>1</v>
      </c>
    </row>
    <row r="12" spans="1:7" ht="15" customHeight="1" x14ac:dyDescent="0.2">
      <c r="A12" s="642"/>
      <c r="B12" s="648" t="s">
        <v>590</v>
      </c>
      <c r="C12" s="648">
        <v>1</v>
      </c>
      <c r="D12" s="524">
        <v>1</v>
      </c>
      <c r="E12" s="524">
        <v>1</v>
      </c>
    </row>
    <row r="13" spans="1:7" ht="15" customHeight="1" x14ac:dyDescent="0.2">
      <c r="A13" s="642"/>
      <c r="B13" s="648" t="s">
        <v>779</v>
      </c>
      <c r="C13" s="648">
        <v>1</v>
      </c>
      <c r="D13" s="524">
        <v>1</v>
      </c>
      <c r="E13" s="524">
        <v>1</v>
      </c>
    </row>
    <row r="14" spans="1:7" ht="15" customHeight="1" x14ac:dyDescent="0.2">
      <c r="A14" s="642"/>
      <c r="B14" s="648" t="s">
        <v>780</v>
      </c>
      <c r="C14" s="648">
        <v>1</v>
      </c>
      <c r="D14" s="524">
        <v>1</v>
      </c>
      <c r="E14" s="524">
        <v>1</v>
      </c>
    </row>
    <row r="15" spans="1:7" ht="15" customHeight="1" x14ac:dyDescent="0.2">
      <c r="A15" s="642"/>
      <c r="B15" s="648" t="s">
        <v>591</v>
      </c>
      <c r="C15" s="648"/>
      <c r="D15" s="524">
        <v>1</v>
      </c>
      <c r="E15" s="524">
        <v>1</v>
      </c>
    </row>
    <row r="16" spans="1:7" ht="15" customHeight="1" x14ac:dyDescent="0.2">
      <c r="A16" s="642"/>
      <c r="B16" s="648"/>
      <c r="C16" s="648"/>
      <c r="D16" s="524"/>
      <c r="E16" s="524"/>
    </row>
    <row r="17" spans="1:6" ht="15" customHeight="1" x14ac:dyDescent="0.2">
      <c r="A17" s="642"/>
      <c r="B17" s="648"/>
      <c r="C17" s="648"/>
      <c r="D17" s="524"/>
      <c r="E17" s="524"/>
    </row>
    <row r="18" spans="1:6" ht="15" customHeight="1" x14ac:dyDescent="0.2">
      <c r="A18" s="642"/>
      <c r="B18" s="648"/>
      <c r="C18" s="648"/>
      <c r="D18" s="524"/>
      <c r="E18" s="524"/>
    </row>
    <row r="19" spans="1:6" ht="15" customHeight="1" x14ac:dyDescent="0.2">
      <c r="A19" s="642"/>
      <c r="B19" s="648"/>
      <c r="C19" s="648"/>
      <c r="D19" s="524"/>
      <c r="E19" s="524"/>
    </row>
    <row r="20" spans="1:6" ht="15" customHeight="1" x14ac:dyDescent="0.2">
      <c r="A20" s="642"/>
      <c r="B20" s="648"/>
      <c r="C20" s="648"/>
      <c r="D20" s="524"/>
      <c r="E20" s="524"/>
    </row>
    <row r="21" spans="1:6" ht="15" customHeight="1" x14ac:dyDescent="0.2">
      <c r="A21" s="642"/>
      <c r="B21" s="648"/>
      <c r="C21" s="648"/>
      <c r="D21" s="524"/>
      <c r="E21" s="524"/>
    </row>
    <row r="22" spans="1:6" ht="14.25" customHeight="1" x14ac:dyDescent="0.2">
      <c r="A22" s="642"/>
      <c r="B22" s="649"/>
      <c r="C22" s="649"/>
      <c r="D22" s="524"/>
      <c r="E22" s="524"/>
    </row>
    <row r="23" spans="1:6" ht="15.75" customHeight="1" x14ac:dyDescent="0.2">
      <c r="A23" s="642"/>
      <c r="B23" s="650" t="s">
        <v>592</v>
      </c>
      <c r="C23" s="650">
        <f>SUM(C8:C22)</f>
        <v>30</v>
      </c>
      <c r="D23" s="650">
        <f>SUM(D8:D22)</f>
        <v>31</v>
      </c>
      <c r="E23" s="650">
        <f>SUM(E8:E22)</f>
        <v>31</v>
      </c>
    </row>
    <row r="24" spans="1:6" x14ac:dyDescent="0.2">
      <c r="F24" s="651"/>
    </row>
    <row r="26" spans="1:6" x14ac:dyDescent="0.2">
      <c r="B26" s="935"/>
      <c r="C26" s="935"/>
    </row>
    <row r="27" spans="1:6" x14ac:dyDescent="0.2">
      <c r="B27" s="652"/>
      <c r="C27" s="653"/>
    </row>
    <row r="28" spans="1:6" x14ac:dyDescent="0.2">
      <c r="B28" s="928" t="s">
        <v>593</v>
      </c>
      <c r="C28" s="928"/>
    </row>
    <row r="29" spans="1:6" x14ac:dyDescent="0.2">
      <c r="B29" s="652"/>
      <c r="C29" s="652"/>
    </row>
    <row r="30" spans="1:6" ht="51" x14ac:dyDescent="0.2">
      <c r="B30" s="929" t="s">
        <v>584</v>
      </c>
      <c r="C30" s="931" t="s">
        <v>594</v>
      </c>
      <c r="D30" s="932"/>
      <c r="E30" s="527" t="s">
        <v>587</v>
      </c>
      <c r="F30" s="537" t="s">
        <v>595</v>
      </c>
    </row>
    <row r="31" spans="1:6" ht="13.5" x14ac:dyDescent="0.25">
      <c r="B31" s="930"/>
      <c r="C31" s="654" t="s">
        <v>596</v>
      </c>
      <c r="D31" s="655"/>
      <c r="E31" s="524"/>
      <c r="F31" s="524"/>
    </row>
    <row r="32" spans="1:6" x14ac:dyDescent="0.2">
      <c r="B32" s="656"/>
      <c r="C32" s="657"/>
      <c r="D32" s="658"/>
      <c r="E32" s="524"/>
      <c r="F32" s="524"/>
    </row>
    <row r="33" spans="2:6" ht="15" customHeight="1" x14ac:dyDescent="0.2">
      <c r="B33" s="659" t="s">
        <v>597</v>
      </c>
      <c r="C33" s="659">
        <v>47</v>
      </c>
      <c r="D33" s="660"/>
      <c r="E33" s="659">
        <v>45</v>
      </c>
      <c r="F33" s="659">
        <v>54</v>
      </c>
    </row>
    <row r="34" spans="2:6" ht="15" customHeight="1" x14ac:dyDescent="0.2">
      <c r="B34" s="647" t="s">
        <v>598</v>
      </c>
      <c r="C34" s="659">
        <v>0</v>
      </c>
      <c r="D34" s="659">
        <v>0</v>
      </c>
      <c r="E34" s="659"/>
      <c r="F34" s="524"/>
    </row>
    <row r="35" spans="2:6" ht="15" customHeight="1" x14ac:dyDescent="0.2">
      <c r="B35" s="648" t="s">
        <v>599</v>
      </c>
      <c r="C35" s="659">
        <v>0</v>
      </c>
      <c r="D35" s="659">
        <v>0</v>
      </c>
      <c r="E35" s="659"/>
      <c r="F35" s="524"/>
    </row>
    <row r="36" spans="2:6" ht="15" customHeight="1" x14ac:dyDescent="0.2">
      <c r="B36" s="659"/>
      <c r="C36" s="659"/>
      <c r="D36" s="524"/>
      <c r="E36" s="524"/>
      <c r="F36" s="524"/>
    </row>
    <row r="37" spans="2:6" ht="15" customHeight="1" x14ac:dyDescent="0.2">
      <c r="B37" s="659"/>
      <c r="C37" s="659"/>
      <c r="D37" s="524"/>
      <c r="E37" s="524"/>
      <c r="F37" s="524"/>
    </row>
    <row r="38" spans="2:6" ht="15" customHeight="1" x14ac:dyDescent="0.2">
      <c r="B38" s="659"/>
      <c r="C38" s="659"/>
      <c r="D38" s="524"/>
      <c r="E38" s="524"/>
      <c r="F38" s="524"/>
    </row>
    <row r="39" spans="2:6" ht="15" customHeight="1" x14ac:dyDescent="0.2">
      <c r="B39" s="659"/>
      <c r="C39" s="659"/>
      <c r="D39" s="524"/>
      <c r="E39" s="524"/>
      <c r="F39" s="524"/>
    </row>
    <row r="40" spans="2:6" ht="15" customHeight="1" x14ac:dyDescent="0.2">
      <c r="B40" s="659"/>
      <c r="C40" s="659"/>
      <c r="D40" s="524"/>
      <c r="E40" s="524"/>
      <c r="F40" s="524"/>
    </row>
    <row r="41" spans="2:6" ht="15" customHeight="1" x14ac:dyDescent="0.2">
      <c r="B41" s="659"/>
      <c r="C41" s="659"/>
      <c r="D41" s="524"/>
      <c r="E41" s="524"/>
      <c r="F41" s="524"/>
    </row>
    <row r="42" spans="2:6" ht="15.75" customHeight="1" x14ac:dyDescent="0.2">
      <c r="B42" s="661" t="s">
        <v>47</v>
      </c>
      <c r="C42" s="661">
        <f>SUM(C33:C41)</f>
        <v>47</v>
      </c>
      <c r="D42" s="661">
        <f>SUM(D33:D41)</f>
        <v>0</v>
      </c>
      <c r="E42" s="659">
        <v>45</v>
      </c>
      <c r="F42" s="659">
        <v>54</v>
      </c>
    </row>
  </sheetData>
  <mergeCells count="8">
    <mergeCell ref="E6:G6"/>
    <mergeCell ref="B26:C26"/>
    <mergeCell ref="B28:C28"/>
    <mergeCell ref="B30:B31"/>
    <mergeCell ref="C30:D30"/>
    <mergeCell ref="A1:C1"/>
    <mergeCell ref="A2:C2"/>
    <mergeCell ref="B4:C4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237"/>
  <sheetViews>
    <sheetView workbookViewId="0">
      <selection activeCell="B1" sqref="B1"/>
    </sheetView>
  </sheetViews>
  <sheetFormatPr defaultRowHeight="12.75" x14ac:dyDescent="0.2"/>
  <cols>
    <col min="1" max="1" width="4.140625" style="498" customWidth="1"/>
    <col min="2" max="2" width="15.28515625" style="498" customWidth="1"/>
    <col min="3" max="3" width="8.42578125" style="498" customWidth="1"/>
    <col min="4" max="4" width="17" style="498" customWidth="1"/>
    <col min="5" max="5" width="11.7109375" style="498" customWidth="1"/>
    <col min="6" max="6" width="10.5703125" style="498" customWidth="1"/>
    <col min="7" max="7" width="10.42578125" style="498" customWidth="1"/>
    <col min="8" max="8" width="10.28515625" style="498" customWidth="1"/>
    <col min="9" max="9" width="10" style="498" customWidth="1"/>
    <col min="10" max="10" width="10.140625" style="498" bestFit="1" customWidth="1"/>
    <col min="11" max="11" width="10.5703125" style="498" customWidth="1"/>
    <col min="12" max="12" width="15" style="498" customWidth="1"/>
    <col min="13" max="251" width="9.140625" style="498"/>
    <col min="252" max="252" width="4.140625" style="498" customWidth="1"/>
    <col min="253" max="253" width="15.28515625" style="498" customWidth="1"/>
    <col min="254" max="254" width="8.42578125" style="498" customWidth="1"/>
    <col min="255" max="255" width="17" style="498" customWidth="1"/>
    <col min="256" max="256" width="11.7109375" style="498" customWidth="1"/>
    <col min="257" max="257" width="9.140625" style="498"/>
    <col min="258" max="258" width="10.42578125" style="498" customWidth="1"/>
    <col min="259" max="259" width="9.140625" style="498"/>
    <col min="260" max="260" width="10" style="498" customWidth="1"/>
    <col min="261" max="261" width="9.140625" style="498"/>
    <col min="262" max="262" width="9.5703125" style="498" customWidth="1"/>
    <col min="263" max="263" width="15" style="498" customWidth="1"/>
    <col min="264" max="264" width="9.7109375" style="498" customWidth="1"/>
    <col min="265" max="507" width="9.140625" style="498"/>
    <col min="508" max="508" width="4.140625" style="498" customWidth="1"/>
    <col min="509" max="509" width="15.28515625" style="498" customWidth="1"/>
    <col min="510" max="510" width="8.42578125" style="498" customWidth="1"/>
    <col min="511" max="511" width="17" style="498" customWidth="1"/>
    <col min="512" max="512" width="11.7109375" style="498" customWidth="1"/>
    <col min="513" max="513" width="9.140625" style="498"/>
    <col min="514" max="514" width="10.42578125" style="498" customWidth="1"/>
    <col min="515" max="515" width="9.140625" style="498"/>
    <col min="516" max="516" width="10" style="498" customWidth="1"/>
    <col min="517" max="517" width="9.140625" style="498"/>
    <col min="518" max="518" width="9.5703125" style="498" customWidth="1"/>
    <col min="519" max="519" width="15" style="498" customWidth="1"/>
    <col min="520" max="520" width="9.7109375" style="498" customWidth="1"/>
    <col min="521" max="763" width="9.140625" style="498"/>
    <col min="764" max="764" width="4.140625" style="498" customWidth="1"/>
    <col min="765" max="765" width="15.28515625" style="498" customWidth="1"/>
    <col min="766" max="766" width="8.42578125" style="498" customWidth="1"/>
    <col min="767" max="767" width="17" style="498" customWidth="1"/>
    <col min="768" max="768" width="11.7109375" style="498" customWidth="1"/>
    <col min="769" max="769" width="9.140625" style="498"/>
    <col min="770" max="770" width="10.42578125" style="498" customWidth="1"/>
    <col min="771" max="771" width="9.140625" style="498"/>
    <col min="772" max="772" width="10" style="498" customWidth="1"/>
    <col min="773" max="773" width="9.140625" style="498"/>
    <col min="774" max="774" width="9.5703125" style="498" customWidth="1"/>
    <col min="775" max="775" width="15" style="498" customWidth="1"/>
    <col min="776" max="776" width="9.7109375" style="498" customWidth="1"/>
    <col min="777" max="1019" width="9.140625" style="498"/>
    <col min="1020" max="1020" width="4.140625" style="498" customWidth="1"/>
    <col min="1021" max="1021" width="15.28515625" style="498" customWidth="1"/>
    <col min="1022" max="1022" width="8.42578125" style="498" customWidth="1"/>
    <col min="1023" max="1023" width="17" style="498" customWidth="1"/>
    <col min="1024" max="1024" width="11.7109375" style="498" customWidth="1"/>
    <col min="1025" max="1025" width="9.140625" style="498"/>
    <col min="1026" max="1026" width="10.42578125" style="498" customWidth="1"/>
    <col min="1027" max="1027" width="9.140625" style="498"/>
    <col min="1028" max="1028" width="10" style="498" customWidth="1"/>
    <col min="1029" max="1029" width="9.140625" style="498"/>
    <col min="1030" max="1030" width="9.5703125" style="498" customWidth="1"/>
    <col min="1031" max="1031" width="15" style="498" customWidth="1"/>
    <col min="1032" max="1032" width="9.7109375" style="498" customWidth="1"/>
    <col min="1033" max="1275" width="9.140625" style="498"/>
    <col min="1276" max="1276" width="4.140625" style="498" customWidth="1"/>
    <col min="1277" max="1277" width="15.28515625" style="498" customWidth="1"/>
    <col min="1278" max="1278" width="8.42578125" style="498" customWidth="1"/>
    <col min="1279" max="1279" width="17" style="498" customWidth="1"/>
    <col min="1280" max="1280" width="11.7109375" style="498" customWidth="1"/>
    <col min="1281" max="1281" width="9.140625" style="498"/>
    <col min="1282" max="1282" width="10.42578125" style="498" customWidth="1"/>
    <col min="1283" max="1283" width="9.140625" style="498"/>
    <col min="1284" max="1284" width="10" style="498" customWidth="1"/>
    <col min="1285" max="1285" width="9.140625" style="498"/>
    <col min="1286" max="1286" width="9.5703125" style="498" customWidth="1"/>
    <col min="1287" max="1287" width="15" style="498" customWidth="1"/>
    <col min="1288" max="1288" width="9.7109375" style="498" customWidth="1"/>
    <col min="1289" max="1531" width="9.140625" style="498"/>
    <col min="1532" max="1532" width="4.140625" style="498" customWidth="1"/>
    <col min="1533" max="1533" width="15.28515625" style="498" customWidth="1"/>
    <col min="1534" max="1534" width="8.42578125" style="498" customWidth="1"/>
    <col min="1535" max="1535" width="17" style="498" customWidth="1"/>
    <col min="1536" max="1536" width="11.7109375" style="498" customWidth="1"/>
    <col min="1537" max="1537" width="9.140625" style="498"/>
    <col min="1538" max="1538" width="10.42578125" style="498" customWidth="1"/>
    <col min="1539" max="1539" width="9.140625" style="498"/>
    <col min="1540" max="1540" width="10" style="498" customWidth="1"/>
    <col min="1541" max="1541" width="9.140625" style="498"/>
    <col min="1542" max="1542" width="9.5703125" style="498" customWidth="1"/>
    <col min="1543" max="1543" width="15" style="498" customWidth="1"/>
    <col min="1544" max="1544" width="9.7109375" style="498" customWidth="1"/>
    <col min="1545" max="1787" width="9.140625" style="498"/>
    <col min="1788" max="1788" width="4.140625" style="498" customWidth="1"/>
    <col min="1789" max="1789" width="15.28515625" style="498" customWidth="1"/>
    <col min="1790" max="1790" width="8.42578125" style="498" customWidth="1"/>
    <col min="1791" max="1791" width="17" style="498" customWidth="1"/>
    <col min="1792" max="1792" width="11.7109375" style="498" customWidth="1"/>
    <col min="1793" max="1793" width="9.140625" style="498"/>
    <col min="1794" max="1794" width="10.42578125" style="498" customWidth="1"/>
    <col min="1795" max="1795" width="9.140625" style="498"/>
    <col min="1796" max="1796" width="10" style="498" customWidth="1"/>
    <col min="1797" max="1797" width="9.140625" style="498"/>
    <col min="1798" max="1798" width="9.5703125" style="498" customWidth="1"/>
    <col min="1799" max="1799" width="15" style="498" customWidth="1"/>
    <col min="1800" max="1800" width="9.7109375" style="498" customWidth="1"/>
    <col min="1801" max="2043" width="9.140625" style="498"/>
    <col min="2044" max="2044" width="4.140625" style="498" customWidth="1"/>
    <col min="2045" max="2045" width="15.28515625" style="498" customWidth="1"/>
    <col min="2046" max="2046" width="8.42578125" style="498" customWidth="1"/>
    <col min="2047" max="2047" width="17" style="498" customWidth="1"/>
    <col min="2048" max="2048" width="11.7109375" style="498" customWidth="1"/>
    <col min="2049" max="2049" width="9.140625" style="498"/>
    <col min="2050" max="2050" width="10.42578125" style="498" customWidth="1"/>
    <col min="2051" max="2051" width="9.140625" style="498"/>
    <col min="2052" max="2052" width="10" style="498" customWidth="1"/>
    <col min="2053" max="2053" width="9.140625" style="498"/>
    <col min="2054" max="2054" width="9.5703125" style="498" customWidth="1"/>
    <col min="2055" max="2055" width="15" style="498" customWidth="1"/>
    <col min="2056" max="2056" width="9.7109375" style="498" customWidth="1"/>
    <col min="2057" max="2299" width="9.140625" style="498"/>
    <col min="2300" max="2300" width="4.140625" style="498" customWidth="1"/>
    <col min="2301" max="2301" width="15.28515625" style="498" customWidth="1"/>
    <col min="2302" max="2302" width="8.42578125" style="498" customWidth="1"/>
    <col min="2303" max="2303" width="17" style="498" customWidth="1"/>
    <col min="2304" max="2304" width="11.7109375" style="498" customWidth="1"/>
    <col min="2305" max="2305" width="9.140625" style="498"/>
    <col min="2306" max="2306" width="10.42578125" style="498" customWidth="1"/>
    <col min="2307" max="2307" width="9.140625" style="498"/>
    <col min="2308" max="2308" width="10" style="498" customWidth="1"/>
    <col min="2309" max="2309" width="9.140625" style="498"/>
    <col min="2310" max="2310" width="9.5703125" style="498" customWidth="1"/>
    <col min="2311" max="2311" width="15" style="498" customWidth="1"/>
    <col min="2312" max="2312" width="9.7109375" style="498" customWidth="1"/>
    <col min="2313" max="2555" width="9.140625" style="498"/>
    <col min="2556" max="2556" width="4.140625" style="498" customWidth="1"/>
    <col min="2557" max="2557" width="15.28515625" style="498" customWidth="1"/>
    <col min="2558" max="2558" width="8.42578125" style="498" customWidth="1"/>
    <col min="2559" max="2559" width="17" style="498" customWidth="1"/>
    <col min="2560" max="2560" width="11.7109375" style="498" customWidth="1"/>
    <col min="2561" max="2561" width="9.140625" style="498"/>
    <col min="2562" max="2562" width="10.42578125" style="498" customWidth="1"/>
    <col min="2563" max="2563" width="9.140625" style="498"/>
    <col min="2564" max="2564" width="10" style="498" customWidth="1"/>
    <col min="2565" max="2565" width="9.140625" style="498"/>
    <col min="2566" max="2566" width="9.5703125" style="498" customWidth="1"/>
    <col min="2567" max="2567" width="15" style="498" customWidth="1"/>
    <col min="2568" max="2568" width="9.7109375" style="498" customWidth="1"/>
    <col min="2569" max="2811" width="9.140625" style="498"/>
    <col min="2812" max="2812" width="4.140625" style="498" customWidth="1"/>
    <col min="2813" max="2813" width="15.28515625" style="498" customWidth="1"/>
    <col min="2814" max="2814" width="8.42578125" style="498" customWidth="1"/>
    <col min="2815" max="2815" width="17" style="498" customWidth="1"/>
    <col min="2816" max="2816" width="11.7109375" style="498" customWidth="1"/>
    <col min="2817" max="2817" width="9.140625" style="498"/>
    <col min="2818" max="2818" width="10.42578125" style="498" customWidth="1"/>
    <col min="2819" max="2819" width="9.140625" style="498"/>
    <col min="2820" max="2820" width="10" style="498" customWidth="1"/>
    <col min="2821" max="2821" width="9.140625" style="498"/>
    <col min="2822" max="2822" width="9.5703125" style="498" customWidth="1"/>
    <col min="2823" max="2823" width="15" style="498" customWidth="1"/>
    <col min="2824" max="2824" width="9.7109375" style="498" customWidth="1"/>
    <col min="2825" max="3067" width="9.140625" style="498"/>
    <col min="3068" max="3068" width="4.140625" style="498" customWidth="1"/>
    <col min="3069" max="3069" width="15.28515625" style="498" customWidth="1"/>
    <col min="3070" max="3070" width="8.42578125" style="498" customWidth="1"/>
    <col min="3071" max="3071" width="17" style="498" customWidth="1"/>
    <col min="3072" max="3072" width="11.7109375" style="498" customWidth="1"/>
    <col min="3073" max="3073" width="9.140625" style="498"/>
    <col min="3074" max="3074" width="10.42578125" style="498" customWidth="1"/>
    <col min="3075" max="3075" width="9.140625" style="498"/>
    <col min="3076" max="3076" width="10" style="498" customWidth="1"/>
    <col min="3077" max="3077" width="9.140625" style="498"/>
    <col min="3078" max="3078" width="9.5703125" style="498" customWidth="1"/>
    <col min="3079" max="3079" width="15" style="498" customWidth="1"/>
    <col min="3080" max="3080" width="9.7109375" style="498" customWidth="1"/>
    <col min="3081" max="3323" width="9.140625" style="498"/>
    <col min="3324" max="3324" width="4.140625" style="498" customWidth="1"/>
    <col min="3325" max="3325" width="15.28515625" style="498" customWidth="1"/>
    <col min="3326" max="3326" width="8.42578125" style="498" customWidth="1"/>
    <col min="3327" max="3327" width="17" style="498" customWidth="1"/>
    <col min="3328" max="3328" width="11.7109375" style="498" customWidth="1"/>
    <col min="3329" max="3329" width="9.140625" style="498"/>
    <col min="3330" max="3330" width="10.42578125" style="498" customWidth="1"/>
    <col min="3331" max="3331" width="9.140625" style="498"/>
    <col min="3332" max="3332" width="10" style="498" customWidth="1"/>
    <col min="3333" max="3333" width="9.140625" style="498"/>
    <col min="3334" max="3334" width="9.5703125" style="498" customWidth="1"/>
    <col min="3335" max="3335" width="15" style="498" customWidth="1"/>
    <col min="3336" max="3336" width="9.7109375" style="498" customWidth="1"/>
    <col min="3337" max="3579" width="9.140625" style="498"/>
    <col min="3580" max="3580" width="4.140625" style="498" customWidth="1"/>
    <col min="3581" max="3581" width="15.28515625" style="498" customWidth="1"/>
    <col min="3582" max="3582" width="8.42578125" style="498" customWidth="1"/>
    <col min="3583" max="3583" width="17" style="498" customWidth="1"/>
    <col min="3584" max="3584" width="11.7109375" style="498" customWidth="1"/>
    <col min="3585" max="3585" width="9.140625" style="498"/>
    <col min="3586" max="3586" width="10.42578125" style="498" customWidth="1"/>
    <col min="3587" max="3587" width="9.140625" style="498"/>
    <col min="3588" max="3588" width="10" style="498" customWidth="1"/>
    <col min="3589" max="3589" width="9.140625" style="498"/>
    <col min="3590" max="3590" width="9.5703125" style="498" customWidth="1"/>
    <col min="3591" max="3591" width="15" style="498" customWidth="1"/>
    <col min="3592" max="3592" width="9.7109375" style="498" customWidth="1"/>
    <col min="3593" max="3835" width="9.140625" style="498"/>
    <col min="3836" max="3836" width="4.140625" style="498" customWidth="1"/>
    <col min="3837" max="3837" width="15.28515625" style="498" customWidth="1"/>
    <col min="3838" max="3838" width="8.42578125" style="498" customWidth="1"/>
    <col min="3839" max="3839" width="17" style="498" customWidth="1"/>
    <col min="3840" max="3840" width="11.7109375" style="498" customWidth="1"/>
    <col min="3841" max="3841" width="9.140625" style="498"/>
    <col min="3842" max="3842" width="10.42578125" style="498" customWidth="1"/>
    <col min="3843" max="3843" width="9.140625" style="498"/>
    <col min="3844" max="3844" width="10" style="498" customWidth="1"/>
    <col min="3845" max="3845" width="9.140625" style="498"/>
    <col min="3846" max="3846" width="9.5703125" style="498" customWidth="1"/>
    <col min="3847" max="3847" width="15" style="498" customWidth="1"/>
    <col min="3848" max="3848" width="9.7109375" style="498" customWidth="1"/>
    <col min="3849" max="4091" width="9.140625" style="498"/>
    <col min="4092" max="4092" width="4.140625" style="498" customWidth="1"/>
    <col min="4093" max="4093" width="15.28515625" style="498" customWidth="1"/>
    <col min="4094" max="4094" width="8.42578125" style="498" customWidth="1"/>
    <col min="4095" max="4095" width="17" style="498" customWidth="1"/>
    <col min="4096" max="4096" width="11.7109375" style="498" customWidth="1"/>
    <col min="4097" max="4097" width="9.140625" style="498"/>
    <col min="4098" max="4098" width="10.42578125" style="498" customWidth="1"/>
    <col min="4099" max="4099" width="9.140625" style="498"/>
    <col min="4100" max="4100" width="10" style="498" customWidth="1"/>
    <col min="4101" max="4101" width="9.140625" style="498"/>
    <col min="4102" max="4102" width="9.5703125" style="498" customWidth="1"/>
    <col min="4103" max="4103" width="15" style="498" customWidth="1"/>
    <col min="4104" max="4104" width="9.7109375" style="498" customWidth="1"/>
    <col min="4105" max="4347" width="9.140625" style="498"/>
    <col min="4348" max="4348" width="4.140625" style="498" customWidth="1"/>
    <col min="4349" max="4349" width="15.28515625" style="498" customWidth="1"/>
    <col min="4350" max="4350" width="8.42578125" style="498" customWidth="1"/>
    <col min="4351" max="4351" width="17" style="498" customWidth="1"/>
    <col min="4352" max="4352" width="11.7109375" style="498" customWidth="1"/>
    <col min="4353" max="4353" width="9.140625" style="498"/>
    <col min="4354" max="4354" width="10.42578125" style="498" customWidth="1"/>
    <col min="4355" max="4355" width="9.140625" style="498"/>
    <col min="4356" max="4356" width="10" style="498" customWidth="1"/>
    <col min="4357" max="4357" width="9.140625" style="498"/>
    <col min="4358" max="4358" width="9.5703125" style="498" customWidth="1"/>
    <col min="4359" max="4359" width="15" style="498" customWidth="1"/>
    <col min="4360" max="4360" width="9.7109375" style="498" customWidth="1"/>
    <col min="4361" max="4603" width="9.140625" style="498"/>
    <col min="4604" max="4604" width="4.140625" style="498" customWidth="1"/>
    <col min="4605" max="4605" width="15.28515625" style="498" customWidth="1"/>
    <col min="4606" max="4606" width="8.42578125" style="498" customWidth="1"/>
    <col min="4607" max="4607" width="17" style="498" customWidth="1"/>
    <col min="4608" max="4608" width="11.7109375" style="498" customWidth="1"/>
    <col min="4609" max="4609" width="9.140625" style="498"/>
    <col min="4610" max="4610" width="10.42578125" style="498" customWidth="1"/>
    <col min="4611" max="4611" width="9.140625" style="498"/>
    <col min="4612" max="4612" width="10" style="498" customWidth="1"/>
    <col min="4613" max="4613" width="9.140625" style="498"/>
    <col min="4614" max="4614" width="9.5703125" style="498" customWidth="1"/>
    <col min="4615" max="4615" width="15" style="498" customWidth="1"/>
    <col min="4616" max="4616" width="9.7109375" style="498" customWidth="1"/>
    <col min="4617" max="4859" width="9.140625" style="498"/>
    <col min="4860" max="4860" width="4.140625" style="498" customWidth="1"/>
    <col min="4861" max="4861" width="15.28515625" style="498" customWidth="1"/>
    <col min="4862" max="4862" width="8.42578125" style="498" customWidth="1"/>
    <col min="4863" max="4863" width="17" style="498" customWidth="1"/>
    <col min="4864" max="4864" width="11.7109375" style="498" customWidth="1"/>
    <col min="4865" max="4865" width="9.140625" style="498"/>
    <col min="4866" max="4866" width="10.42578125" style="498" customWidth="1"/>
    <col min="4867" max="4867" width="9.140625" style="498"/>
    <col min="4868" max="4868" width="10" style="498" customWidth="1"/>
    <col min="4869" max="4869" width="9.140625" style="498"/>
    <col min="4870" max="4870" width="9.5703125" style="498" customWidth="1"/>
    <col min="4871" max="4871" width="15" style="498" customWidth="1"/>
    <col min="4872" max="4872" width="9.7109375" style="498" customWidth="1"/>
    <col min="4873" max="5115" width="9.140625" style="498"/>
    <col min="5116" max="5116" width="4.140625" style="498" customWidth="1"/>
    <col min="5117" max="5117" width="15.28515625" style="498" customWidth="1"/>
    <col min="5118" max="5118" width="8.42578125" style="498" customWidth="1"/>
    <col min="5119" max="5119" width="17" style="498" customWidth="1"/>
    <col min="5120" max="5120" width="11.7109375" style="498" customWidth="1"/>
    <col min="5121" max="5121" width="9.140625" style="498"/>
    <col min="5122" max="5122" width="10.42578125" style="498" customWidth="1"/>
    <col min="5123" max="5123" width="9.140625" style="498"/>
    <col min="5124" max="5124" width="10" style="498" customWidth="1"/>
    <col min="5125" max="5125" width="9.140625" style="498"/>
    <col min="5126" max="5126" width="9.5703125" style="498" customWidth="1"/>
    <col min="5127" max="5127" width="15" style="498" customWidth="1"/>
    <col min="5128" max="5128" width="9.7109375" style="498" customWidth="1"/>
    <col min="5129" max="5371" width="9.140625" style="498"/>
    <col min="5372" max="5372" width="4.140625" style="498" customWidth="1"/>
    <col min="5373" max="5373" width="15.28515625" style="498" customWidth="1"/>
    <col min="5374" max="5374" width="8.42578125" style="498" customWidth="1"/>
    <col min="5375" max="5375" width="17" style="498" customWidth="1"/>
    <col min="5376" max="5376" width="11.7109375" style="498" customWidth="1"/>
    <col min="5377" max="5377" width="9.140625" style="498"/>
    <col min="5378" max="5378" width="10.42578125" style="498" customWidth="1"/>
    <col min="5379" max="5379" width="9.140625" style="498"/>
    <col min="5380" max="5380" width="10" style="498" customWidth="1"/>
    <col min="5381" max="5381" width="9.140625" style="498"/>
    <col min="5382" max="5382" width="9.5703125" style="498" customWidth="1"/>
    <col min="5383" max="5383" width="15" style="498" customWidth="1"/>
    <col min="5384" max="5384" width="9.7109375" style="498" customWidth="1"/>
    <col min="5385" max="5627" width="9.140625" style="498"/>
    <col min="5628" max="5628" width="4.140625" style="498" customWidth="1"/>
    <col min="5629" max="5629" width="15.28515625" style="498" customWidth="1"/>
    <col min="5630" max="5630" width="8.42578125" style="498" customWidth="1"/>
    <col min="5631" max="5631" width="17" style="498" customWidth="1"/>
    <col min="5632" max="5632" width="11.7109375" style="498" customWidth="1"/>
    <col min="5633" max="5633" width="9.140625" style="498"/>
    <col min="5634" max="5634" width="10.42578125" style="498" customWidth="1"/>
    <col min="5635" max="5635" width="9.140625" style="498"/>
    <col min="5636" max="5636" width="10" style="498" customWidth="1"/>
    <col min="5637" max="5637" width="9.140625" style="498"/>
    <col min="5638" max="5638" width="9.5703125" style="498" customWidth="1"/>
    <col min="5639" max="5639" width="15" style="498" customWidth="1"/>
    <col min="5640" max="5640" width="9.7109375" style="498" customWidth="1"/>
    <col min="5641" max="5883" width="9.140625" style="498"/>
    <col min="5884" max="5884" width="4.140625" style="498" customWidth="1"/>
    <col min="5885" max="5885" width="15.28515625" style="498" customWidth="1"/>
    <col min="5886" max="5886" width="8.42578125" style="498" customWidth="1"/>
    <col min="5887" max="5887" width="17" style="498" customWidth="1"/>
    <col min="5888" max="5888" width="11.7109375" style="498" customWidth="1"/>
    <col min="5889" max="5889" width="9.140625" style="498"/>
    <col min="5890" max="5890" width="10.42578125" style="498" customWidth="1"/>
    <col min="5891" max="5891" width="9.140625" style="498"/>
    <col min="5892" max="5892" width="10" style="498" customWidth="1"/>
    <col min="5893" max="5893" width="9.140625" style="498"/>
    <col min="5894" max="5894" width="9.5703125" style="498" customWidth="1"/>
    <col min="5895" max="5895" width="15" style="498" customWidth="1"/>
    <col min="5896" max="5896" width="9.7109375" style="498" customWidth="1"/>
    <col min="5897" max="6139" width="9.140625" style="498"/>
    <col min="6140" max="6140" width="4.140625" style="498" customWidth="1"/>
    <col min="6141" max="6141" width="15.28515625" style="498" customWidth="1"/>
    <col min="6142" max="6142" width="8.42578125" style="498" customWidth="1"/>
    <col min="6143" max="6143" width="17" style="498" customWidth="1"/>
    <col min="6144" max="6144" width="11.7109375" style="498" customWidth="1"/>
    <col min="6145" max="6145" width="9.140625" style="498"/>
    <col min="6146" max="6146" width="10.42578125" style="498" customWidth="1"/>
    <col min="6147" max="6147" width="9.140625" style="498"/>
    <col min="6148" max="6148" width="10" style="498" customWidth="1"/>
    <col min="6149" max="6149" width="9.140625" style="498"/>
    <col min="6150" max="6150" width="9.5703125" style="498" customWidth="1"/>
    <col min="6151" max="6151" width="15" style="498" customWidth="1"/>
    <col min="6152" max="6152" width="9.7109375" style="498" customWidth="1"/>
    <col min="6153" max="6395" width="9.140625" style="498"/>
    <col min="6396" max="6396" width="4.140625" style="498" customWidth="1"/>
    <col min="6397" max="6397" width="15.28515625" style="498" customWidth="1"/>
    <col min="6398" max="6398" width="8.42578125" style="498" customWidth="1"/>
    <col min="6399" max="6399" width="17" style="498" customWidth="1"/>
    <col min="6400" max="6400" width="11.7109375" style="498" customWidth="1"/>
    <col min="6401" max="6401" width="9.140625" style="498"/>
    <col min="6402" max="6402" width="10.42578125" style="498" customWidth="1"/>
    <col min="6403" max="6403" width="9.140625" style="498"/>
    <col min="6404" max="6404" width="10" style="498" customWidth="1"/>
    <col min="6405" max="6405" width="9.140625" style="498"/>
    <col min="6406" max="6406" width="9.5703125" style="498" customWidth="1"/>
    <col min="6407" max="6407" width="15" style="498" customWidth="1"/>
    <col min="6408" max="6408" width="9.7109375" style="498" customWidth="1"/>
    <col min="6409" max="6651" width="9.140625" style="498"/>
    <col min="6652" max="6652" width="4.140625" style="498" customWidth="1"/>
    <col min="6653" max="6653" width="15.28515625" style="498" customWidth="1"/>
    <col min="6654" max="6654" width="8.42578125" style="498" customWidth="1"/>
    <col min="6655" max="6655" width="17" style="498" customWidth="1"/>
    <col min="6656" max="6656" width="11.7109375" style="498" customWidth="1"/>
    <col min="6657" max="6657" width="9.140625" style="498"/>
    <col min="6658" max="6658" width="10.42578125" style="498" customWidth="1"/>
    <col min="6659" max="6659" width="9.140625" style="498"/>
    <col min="6660" max="6660" width="10" style="498" customWidth="1"/>
    <col min="6661" max="6661" width="9.140625" style="498"/>
    <col min="6662" max="6662" width="9.5703125" style="498" customWidth="1"/>
    <col min="6663" max="6663" width="15" style="498" customWidth="1"/>
    <col min="6664" max="6664" width="9.7109375" style="498" customWidth="1"/>
    <col min="6665" max="6907" width="9.140625" style="498"/>
    <col min="6908" max="6908" width="4.140625" style="498" customWidth="1"/>
    <col min="6909" max="6909" width="15.28515625" style="498" customWidth="1"/>
    <col min="6910" max="6910" width="8.42578125" style="498" customWidth="1"/>
    <col min="6911" max="6911" width="17" style="498" customWidth="1"/>
    <col min="6912" max="6912" width="11.7109375" style="498" customWidth="1"/>
    <col min="6913" max="6913" width="9.140625" style="498"/>
    <col min="6914" max="6914" width="10.42578125" style="498" customWidth="1"/>
    <col min="6915" max="6915" width="9.140625" style="498"/>
    <col min="6916" max="6916" width="10" style="498" customWidth="1"/>
    <col min="6917" max="6917" width="9.140625" style="498"/>
    <col min="6918" max="6918" width="9.5703125" style="498" customWidth="1"/>
    <col min="6919" max="6919" width="15" style="498" customWidth="1"/>
    <col min="6920" max="6920" width="9.7109375" style="498" customWidth="1"/>
    <col min="6921" max="7163" width="9.140625" style="498"/>
    <col min="7164" max="7164" width="4.140625" style="498" customWidth="1"/>
    <col min="7165" max="7165" width="15.28515625" style="498" customWidth="1"/>
    <col min="7166" max="7166" width="8.42578125" style="498" customWidth="1"/>
    <col min="7167" max="7167" width="17" style="498" customWidth="1"/>
    <col min="7168" max="7168" width="11.7109375" style="498" customWidth="1"/>
    <col min="7169" max="7169" width="9.140625" style="498"/>
    <col min="7170" max="7170" width="10.42578125" style="498" customWidth="1"/>
    <col min="7171" max="7171" width="9.140625" style="498"/>
    <col min="7172" max="7172" width="10" style="498" customWidth="1"/>
    <col min="7173" max="7173" width="9.140625" style="498"/>
    <col min="7174" max="7174" width="9.5703125" style="498" customWidth="1"/>
    <col min="7175" max="7175" width="15" style="498" customWidth="1"/>
    <col min="7176" max="7176" width="9.7109375" style="498" customWidth="1"/>
    <col min="7177" max="7419" width="9.140625" style="498"/>
    <col min="7420" max="7420" width="4.140625" style="498" customWidth="1"/>
    <col min="7421" max="7421" width="15.28515625" style="498" customWidth="1"/>
    <col min="7422" max="7422" width="8.42578125" style="498" customWidth="1"/>
    <col min="7423" max="7423" width="17" style="498" customWidth="1"/>
    <col min="7424" max="7424" width="11.7109375" style="498" customWidth="1"/>
    <col min="7425" max="7425" width="9.140625" style="498"/>
    <col min="7426" max="7426" width="10.42578125" style="498" customWidth="1"/>
    <col min="7427" max="7427" width="9.140625" style="498"/>
    <col min="7428" max="7428" width="10" style="498" customWidth="1"/>
    <col min="7429" max="7429" width="9.140625" style="498"/>
    <col min="7430" max="7430" width="9.5703125" style="498" customWidth="1"/>
    <col min="7431" max="7431" width="15" style="498" customWidth="1"/>
    <col min="7432" max="7432" width="9.7109375" style="498" customWidth="1"/>
    <col min="7433" max="7675" width="9.140625" style="498"/>
    <col min="7676" max="7676" width="4.140625" style="498" customWidth="1"/>
    <col min="7677" max="7677" width="15.28515625" style="498" customWidth="1"/>
    <col min="7678" max="7678" width="8.42578125" style="498" customWidth="1"/>
    <col min="7679" max="7679" width="17" style="498" customWidth="1"/>
    <col min="7680" max="7680" width="11.7109375" style="498" customWidth="1"/>
    <col min="7681" max="7681" width="9.140625" style="498"/>
    <col min="7682" max="7682" width="10.42578125" style="498" customWidth="1"/>
    <col min="7683" max="7683" width="9.140625" style="498"/>
    <col min="7684" max="7684" width="10" style="498" customWidth="1"/>
    <col min="7685" max="7685" width="9.140625" style="498"/>
    <col min="7686" max="7686" width="9.5703125" style="498" customWidth="1"/>
    <col min="7687" max="7687" width="15" style="498" customWidth="1"/>
    <col min="7688" max="7688" width="9.7109375" style="498" customWidth="1"/>
    <col min="7689" max="7931" width="9.140625" style="498"/>
    <col min="7932" max="7932" width="4.140625" style="498" customWidth="1"/>
    <col min="7933" max="7933" width="15.28515625" style="498" customWidth="1"/>
    <col min="7934" max="7934" width="8.42578125" style="498" customWidth="1"/>
    <col min="7935" max="7935" width="17" style="498" customWidth="1"/>
    <col min="7936" max="7936" width="11.7109375" style="498" customWidth="1"/>
    <col min="7937" max="7937" width="9.140625" style="498"/>
    <col min="7938" max="7938" width="10.42578125" style="498" customWidth="1"/>
    <col min="7939" max="7939" width="9.140625" style="498"/>
    <col min="7940" max="7940" width="10" style="498" customWidth="1"/>
    <col min="7941" max="7941" width="9.140625" style="498"/>
    <col min="7942" max="7942" width="9.5703125" style="498" customWidth="1"/>
    <col min="7943" max="7943" width="15" style="498" customWidth="1"/>
    <col min="7944" max="7944" width="9.7109375" style="498" customWidth="1"/>
    <col min="7945" max="8187" width="9.140625" style="498"/>
    <col min="8188" max="8188" width="4.140625" style="498" customWidth="1"/>
    <col min="8189" max="8189" width="15.28515625" style="498" customWidth="1"/>
    <col min="8190" max="8190" width="8.42578125" style="498" customWidth="1"/>
    <col min="8191" max="8191" width="17" style="498" customWidth="1"/>
    <col min="8192" max="8192" width="11.7109375" style="498" customWidth="1"/>
    <col min="8193" max="8193" width="9.140625" style="498"/>
    <col min="8194" max="8194" width="10.42578125" style="498" customWidth="1"/>
    <col min="8195" max="8195" width="9.140625" style="498"/>
    <col min="8196" max="8196" width="10" style="498" customWidth="1"/>
    <col min="8197" max="8197" width="9.140625" style="498"/>
    <col min="8198" max="8198" width="9.5703125" style="498" customWidth="1"/>
    <col min="8199" max="8199" width="15" style="498" customWidth="1"/>
    <col min="8200" max="8200" width="9.7109375" style="498" customWidth="1"/>
    <col min="8201" max="8443" width="9.140625" style="498"/>
    <col min="8444" max="8444" width="4.140625" style="498" customWidth="1"/>
    <col min="8445" max="8445" width="15.28515625" style="498" customWidth="1"/>
    <col min="8446" max="8446" width="8.42578125" style="498" customWidth="1"/>
    <col min="8447" max="8447" width="17" style="498" customWidth="1"/>
    <col min="8448" max="8448" width="11.7109375" style="498" customWidth="1"/>
    <col min="8449" max="8449" width="9.140625" style="498"/>
    <col min="8450" max="8450" width="10.42578125" style="498" customWidth="1"/>
    <col min="8451" max="8451" width="9.140625" style="498"/>
    <col min="8452" max="8452" width="10" style="498" customWidth="1"/>
    <col min="8453" max="8453" width="9.140625" style="498"/>
    <col min="8454" max="8454" width="9.5703125" style="498" customWidth="1"/>
    <col min="8455" max="8455" width="15" style="498" customWidth="1"/>
    <col min="8456" max="8456" width="9.7109375" style="498" customWidth="1"/>
    <col min="8457" max="8699" width="9.140625" style="498"/>
    <col min="8700" max="8700" width="4.140625" style="498" customWidth="1"/>
    <col min="8701" max="8701" width="15.28515625" style="498" customWidth="1"/>
    <col min="8702" max="8702" width="8.42578125" style="498" customWidth="1"/>
    <col min="8703" max="8703" width="17" style="498" customWidth="1"/>
    <col min="8704" max="8704" width="11.7109375" style="498" customWidth="1"/>
    <col min="8705" max="8705" width="9.140625" style="498"/>
    <col min="8706" max="8706" width="10.42578125" style="498" customWidth="1"/>
    <col min="8707" max="8707" width="9.140625" style="498"/>
    <col min="8708" max="8708" width="10" style="498" customWidth="1"/>
    <col min="8709" max="8709" width="9.140625" style="498"/>
    <col min="8710" max="8710" width="9.5703125" style="498" customWidth="1"/>
    <col min="8711" max="8711" width="15" style="498" customWidth="1"/>
    <col min="8712" max="8712" width="9.7109375" style="498" customWidth="1"/>
    <col min="8713" max="8955" width="9.140625" style="498"/>
    <col min="8956" max="8956" width="4.140625" style="498" customWidth="1"/>
    <col min="8957" max="8957" width="15.28515625" style="498" customWidth="1"/>
    <col min="8958" max="8958" width="8.42578125" style="498" customWidth="1"/>
    <col min="8959" max="8959" width="17" style="498" customWidth="1"/>
    <col min="8960" max="8960" width="11.7109375" style="498" customWidth="1"/>
    <col min="8961" max="8961" width="9.140625" style="498"/>
    <col min="8962" max="8962" width="10.42578125" style="498" customWidth="1"/>
    <col min="8963" max="8963" width="9.140625" style="498"/>
    <col min="8964" max="8964" width="10" style="498" customWidth="1"/>
    <col min="8965" max="8965" width="9.140625" style="498"/>
    <col min="8966" max="8966" width="9.5703125" style="498" customWidth="1"/>
    <col min="8967" max="8967" width="15" style="498" customWidth="1"/>
    <col min="8968" max="8968" width="9.7109375" style="498" customWidth="1"/>
    <col min="8969" max="9211" width="9.140625" style="498"/>
    <col min="9212" max="9212" width="4.140625" style="498" customWidth="1"/>
    <col min="9213" max="9213" width="15.28515625" style="498" customWidth="1"/>
    <col min="9214" max="9214" width="8.42578125" style="498" customWidth="1"/>
    <col min="9215" max="9215" width="17" style="498" customWidth="1"/>
    <col min="9216" max="9216" width="11.7109375" style="498" customWidth="1"/>
    <col min="9217" max="9217" width="9.140625" style="498"/>
    <col min="9218" max="9218" width="10.42578125" style="498" customWidth="1"/>
    <col min="9219" max="9219" width="9.140625" style="498"/>
    <col min="9220" max="9220" width="10" style="498" customWidth="1"/>
    <col min="9221" max="9221" width="9.140625" style="498"/>
    <col min="9222" max="9222" width="9.5703125" style="498" customWidth="1"/>
    <col min="9223" max="9223" width="15" style="498" customWidth="1"/>
    <col min="9224" max="9224" width="9.7109375" style="498" customWidth="1"/>
    <col min="9225" max="9467" width="9.140625" style="498"/>
    <col min="9468" max="9468" width="4.140625" style="498" customWidth="1"/>
    <col min="9469" max="9469" width="15.28515625" style="498" customWidth="1"/>
    <col min="9470" max="9470" width="8.42578125" style="498" customWidth="1"/>
    <col min="9471" max="9471" width="17" style="498" customWidth="1"/>
    <col min="9472" max="9472" width="11.7109375" style="498" customWidth="1"/>
    <col min="9473" max="9473" width="9.140625" style="498"/>
    <col min="9474" max="9474" width="10.42578125" style="498" customWidth="1"/>
    <col min="9475" max="9475" width="9.140625" style="498"/>
    <col min="9476" max="9476" width="10" style="498" customWidth="1"/>
    <col min="9477" max="9477" width="9.140625" style="498"/>
    <col min="9478" max="9478" width="9.5703125" style="498" customWidth="1"/>
    <col min="9479" max="9479" width="15" style="498" customWidth="1"/>
    <col min="9480" max="9480" width="9.7109375" style="498" customWidth="1"/>
    <col min="9481" max="9723" width="9.140625" style="498"/>
    <col min="9724" max="9724" width="4.140625" style="498" customWidth="1"/>
    <col min="9725" max="9725" width="15.28515625" style="498" customWidth="1"/>
    <col min="9726" max="9726" width="8.42578125" style="498" customWidth="1"/>
    <col min="9727" max="9727" width="17" style="498" customWidth="1"/>
    <col min="9728" max="9728" width="11.7109375" style="498" customWidth="1"/>
    <col min="9729" max="9729" width="9.140625" style="498"/>
    <col min="9730" max="9730" width="10.42578125" style="498" customWidth="1"/>
    <col min="9731" max="9731" width="9.140625" style="498"/>
    <col min="9732" max="9732" width="10" style="498" customWidth="1"/>
    <col min="9733" max="9733" width="9.140625" style="498"/>
    <col min="9734" max="9734" width="9.5703125" style="498" customWidth="1"/>
    <col min="9735" max="9735" width="15" style="498" customWidth="1"/>
    <col min="9736" max="9736" width="9.7109375" style="498" customWidth="1"/>
    <col min="9737" max="9979" width="9.140625" style="498"/>
    <col min="9980" max="9980" width="4.140625" style="498" customWidth="1"/>
    <col min="9981" max="9981" width="15.28515625" style="498" customWidth="1"/>
    <col min="9982" max="9982" width="8.42578125" style="498" customWidth="1"/>
    <col min="9983" max="9983" width="17" style="498" customWidth="1"/>
    <col min="9984" max="9984" width="11.7109375" style="498" customWidth="1"/>
    <col min="9985" max="9985" width="9.140625" style="498"/>
    <col min="9986" max="9986" width="10.42578125" style="498" customWidth="1"/>
    <col min="9987" max="9987" width="9.140625" style="498"/>
    <col min="9988" max="9988" width="10" style="498" customWidth="1"/>
    <col min="9989" max="9989" width="9.140625" style="498"/>
    <col min="9990" max="9990" width="9.5703125" style="498" customWidth="1"/>
    <col min="9991" max="9991" width="15" style="498" customWidth="1"/>
    <col min="9992" max="9992" width="9.7109375" style="498" customWidth="1"/>
    <col min="9993" max="10235" width="9.140625" style="498"/>
    <col min="10236" max="10236" width="4.140625" style="498" customWidth="1"/>
    <col min="10237" max="10237" width="15.28515625" style="498" customWidth="1"/>
    <col min="10238" max="10238" width="8.42578125" style="498" customWidth="1"/>
    <col min="10239" max="10239" width="17" style="498" customWidth="1"/>
    <col min="10240" max="10240" width="11.7109375" style="498" customWidth="1"/>
    <col min="10241" max="10241" width="9.140625" style="498"/>
    <col min="10242" max="10242" width="10.42578125" style="498" customWidth="1"/>
    <col min="10243" max="10243" width="9.140625" style="498"/>
    <col min="10244" max="10244" width="10" style="498" customWidth="1"/>
    <col min="10245" max="10245" width="9.140625" style="498"/>
    <col min="10246" max="10246" width="9.5703125" style="498" customWidth="1"/>
    <col min="10247" max="10247" width="15" style="498" customWidth="1"/>
    <col min="10248" max="10248" width="9.7109375" style="498" customWidth="1"/>
    <col min="10249" max="10491" width="9.140625" style="498"/>
    <col min="10492" max="10492" width="4.140625" style="498" customWidth="1"/>
    <col min="10493" max="10493" width="15.28515625" style="498" customWidth="1"/>
    <col min="10494" max="10494" width="8.42578125" style="498" customWidth="1"/>
    <col min="10495" max="10495" width="17" style="498" customWidth="1"/>
    <col min="10496" max="10496" width="11.7109375" style="498" customWidth="1"/>
    <col min="10497" max="10497" width="9.140625" style="498"/>
    <col min="10498" max="10498" width="10.42578125" style="498" customWidth="1"/>
    <col min="10499" max="10499" width="9.140625" style="498"/>
    <col min="10500" max="10500" width="10" style="498" customWidth="1"/>
    <col min="10501" max="10501" width="9.140625" style="498"/>
    <col min="10502" max="10502" width="9.5703125" style="498" customWidth="1"/>
    <col min="10503" max="10503" width="15" style="498" customWidth="1"/>
    <col min="10504" max="10504" width="9.7109375" style="498" customWidth="1"/>
    <col min="10505" max="10747" width="9.140625" style="498"/>
    <col min="10748" max="10748" width="4.140625" style="498" customWidth="1"/>
    <col min="10749" max="10749" width="15.28515625" style="498" customWidth="1"/>
    <col min="10750" max="10750" width="8.42578125" style="498" customWidth="1"/>
    <col min="10751" max="10751" width="17" style="498" customWidth="1"/>
    <col min="10752" max="10752" width="11.7109375" style="498" customWidth="1"/>
    <col min="10753" max="10753" width="9.140625" style="498"/>
    <col min="10754" max="10754" width="10.42578125" style="498" customWidth="1"/>
    <col min="10755" max="10755" width="9.140625" style="498"/>
    <col min="10756" max="10756" width="10" style="498" customWidth="1"/>
    <col min="10757" max="10757" width="9.140625" style="498"/>
    <col min="10758" max="10758" width="9.5703125" style="498" customWidth="1"/>
    <col min="10759" max="10759" width="15" style="498" customWidth="1"/>
    <col min="10760" max="10760" width="9.7109375" style="498" customWidth="1"/>
    <col min="10761" max="11003" width="9.140625" style="498"/>
    <col min="11004" max="11004" width="4.140625" style="498" customWidth="1"/>
    <col min="11005" max="11005" width="15.28515625" style="498" customWidth="1"/>
    <col min="11006" max="11006" width="8.42578125" style="498" customWidth="1"/>
    <col min="11007" max="11007" width="17" style="498" customWidth="1"/>
    <col min="11008" max="11008" width="11.7109375" style="498" customWidth="1"/>
    <col min="11009" max="11009" width="9.140625" style="498"/>
    <col min="11010" max="11010" width="10.42578125" style="498" customWidth="1"/>
    <col min="11011" max="11011" width="9.140625" style="498"/>
    <col min="11012" max="11012" width="10" style="498" customWidth="1"/>
    <col min="11013" max="11013" width="9.140625" style="498"/>
    <col min="11014" max="11014" width="9.5703125" style="498" customWidth="1"/>
    <col min="11015" max="11015" width="15" style="498" customWidth="1"/>
    <col min="11016" max="11016" width="9.7109375" style="498" customWidth="1"/>
    <col min="11017" max="11259" width="9.140625" style="498"/>
    <col min="11260" max="11260" width="4.140625" style="498" customWidth="1"/>
    <col min="11261" max="11261" width="15.28515625" style="498" customWidth="1"/>
    <col min="11262" max="11262" width="8.42578125" style="498" customWidth="1"/>
    <col min="11263" max="11263" width="17" style="498" customWidth="1"/>
    <col min="11264" max="11264" width="11.7109375" style="498" customWidth="1"/>
    <col min="11265" max="11265" width="9.140625" style="498"/>
    <col min="11266" max="11266" width="10.42578125" style="498" customWidth="1"/>
    <col min="11267" max="11267" width="9.140625" style="498"/>
    <col min="11268" max="11268" width="10" style="498" customWidth="1"/>
    <col min="11269" max="11269" width="9.140625" style="498"/>
    <col min="11270" max="11270" width="9.5703125" style="498" customWidth="1"/>
    <col min="11271" max="11271" width="15" style="498" customWidth="1"/>
    <col min="11272" max="11272" width="9.7109375" style="498" customWidth="1"/>
    <col min="11273" max="11515" width="9.140625" style="498"/>
    <col min="11516" max="11516" width="4.140625" style="498" customWidth="1"/>
    <col min="11517" max="11517" width="15.28515625" style="498" customWidth="1"/>
    <col min="11518" max="11518" width="8.42578125" style="498" customWidth="1"/>
    <col min="11519" max="11519" width="17" style="498" customWidth="1"/>
    <col min="11520" max="11520" width="11.7109375" style="498" customWidth="1"/>
    <col min="11521" max="11521" width="9.140625" style="498"/>
    <col min="11522" max="11522" width="10.42578125" style="498" customWidth="1"/>
    <col min="11523" max="11523" width="9.140625" style="498"/>
    <col min="11524" max="11524" width="10" style="498" customWidth="1"/>
    <col min="11525" max="11525" width="9.140625" style="498"/>
    <col min="11526" max="11526" width="9.5703125" style="498" customWidth="1"/>
    <col min="11527" max="11527" width="15" style="498" customWidth="1"/>
    <col min="11528" max="11528" width="9.7109375" style="498" customWidth="1"/>
    <col min="11529" max="11771" width="9.140625" style="498"/>
    <col min="11772" max="11772" width="4.140625" style="498" customWidth="1"/>
    <col min="11773" max="11773" width="15.28515625" style="498" customWidth="1"/>
    <col min="11774" max="11774" width="8.42578125" style="498" customWidth="1"/>
    <col min="11775" max="11775" width="17" style="498" customWidth="1"/>
    <col min="11776" max="11776" width="11.7109375" style="498" customWidth="1"/>
    <col min="11777" max="11777" width="9.140625" style="498"/>
    <col min="11778" max="11778" width="10.42578125" style="498" customWidth="1"/>
    <col min="11779" max="11779" width="9.140625" style="498"/>
    <col min="11780" max="11780" width="10" style="498" customWidth="1"/>
    <col min="11781" max="11781" width="9.140625" style="498"/>
    <col min="11782" max="11782" width="9.5703125" style="498" customWidth="1"/>
    <col min="11783" max="11783" width="15" style="498" customWidth="1"/>
    <col min="11784" max="11784" width="9.7109375" style="498" customWidth="1"/>
    <col min="11785" max="12027" width="9.140625" style="498"/>
    <col min="12028" max="12028" width="4.140625" style="498" customWidth="1"/>
    <col min="12029" max="12029" width="15.28515625" style="498" customWidth="1"/>
    <col min="12030" max="12030" width="8.42578125" style="498" customWidth="1"/>
    <col min="12031" max="12031" width="17" style="498" customWidth="1"/>
    <col min="12032" max="12032" width="11.7109375" style="498" customWidth="1"/>
    <col min="12033" max="12033" width="9.140625" style="498"/>
    <col min="12034" max="12034" width="10.42578125" style="498" customWidth="1"/>
    <col min="12035" max="12035" width="9.140625" style="498"/>
    <col min="12036" max="12036" width="10" style="498" customWidth="1"/>
    <col min="12037" max="12037" width="9.140625" style="498"/>
    <col min="12038" max="12038" width="9.5703125" style="498" customWidth="1"/>
    <col min="12039" max="12039" width="15" style="498" customWidth="1"/>
    <col min="12040" max="12040" width="9.7109375" style="498" customWidth="1"/>
    <col min="12041" max="12283" width="9.140625" style="498"/>
    <col min="12284" max="12284" width="4.140625" style="498" customWidth="1"/>
    <col min="12285" max="12285" width="15.28515625" style="498" customWidth="1"/>
    <col min="12286" max="12286" width="8.42578125" style="498" customWidth="1"/>
    <col min="12287" max="12287" width="17" style="498" customWidth="1"/>
    <col min="12288" max="12288" width="11.7109375" style="498" customWidth="1"/>
    <col min="12289" max="12289" width="9.140625" style="498"/>
    <col min="12290" max="12290" width="10.42578125" style="498" customWidth="1"/>
    <col min="12291" max="12291" width="9.140625" style="498"/>
    <col min="12292" max="12292" width="10" style="498" customWidth="1"/>
    <col min="12293" max="12293" width="9.140625" style="498"/>
    <col min="12294" max="12294" width="9.5703125" style="498" customWidth="1"/>
    <col min="12295" max="12295" width="15" style="498" customWidth="1"/>
    <col min="12296" max="12296" width="9.7109375" style="498" customWidth="1"/>
    <col min="12297" max="12539" width="9.140625" style="498"/>
    <col min="12540" max="12540" width="4.140625" style="498" customWidth="1"/>
    <col min="12541" max="12541" width="15.28515625" style="498" customWidth="1"/>
    <col min="12542" max="12542" width="8.42578125" style="498" customWidth="1"/>
    <col min="12543" max="12543" width="17" style="498" customWidth="1"/>
    <col min="12544" max="12544" width="11.7109375" style="498" customWidth="1"/>
    <col min="12545" max="12545" width="9.140625" style="498"/>
    <col min="12546" max="12546" width="10.42578125" style="498" customWidth="1"/>
    <col min="12547" max="12547" width="9.140625" style="498"/>
    <col min="12548" max="12548" width="10" style="498" customWidth="1"/>
    <col min="12549" max="12549" width="9.140625" style="498"/>
    <col min="12550" max="12550" width="9.5703125" style="498" customWidth="1"/>
    <col min="12551" max="12551" width="15" style="498" customWidth="1"/>
    <col min="12552" max="12552" width="9.7109375" style="498" customWidth="1"/>
    <col min="12553" max="12795" width="9.140625" style="498"/>
    <col min="12796" max="12796" width="4.140625" style="498" customWidth="1"/>
    <col min="12797" max="12797" width="15.28515625" style="498" customWidth="1"/>
    <col min="12798" max="12798" width="8.42578125" style="498" customWidth="1"/>
    <col min="12799" max="12799" width="17" style="498" customWidth="1"/>
    <col min="12800" max="12800" width="11.7109375" style="498" customWidth="1"/>
    <col min="12801" max="12801" width="9.140625" style="498"/>
    <col min="12802" max="12802" width="10.42578125" style="498" customWidth="1"/>
    <col min="12803" max="12803" width="9.140625" style="498"/>
    <col min="12804" max="12804" width="10" style="498" customWidth="1"/>
    <col min="12805" max="12805" width="9.140625" style="498"/>
    <col min="12806" max="12806" width="9.5703125" style="498" customWidth="1"/>
    <col min="12807" max="12807" width="15" style="498" customWidth="1"/>
    <col min="12808" max="12808" width="9.7109375" style="498" customWidth="1"/>
    <col min="12809" max="13051" width="9.140625" style="498"/>
    <col min="13052" max="13052" width="4.140625" style="498" customWidth="1"/>
    <col min="13053" max="13053" width="15.28515625" style="498" customWidth="1"/>
    <col min="13054" max="13054" width="8.42578125" style="498" customWidth="1"/>
    <col min="13055" max="13055" width="17" style="498" customWidth="1"/>
    <col min="13056" max="13056" width="11.7109375" style="498" customWidth="1"/>
    <col min="13057" max="13057" width="9.140625" style="498"/>
    <col min="13058" max="13058" width="10.42578125" style="498" customWidth="1"/>
    <col min="13059" max="13059" width="9.140625" style="498"/>
    <col min="13060" max="13060" width="10" style="498" customWidth="1"/>
    <col min="13061" max="13061" width="9.140625" style="498"/>
    <col min="13062" max="13062" width="9.5703125" style="498" customWidth="1"/>
    <col min="13063" max="13063" width="15" style="498" customWidth="1"/>
    <col min="13064" max="13064" width="9.7109375" style="498" customWidth="1"/>
    <col min="13065" max="13307" width="9.140625" style="498"/>
    <col min="13308" max="13308" width="4.140625" style="498" customWidth="1"/>
    <col min="13309" max="13309" width="15.28515625" style="498" customWidth="1"/>
    <col min="13310" max="13310" width="8.42578125" style="498" customWidth="1"/>
    <col min="13311" max="13311" width="17" style="498" customWidth="1"/>
    <col min="13312" max="13312" width="11.7109375" style="498" customWidth="1"/>
    <col min="13313" max="13313" width="9.140625" style="498"/>
    <col min="13314" max="13314" width="10.42578125" style="498" customWidth="1"/>
    <col min="13315" max="13315" width="9.140625" style="498"/>
    <col min="13316" max="13316" width="10" style="498" customWidth="1"/>
    <col min="13317" max="13317" width="9.140625" style="498"/>
    <col min="13318" max="13318" width="9.5703125" style="498" customWidth="1"/>
    <col min="13319" max="13319" width="15" style="498" customWidth="1"/>
    <col min="13320" max="13320" width="9.7109375" style="498" customWidth="1"/>
    <col min="13321" max="13563" width="9.140625" style="498"/>
    <col min="13564" max="13564" width="4.140625" style="498" customWidth="1"/>
    <col min="13565" max="13565" width="15.28515625" style="498" customWidth="1"/>
    <col min="13566" max="13566" width="8.42578125" style="498" customWidth="1"/>
    <col min="13567" max="13567" width="17" style="498" customWidth="1"/>
    <col min="13568" max="13568" width="11.7109375" style="498" customWidth="1"/>
    <col min="13569" max="13569" width="9.140625" style="498"/>
    <col min="13570" max="13570" width="10.42578125" style="498" customWidth="1"/>
    <col min="13571" max="13571" width="9.140625" style="498"/>
    <col min="13572" max="13572" width="10" style="498" customWidth="1"/>
    <col min="13573" max="13573" width="9.140625" style="498"/>
    <col min="13574" max="13574" width="9.5703125" style="498" customWidth="1"/>
    <col min="13575" max="13575" width="15" style="498" customWidth="1"/>
    <col min="13576" max="13576" width="9.7109375" style="498" customWidth="1"/>
    <col min="13577" max="13819" width="9.140625" style="498"/>
    <col min="13820" max="13820" width="4.140625" style="498" customWidth="1"/>
    <col min="13821" max="13821" width="15.28515625" style="498" customWidth="1"/>
    <col min="13822" max="13822" width="8.42578125" style="498" customWidth="1"/>
    <col min="13823" max="13823" width="17" style="498" customWidth="1"/>
    <col min="13824" max="13824" width="11.7109375" style="498" customWidth="1"/>
    <col min="13825" max="13825" width="9.140625" style="498"/>
    <col min="13826" max="13826" width="10.42578125" style="498" customWidth="1"/>
    <col min="13827" max="13827" width="9.140625" style="498"/>
    <col min="13828" max="13828" width="10" style="498" customWidth="1"/>
    <col min="13829" max="13829" width="9.140625" style="498"/>
    <col min="13830" max="13830" width="9.5703125" style="498" customWidth="1"/>
    <col min="13831" max="13831" width="15" style="498" customWidth="1"/>
    <col min="13832" max="13832" width="9.7109375" style="498" customWidth="1"/>
    <col min="13833" max="14075" width="9.140625" style="498"/>
    <col min="14076" max="14076" width="4.140625" style="498" customWidth="1"/>
    <col min="14077" max="14077" width="15.28515625" style="498" customWidth="1"/>
    <col min="14078" max="14078" width="8.42578125" style="498" customWidth="1"/>
    <col min="14079" max="14079" width="17" style="498" customWidth="1"/>
    <col min="14080" max="14080" width="11.7109375" style="498" customWidth="1"/>
    <col min="14081" max="14081" width="9.140625" style="498"/>
    <col min="14082" max="14082" width="10.42578125" style="498" customWidth="1"/>
    <col min="14083" max="14083" width="9.140625" style="498"/>
    <col min="14084" max="14084" width="10" style="498" customWidth="1"/>
    <col min="14085" max="14085" width="9.140625" style="498"/>
    <col min="14086" max="14086" width="9.5703125" style="498" customWidth="1"/>
    <col min="14087" max="14087" width="15" style="498" customWidth="1"/>
    <col min="14088" max="14088" width="9.7109375" style="498" customWidth="1"/>
    <col min="14089" max="14331" width="9.140625" style="498"/>
    <col min="14332" max="14332" width="4.140625" style="498" customWidth="1"/>
    <col min="14333" max="14333" width="15.28515625" style="498" customWidth="1"/>
    <col min="14334" max="14334" width="8.42578125" style="498" customWidth="1"/>
    <col min="14335" max="14335" width="17" style="498" customWidth="1"/>
    <col min="14336" max="14336" width="11.7109375" style="498" customWidth="1"/>
    <col min="14337" max="14337" width="9.140625" style="498"/>
    <col min="14338" max="14338" width="10.42578125" style="498" customWidth="1"/>
    <col min="14339" max="14339" width="9.140625" style="498"/>
    <col min="14340" max="14340" width="10" style="498" customWidth="1"/>
    <col min="14341" max="14341" width="9.140625" style="498"/>
    <col min="14342" max="14342" width="9.5703125" style="498" customWidth="1"/>
    <col min="14343" max="14343" width="15" style="498" customWidth="1"/>
    <col min="14344" max="14344" width="9.7109375" style="498" customWidth="1"/>
    <col min="14345" max="14587" width="9.140625" style="498"/>
    <col min="14588" max="14588" width="4.140625" style="498" customWidth="1"/>
    <col min="14589" max="14589" width="15.28515625" style="498" customWidth="1"/>
    <col min="14590" max="14590" width="8.42578125" style="498" customWidth="1"/>
    <col min="14591" max="14591" width="17" style="498" customWidth="1"/>
    <col min="14592" max="14592" width="11.7109375" style="498" customWidth="1"/>
    <col min="14593" max="14593" width="9.140625" style="498"/>
    <col min="14594" max="14594" width="10.42578125" style="498" customWidth="1"/>
    <col min="14595" max="14595" width="9.140625" style="498"/>
    <col min="14596" max="14596" width="10" style="498" customWidth="1"/>
    <col min="14597" max="14597" width="9.140625" style="498"/>
    <col min="14598" max="14598" width="9.5703125" style="498" customWidth="1"/>
    <col min="14599" max="14599" width="15" style="498" customWidth="1"/>
    <col min="14600" max="14600" width="9.7109375" style="498" customWidth="1"/>
    <col min="14601" max="14843" width="9.140625" style="498"/>
    <col min="14844" max="14844" width="4.140625" style="498" customWidth="1"/>
    <col min="14845" max="14845" width="15.28515625" style="498" customWidth="1"/>
    <col min="14846" max="14846" width="8.42578125" style="498" customWidth="1"/>
    <col min="14847" max="14847" width="17" style="498" customWidth="1"/>
    <col min="14848" max="14848" width="11.7109375" style="498" customWidth="1"/>
    <col min="14849" max="14849" width="9.140625" style="498"/>
    <col min="14850" max="14850" width="10.42578125" style="498" customWidth="1"/>
    <col min="14851" max="14851" width="9.140625" style="498"/>
    <col min="14852" max="14852" width="10" style="498" customWidth="1"/>
    <col min="14853" max="14853" width="9.140625" style="498"/>
    <col min="14854" max="14854" width="9.5703125" style="498" customWidth="1"/>
    <col min="14855" max="14855" width="15" style="498" customWidth="1"/>
    <col min="14856" max="14856" width="9.7109375" style="498" customWidth="1"/>
    <col min="14857" max="15099" width="9.140625" style="498"/>
    <col min="15100" max="15100" width="4.140625" style="498" customWidth="1"/>
    <col min="15101" max="15101" width="15.28515625" style="498" customWidth="1"/>
    <col min="15102" max="15102" width="8.42578125" style="498" customWidth="1"/>
    <col min="15103" max="15103" width="17" style="498" customWidth="1"/>
    <col min="15104" max="15104" width="11.7109375" style="498" customWidth="1"/>
    <col min="15105" max="15105" width="9.140625" style="498"/>
    <col min="15106" max="15106" width="10.42578125" style="498" customWidth="1"/>
    <col min="15107" max="15107" width="9.140625" style="498"/>
    <col min="15108" max="15108" width="10" style="498" customWidth="1"/>
    <col min="15109" max="15109" width="9.140625" style="498"/>
    <col min="15110" max="15110" width="9.5703125" style="498" customWidth="1"/>
    <col min="15111" max="15111" width="15" style="498" customWidth="1"/>
    <col min="15112" max="15112" width="9.7109375" style="498" customWidth="1"/>
    <col min="15113" max="15355" width="9.140625" style="498"/>
    <col min="15356" max="15356" width="4.140625" style="498" customWidth="1"/>
    <col min="15357" max="15357" width="15.28515625" style="498" customWidth="1"/>
    <col min="15358" max="15358" width="8.42578125" style="498" customWidth="1"/>
    <col min="15359" max="15359" width="17" style="498" customWidth="1"/>
    <col min="15360" max="15360" width="11.7109375" style="498" customWidth="1"/>
    <col min="15361" max="15361" width="9.140625" style="498"/>
    <col min="15362" max="15362" width="10.42578125" style="498" customWidth="1"/>
    <col min="15363" max="15363" width="9.140625" style="498"/>
    <col min="15364" max="15364" width="10" style="498" customWidth="1"/>
    <col min="15365" max="15365" width="9.140625" style="498"/>
    <col min="15366" max="15366" width="9.5703125" style="498" customWidth="1"/>
    <col min="15367" max="15367" width="15" style="498" customWidth="1"/>
    <col min="15368" max="15368" width="9.7109375" style="498" customWidth="1"/>
    <col min="15369" max="15611" width="9.140625" style="498"/>
    <col min="15612" max="15612" width="4.140625" style="498" customWidth="1"/>
    <col min="15613" max="15613" width="15.28515625" style="498" customWidth="1"/>
    <col min="15614" max="15614" width="8.42578125" style="498" customWidth="1"/>
    <col min="15615" max="15615" width="17" style="498" customWidth="1"/>
    <col min="15616" max="15616" width="11.7109375" style="498" customWidth="1"/>
    <col min="15617" max="15617" width="9.140625" style="498"/>
    <col min="15618" max="15618" width="10.42578125" style="498" customWidth="1"/>
    <col min="15619" max="15619" width="9.140625" style="498"/>
    <col min="15620" max="15620" width="10" style="498" customWidth="1"/>
    <col min="15621" max="15621" width="9.140625" style="498"/>
    <col min="15622" max="15622" width="9.5703125" style="498" customWidth="1"/>
    <col min="15623" max="15623" width="15" style="498" customWidth="1"/>
    <col min="15624" max="15624" width="9.7109375" style="498" customWidth="1"/>
    <col min="15625" max="15867" width="9.140625" style="498"/>
    <col min="15868" max="15868" width="4.140625" style="498" customWidth="1"/>
    <col min="15869" max="15869" width="15.28515625" style="498" customWidth="1"/>
    <col min="15870" max="15870" width="8.42578125" style="498" customWidth="1"/>
    <col min="15871" max="15871" width="17" style="498" customWidth="1"/>
    <col min="15872" max="15872" width="11.7109375" style="498" customWidth="1"/>
    <col min="15873" max="15873" width="9.140625" style="498"/>
    <col min="15874" max="15874" width="10.42578125" style="498" customWidth="1"/>
    <col min="15875" max="15875" width="9.140625" style="498"/>
    <col min="15876" max="15876" width="10" style="498" customWidth="1"/>
    <col min="15877" max="15877" width="9.140625" style="498"/>
    <col min="15878" max="15878" width="9.5703125" style="498" customWidth="1"/>
    <col min="15879" max="15879" width="15" style="498" customWidth="1"/>
    <col min="15880" max="15880" width="9.7109375" style="498" customWidth="1"/>
    <col min="15881" max="16123" width="9.140625" style="498"/>
    <col min="16124" max="16124" width="4.140625" style="498" customWidth="1"/>
    <col min="16125" max="16125" width="15.28515625" style="498" customWidth="1"/>
    <col min="16126" max="16126" width="8.42578125" style="498" customWidth="1"/>
    <col min="16127" max="16127" width="17" style="498" customWidth="1"/>
    <col min="16128" max="16128" width="11.7109375" style="498" customWidth="1"/>
    <col min="16129" max="16129" width="9.140625" style="498"/>
    <col min="16130" max="16130" width="10.42578125" style="498" customWidth="1"/>
    <col min="16131" max="16131" width="9.140625" style="498"/>
    <col min="16132" max="16132" width="10" style="498" customWidth="1"/>
    <col min="16133" max="16133" width="9.140625" style="498"/>
    <col min="16134" max="16134" width="9.5703125" style="498" customWidth="1"/>
    <col min="16135" max="16135" width="15" style="498" customWidth="1"/>
    <col min="16136" max="16136" width="9.7109375" style="498" customWidth="1"/>
    <col min="16137" max="16384" width="9.140625" style="498"/>
  </cols>
  <sheetData>
    <row r="1" spans="1:12" x14ac:dyDescent="0.2">
      <c r="B1" s="497" t="s">
        <v>845</v>
      </c>
    </row>
    <row r="3" spans="1:12" s="662" customFormat="1" ht="19.5" customHeight="1" x14ac:dyDescent="0.2">
      <c r="A3" s="944" t="s">
        <v>600</v>
      </c>
      <c r="B3" s="944"/>
      <c r="C3" s="944"/>
      <c r="D3" s="944"/>
      <c r="E3" s="944"/>
      <c r="F3" s="944"/>
      <c r="G3" s="944"/>
      <c r="H3" s="944"/>
      <c r="I3" s="944"/>
      <c r="J3" s="944"/>
      <c r="K3" s="944"/>
      <c r="L3" s="944"/>
    </row>
    <row r="4" spans="1:12" x14ac:dyDescent="0.2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</row>
    <row r="5" spans="1:12" x14ac:dyDescent="0.2">
      <c r="A5" s="663"/>
      <c r="B5" s="945" t="s">
        <v>601</v>
      </c>
      <c r="C5" s="945"/>
      <c r="D5" s="945"/>
      <c r="E5" s="945"/>
      <c r="F5" s="945"/>
      <c r="G5" s="945"/>
      <c r="H5" s="945"/>
      <c r="I5" s="945"/>
      <c r="J5" s="945"/>
      <c r="K5" s="945"/>
      <c r="L5" s="945"/>
    </row>
    <row r="6" spans="1:12" x14ac:dyDescent="0.2">
      <c r="A6" s="663"/>
      <c r="B6" s="945" t="s">
        <v>602</v>
      </c>
      <c r="C6" s="945"/>
      <c r="D6" s="945"/>
      <c r="E6" s="945"/>
      <c r="F6" s="945"/>
      <c r="G6" s="945"/>
      <c r="H6" s="945"/>
      <c r="I6" s="945"/>
      <c r="J6" s="945"/>
      <c r="K6" s="945"/>
      <c r="L6" s="945"/>
    </row>
    <row r="7" spans="1:12" x14ac:dyDescent="0.2">
      <c r="A7" s="663"/>
      <c r="B7" s="663"/>
      <c r="C7" s="663"/>
      <c r="D7" s="663"/>
      <c r="E7" s="663"/>
      <c r="F7" s="663"/>
      <c r="G7" s="663"/>
      <c r="H7" s="663"/>
      <c r="I7" s="663"/>
      <c r="J7" s="519"/>
      <c r="K7" s="664" t="s">
        <v>270</v>
      </c>
      <c r="L7" s="663"/>
    </row>
    <row r="8" spans="1:12" ht="38.25" x14ac:dyDescent="0.2">
      <c r="A8" s="663"/>
      <c r="B8" s="946" t="s">
        <v>603</v>
      </c>
      <c r="C8" s="947"/>
      <c r="D8" s="948"/>
      <c r="E8" s="665" t="s">
        <v>820</v>
      </c>
      <c r="F8" s="666">
        <v>2017</v>
      </c>
      <c r="G8" s="666">
        <v>2018</v>
      </c>
      <c r="H8" s="666">
        <v>2019</v>
      </c>
      <c r="I8" s="666">
        <v>2020</v>
      </c>
      <c r="J8" s="666">
        <v>2021</v>
      </c>
      <c r="K8" s="666" t="s">
        <v>47</v>
      </c>
      <c r="L8" s="663"/>
    </row>
    <row r="9" spans="1:12" s="662" customFormat="1" x14ac:dyDescent="0.2">
      <c r="A9" s="667"/>
      <c r="B9" s="946" t="s">
        <v>604</v>
      </c>
      <c r="C9" s="949"/>
      <c r="D9" s="950"/>
      <c r="E9" s="668">
        <v>6000000</v>
      </c>
      <c r="F9" s="668"/>
      <c r="G9" s="668">
        <f>G10+G15</f>
        <v>0</v>
      </c>
      <c r="H9" s="668">
        <f>H10+H15</f>
        <v>0</v>
      </c>
      <c r="I9" s="668">
        <f>I10+I15</f>
        <v>0</v>
      </c>
      <c r="J9" s="668">
        <f>J10+J15</f>
        <v>0</v>
      </c>
      <c r="K9" s="668">
        <f>SUM(E9:J9)</f>
        <v>6000000</v>
      </c>
      <c r="L9" s="667"/>
    </row>
    <row r="10" spans="1:12" s="662" customFormat="1" x14ac:dyDescent="0.2">
      <c r="A10" s="667"/>
      <c r="B10" s="951" t="s">
        <v>605</v>
      </c>
      <c r="C10" s="951"/>
      <c r="D10" s="951"/>
      <c r="E10" s="669"/>
      <c r="F10" s="669"/>
      <c r="G10" s="669">
        <f t="shared" ref="G10:K10" si="0">SUM(G11:G14)</f>
        <v>0</v>
      </c>
      <c r="H10" s="669">
        <f t="shared" si="0"/>
        <v>0</v>
      </c>
      <c r="I10" s="669">
        <f t="shared" si="0"/>
        <v>0</v>
      </c>
      <c r="J10" s="669">
        <f t="shared" si="0"/>
        <v>0</v>
      </c>
      <c r="K10" s="669">
        <f t="shared" si="0"/>
        <v>0</v>
      </c>
      <c r="L10" s="667"/>
    </row>
    <row r="11" spans="1:12" x14ac:dyDescent="0.2">
      <c r="A11" s="663"/>
      <c r="B11" s="952" t="s">
        <v>606</v>
      </c>
      <c r="C11" s="952"/>
      <c r="D11" s="952"/>
      <c r="E11" s="670"/>
      <c r="F11" s="670"/>
      <c r="G11" s="670"/>
      <c r="H11" s="670"/>
      <c r="I11" s="670"/>
      <c r="J11" s="670"/>
      <c r="K11" s="671">
        <f>SUM(E11:J11)</f>
        <v>0</v>
      </c>
      <c r="L11" s="663"/>
    </row>
    <row r="12" spans="1:12" x14ac:dyDescent="0.2">
      <c r="A12" s="663"/>
      <c r="B12" s="952" t="s">
        <v>607</v>
      </c>
      <c r="C12" s="952"/>
      <c r="D12" s="952"/>
      <c r="E12" s="670"/>
      <c r="F12" s="670"/>
      <c r="G12" s="670"/>
      <c r="H12" s="670"/>
      <c r="I12" s="670"/>
      <c r="J12" s="670"/>
      <c r="K12" s="671">
        <f>SUM(E12:J12)</f>
        <v>0</v>
      </c>
      <c r="L12" s="663"/>
    </row>
    <row r="13" spans="1:12" x14ac:dyDescent="0.2">
      <c r="A13" s="663"/>
      <c r="B13" s="959" t="s">
        <v>608</v>
      </c>
      <c r="C13" s="959"/>
      <c r="D13" s="959"/>
      <c r="E13" s="670"/>
      <c r="F13" s="670"/>
      <c r="G13" s="670"/>
      <c r="H13" s="670"/>
      <c r="I13" s="670"/>
      <c r="J13" s="670"/>
      <c r="K13" s="671">
        <f>SUM(E13:J13)</f>
        <v>0</v>
      </c>
      <c r="L13" s="663"/>
    </row>
    <row r="14" spans="1:12" x14ac:dyDescent="0.2">
      <c r="A14" s="663"/>
      <c r="B14" s="959" t="s">
        <v>609</v>
      </c>
      <c r="C14" s="959"/>
      <c r="D14" s="959"/>
      <c r="E14" s="670"/>
      <c r="F14" s="670"/>
      <c r="G14" s="670"/>
      <c r="H14" s="670"/>
      <c r="I14" s="670"/>
      <c r="J14" s="670"/>
      <c r="K14" s="671">
        <f>SUM(E14:J14)</f>
        <v>0</v>
      </c>
      <c r="L14" s="663"/>
    </row>
    <row r="15" spans="1:12" s="662" customFormat="1" x14ac:dyDescent="0.2">
      <c r="A15" s="667"/>
      <c r="B15" s="960" t="s">
        <v>610</v>
      </c>
      <c r="C15" s="960"/>
      <c r="D15" s="960"/>
      <c r="E15" s="669">
        <v>6000000</v>
      </c>
      <c r="F15" s="669"/>
      <c r="G15" s="669"/>
      <c r="H15" s="669"/>
      <c r="I15" s="669"/>
      <c r="J15" s="669"/>
      <c r="K15" s="668">
        <f>SUM(E15:J15)</f>
        <v>6000000</v>
      </c>
      <c r="L15" s="667"/>
    </row>
    <row r="16" spans="1:12" x14ac:dyDescent="0.2">
      <c r="A16" s="663"/>
      <c r="B16" s="961"/>
      <c r="C16" s="962"/>
      <c r="D16" s="963"/>
      <c r="E16" s="670"/>
      <c r="F16" s="670"/>
      <c r="G16" s="670"/>
      <c r="H16" s="670"/>
      <c r="I16" s="670"/>
      <c r="J16" s="670"/>
      <c r="K16" s="670"/>
      <c r="L16" s="663"/>
    </row>
    <row r="17" spans="1:12" x14ac:dyDescent="0.2">
      <c r="A17" s="663"/>
      <c r="B17" s="951" t="s">
        <v>611</v>
      </c>
      <c r="C17" s="951"/>
      <c r="D17" s="951"/>
      <c r="E17" s="670"/>
      <c r="F17" s="670"/>
      <c r="G17" s="670"/>
      <c r="H17" s="670"/>
      <c r="I17" s="670"/>
      <c r="J17" s="670"/>
      <c r="K17" s="670"/>
      <c r="L17" s="663"/>
    </row>
    <row r="18" spans="1:12" x14ac:dyDescent="0.2">
      <c r="A18" s="663"/>
      <c r="B18" s="952" t="s">
        <v>605</v>
      </c>
      <c r="C18" s="952"/>
      <c r="D18" s="952"/>
      <c r="E18" s="670"/>
      <c r="F18" s="670"/>
      <c r="G18" s="670"/>
      <c r="H18" s="670"/>
      <c r="I18" s="670"/>
      <c r="J18" s="670"/>
      <c r="K18" s="670"/>
      <c r="L18" s="663"/>
    </row>
    <row r="19" spans="1:12" x14ac:dyDescent="0.2">
      <c r="A19" s="663"/>
      <c r="B19" s="952" t="s">
        <v>606</v>
      </c>
      <c r="C19" s="952"/>
      <c r="D19" s="952"/>
      <c r="E19" s="670"/>
      <c r="F19" s="670"/>
      <c r="G19" s="670"/>
      <c r="H19" s="670"/>
      <c r="I19" s="670"/>
      <c r="J19" s="670"/>
      <c r="K19" s="670"/>
      <c r="L19" s="663"/>
    </row>
    <row r="20" spans="1:12" x14ac:dyDescent="0.2">
      <c r="A20" s="663"/>
      <c r="B20" s="953" t="s">
        <v>612</v>
      </c>
      <c r="C20" s="954"/>
      <c r="D20" s="955"/>
      <c r="E20" s="670"/>
      <c r="F20" s="670"/>
      <c r="G20" s="670"/>
      <c r="H20" s="670"/>
      <c r="I20" s="670"/>
      <c r="J20" s="670"/>
      <c r="K20" s="670"/>
      <c r="L20" s="663"/>
    </row>
    <row r="21" spans="1:12" x14ac:dyDescent="0.2">
      <c r="A21" s="663"/>
      <c r="B21" s="956" t="s">
        <v>613</v>
      </c>
      <c r="C21" s="957"/>
      <c r="D21" s="958"/>
      <c r="E21" s="670"/>
      <c r="F21" s="670"/>
      <c r="G21" s="670"/>
      <c r="H21" s="670"/>
      <c r="I21" s="670"/>
      <c r="J21" s="670"/>
      <c r="K21" s="670"/>
      <c r="L21" s="663"/>
    </row>
    <row r="22" spans="1:12" x14ac:dyDescent="0.2">
      <c r="A22" s="663"/>
      <c r="B22" s="956" t="s">
        <v>614</v>
      </c>
      <c r="C22" s="957"/>
      <c r="D22" s="958"/>
      <c r="E22" s="670"/>
      <c r="F22" s="670"/>
      <c r="G22" s="670"/>
      <c r="H22" s="670"/>
      <c r="I22" s="670"/>
      <c r="J22" s="670"/>
      <c r="K22" s="670"/>
      <c r="L22" s="663"/>
    </row>
    <row r="23" spans="1:12" x14ac:dyDescent="0.2">
      <c r="A23" s="663"/>
      <c r="B23" s="956"/>
      <c r="C23" s="957"/>
      <c r="D23" s="958"/>
      <c r="E23" s="670"/>
      <c r="F23" s="670"/>
      <c r="G23" s="670"/>
      <c r="H23" s="670"/>
      <c r="I23" s="670"/>
      <c r="J23" s="670"/>
      <c r="K23" s="670"/>
      <c r="L23" s="663"/>
    </row>
    <row r="24" spans="1:12" x14ac:dyDescent="0.2">
      <c r="A24" s="663"/>
      <c r="B24" s="965" t="s">
        <v>615</v>
      </c>
      <c r="C24" s="966"/>
      <c r="D24" s="967"/>
      <c r="E24" s="669">
        <f t="shared" ref="E24:K24" si="1">E9+E17</f>
        <v>6000000</v>
      </c>
      <c r="F24" s="669">
        <f t="shared" si="1"/>
        <v>0</v>
      </c>
      <c r="G24" s="669">
        <f t="shared" si="1"/>
        <v>0</v>
      </c>
      <c r="H24" s="669">
        <f t="shared" si="1"/>
        <v>0</v>
      </c>
      <c r="I24" s="669">
        <f t="shared" si="1"/>
        <v>0</v>
      </c>
      <c r="J24" s="669">
        <f t="shared" si="1"/>
        <v>0</v>
      </c>
      <c r="K24" s="669">
        <f t="shared" si="1"/>
        <v>6000000</v>
      </c>
      <c r="L24" s="663"/>
    </row>
    <row r="25" spans="1:12" x14ac:dyDescent="0.2">
      <c r="A25" s="663"/>
      <c r="B25" s="663"/>
      <c r="C25" s="663"/>
      <c r="D25" s="663"/>
      <c r="E25" s="663"/>
      <c r="F25" s="663"/>
      <c r="G25" s="663"/>
      <c r="H25" s="663"/>
      <c r="I25" s="663"/>
      <c r="J25" s="663"/>
      <c r="K25" s="663"/>
      <c r="L25" s="663"/>
    </row>
    <row r="26" spans="1:12" x14ac:dyDescent="0.2">
      <c r="A26" s="663"/>
      <c r="B26" s="663"/>
      <c r="C26" s="663"/>
      <c r="D26" s="663"/>
      <c r="E26" s="663"/>
      <c r="F26" s="663"/>
      <c r="G26" s="663"/>
      <c r="H26" s="663"/>
      <c r="I26" s="663"/>
      <c r="J26" s="663"/>
      <c r="K26" s="663"/>
      <c r="L26" s="663"/>
    </row>
    <row r="27" spans="1:12" ht="38.25" x14ac:dyDescent="0.2">
      <c r="A27" s="663"/>
      <c r="B27" s="968" t="s">
        <v>616</v>
      </c>
      <c r="C27" s="969"/>
      <c r="D27" s="970"/>
      <c r="E27" s="665" t="s">
        <v>820</v>
      </c>
      <c r="F27" s="775">
        <v>2017</v>
      </c>
      <c r="G27" s="775">
        <v>2018</v>
      </c>
      <c r="H27" s="775">
        <v>2019</v>
      </c>
      <c r="I27" s="775">
        <v>2020</v>
      </c>
      <c r="J27" s="775">
        <v>2021</v>
      </c>
      <c r="K27" s="775" t="s">
        <v>47</v>
      </c>
      <c r="L27" s="663"/>
    </row>
    <row r="28" spans="1:12" s="662" customFormat="1" x14ac:dyDescent="0.2">
      <c r="A28" s="667"/>
      <c r="B28" s="951" t="s">
        <v>617</v>
      </c>
      <c r="C28" s="951"/>
      <c r="D28" s="951"/>
      <c r="E28" s="669">
        <f t="shared" ref="E28:K28" si="2">SUM(E29:E30)</f>
        <v>100035</v>
      </c>
      <c r="F28" s="669">
        <f t="shared" si="2"/>
        <v>3315050</v>
      </c>
      <c r="G28" s="669">
        <f t="shared" si="2"/>
        <v>2584915</v>
      </c>
      <c r="H28" s="669">
        <f t="shared" si="2"/>
        <v>0</v>
      </c>
      <c r="I28" s="669">
        <f t="shared" si="2"/>
        <v>0</v>
      </c>
      <c r="J28" s="669">
        <f t="shared" si="2"/>
        <v>0</v>
      </c>
      <c r="K28" s="669">
        <f t="shared" si="2"/>
        <v>6000000</v>
      </c>
      <c r="L28" s="667"/>
    </row>
    <row r="29" spans="1:12" x14ac:dyDescent="0.2">
      <c r="A29" s="663"/>
      <c r="B29" s="952" t="s">
        <v>618</v>
      </c>
      <c r="C29" s="952"/>
      <c r="D29" s="952"/>
      <c r="E29" s="670">
        <v>100035</v>
      </c>
      <c r="F29" s="670">
        <v>3315050</v>
      </c>
      <c r="G29" s="670">
        <v>2584915</v>
      </c>
      <c r="H29" s="670"/>
      <c r="I29" s="670"/>
      <c r="J29" s="670"/>
      <c r="K29" s="670">
        <f>SUM(E29:J29)</f>
        <v>6000000</v>
      </c>
      <c r="L29" s="663"/>
    </row>
    <row r="30" spans="1:12" x14ac:dyDescent="0.2">
      <c r="A30" s="663"/>
      <c r="B30" s="959"/>
      <c r="C30" s="959"/>
      <c r="D30" s="959"/>
      <c r="E30" s="670"/>
      <c r="F30" s="670"/>
      <c r="G30" s="670"/>
      <c r="H30" s="670"/>
      <c r="I30" s="670"/>
      <c r="J30" s="670"/>
      <c r="K30" s="670">
        <f>SUM(E30:J30)</f>
        <v>0</v>
      </c>
      <c r="L30" s="663"/>
    </row>
    <row r="31" spans="1:12" x14ac:dyDescent="0.2">
      <c r="A31" s="663"/>
      <c r="B31" s="956"/>
      <c r="C31" s="957"/>
      <c r="D31" s="958"/>
      <c r="E31" s="670"/>
      <c r="F31" s="670"/>
      <c r="G31" s="670"/>
      <c r="H31" s="670"/>
      <c r="I31" s="670"/>
      <c r="J31" s="670"/>
      <c r="K31" s="670"/>
      <c r="L31" s="663"/>
    </row>
    <row r="32" spans="1:12" s="662" customFormat="1" x14ac:dyDescent="0.2">
      <c r="A32" s="667"/>
      <c r="B32" s="672" t="s">
        <v>619</v>
      </c>
      <c r="C32" s="672"/>
      <c r="D32" s="672"/>
      <c r="E32" s="669"/>
      <c r="F32" s="669"/>
      <c r="G32" s="669"/>
      <c r="H32" s="669"/>
      <c r="I32" s="669"/>
      <c r="J32" s="669"/>
      <c r="K32" s="669"/>
      <c r="L32" s="667"/>
    </row>
    <row r="33" spans="1:22" x14ac:dyDescent="0.2">
      <c r="A33" s="663"/>
      <c r="B33" s="952"/>
      <c r="C33" s="952"/>
      <c r="D33" s="952"/>
      <c r="E33" s="670"/>
      <c r="F33" s="670"/>
      <c r="G33" s="670"/>
      <c r="H33" s="670"/>
      <c r="I33" s="670"/>
      <c r="J33" s="670"/>
      <c r="K33" s="670"/>
      <c r="L33" s="663"/>
      <c r="M33" s="945"/>
      <c r="N33" s="945"/>
      <c r="O33" s="945"/>
      <c r="P33" s="945"/>
      <c r="Q33" s="945"/>
      <c r="R33" s="945"/>
      <c r="S33" s="945"/>
      <c r="T33" s="945"/>
      <c r="U33" s="945"/>
      <c r="V33" s="945"/>
    </row>
    <row r="34" spans="1:22" x14ac:dyDescent="0.2">
      <c r="A34" s="663"/>
      <c r="B34" s="951" t="s">
        <v>620</v>
      </c>
      <c r="C34" s="952"/>
      <c r="D34" s="952"/>
      <c r="E34" s="669">
        <f t="shared" ref="E34:K34" si="3">E28+E32</f>
        <v>100035</v>
      </c>
      <c r="F34" s="669">
        <f t="shared" si="3"/>
        <v>3315050</v>
      </c>
      <c r="G34" s="669">
        <v>6000000</v>
      </c>
      <c r="H34" s="669">
        <f t="shared" si="3"/>
        <v>0</v>
      </c>
      <c r="I34" s="669">
        <f t="shared" si="3"/>
        <v>0</v>
      </c>
      <c r="J34" s="669">
        <f t="shared" si="3"/>
        <v>0</v>
      </c>
      <c r="K34" s="669">
        <f t="shared" si="3"/>
        <v>6000000</v>
      </c>
      <c r="L34" s="663"/>
      <c r="M34" s="945"/>
      <c r="N34" s="945"/>
      <c r="O34" s="945"/>
      <c r="P34" s="945"/>
      <c r="Q34" s="945"/>
      <c r="R34" s="945"/>
      <c r="S34" s="945"/>
      <c r="T34" s="945"/>
      <c r="U34" s="945"/>
      <c r="V34" s="945"/>
    </row>
    <row r="35" spans="1:22" x14ac:dyDescent="0.2">
      <c r="A35" s="663"/>
      <c r="B35" s="673"/>
      <c r="C35" s="674"/>
      <c r="D35" s="674"/>
      <c r="E35" s="675"/>
      <c r="F35" s="675"/>
      <c r="G35" s="675"/>
      <c r="H35" s="675"/>
      <c r="I35" s="675"/>
      <c r="J35" s="675"/>
      <c r="K35" s="675"/>
      <c r="L35" s="663"/>
      <c r="M35" s="676"/>
      <c r="N35" s="676"/>
      <c r="O35" s="676"/>
      <c r="P35" s="676"/>
      <c r="Q35" s="676"/>
      <c r="R35" s="676"/>
      <c r="S35" s="676"/>
      <c r="T35" s="676"/>
      <c r="U35" s="676"/>
      <c r="V35" s="676"/>
    </row>
    <row r="36" spans="1:22" x14ac:dyDescent="0.2">
      <c r="A36" s="519"/>
      <c r="B36" s="519"/>
      <c r="C36" s="519"/>
      <c r="D36" s="519"/>
      <c r="E36" s="519"/>
      <c r="F36" s="519"/>
      <c r="G36" s="519"/>
      <c r="H36" s="519"/>
      <c r="I36" s="519"/>
      <c r="J36" s="519"/>
      <c r="K36" s="519"/>
      <c r="L36" s="519"/>
      <c r="M36" s="795" t="s">
        <v>821</v>
      </c>
      <c r="N36" s="663"/>
      <c r="O36" s="663"/>
      <c r="P36" s="663"/>
      <c r="Q36" s="663"/>
      <c r="R36" s="663"/>
      <c r="S36" s="663"/>
      <c r="T36" s="519"/>
      <c r="U36" s="664"/>
      <c r="V36" s="663"/>
    </row>
    <row r="37" spans="1:22" x14ac:dyDescent="0.2">
      <c r="A37" s="519"/>
      <c r="B37" s="519"/>
      <c r="C37" s="519"/>
      <c r="D37" s="519"/>
      <c r="E37" s="519"/>
      <c r="F37" s="519"/>
      <c r="G37" s="519"/>
      <c r="H37" s="519"/>
      <c r="I37" s="519"/>
      <c r="J37" s="519"/>
      <c r="K37" s="519"/>
      <c r="L37" s="519"/>
      <c r="M37" s="663"/>
      <c r="N37" s="663"/>
      <c r="O37" s="663"/>
      <c r="P37" s="663"/>
      <c r="Q37" s="663"/>
      <c r="R37" s="663"/>
      <c r="S37" s="663"/>
      <c r="T37" s="519"/>
      <c r="U37" s="664"/>
      <c r="V37" s="663"/>
    </row>
    <row r="38" spans="1:22" x14ac:dyDescent="0.2">
      <c r="M38" s="964"/>
      <c r="N38" s="964"/>
      <c r="O38" s="677"/>
      <c r="P38" s="678"/>
      <c r="Q38" s="678"/>
      <c r="R38" s="678"/>
      <c r="S38" s="678"/>
      <c r="T38" s="678"/>
      <c r="U38" s="678"/>
      <c r="V38" s="663"/>
    </row>
    <row r="39" spans="1:22" x14ac:dyDescent="0.2">
      <c r="B39" s="971"/>
      <c r="C39" s="971"/>
      <c r="D39" s="971"/>
      <c r="E39" s="862"/>
      <c r="F39" s="862"/>
      <c r="G39" s="862"/>
      <c r="H39" s="862"/>
      <c r="I39" s="862"/>
      <c r="J39" s="862"/>
      <c r="K39" s="862"/>
      <c r="L39" s="663"/>
    </row>
    <row r="40" spans="1:22" x14ac:dyDescent="0.2">
      <c r="B40" s="942" t="s">
        <v>785</v>
      </c>
      <c r="C40" s="942"/>
      <c r="D40" s="942"/>
      <c r="E40" s="942"/>
      <c r="F40" s="942"/>
      <c r="G40" s="942"/>
      <c r="H40" s="942"/>
      <c r="I40" s="942"/>
      <c r="J40" s="942"/>
      <c r="K40" s="942"/>
      <c r="L40" s="942"/>
    </row>
    <row r="41" spans="1:22" x14ac:dyDescent="0.2">
      <c r="B41" s="942" t="s">
        <v>797</v>
      </c>
      <c r="C41" s="942"/>
      <c r="D41" s="942"/>
      <c r="E41" s="942"/>
      <c r="F41" s="942"/>
      <c r="G41" s="942"/>
      <c r="H41" s="942"/>
      <c r="I41" s="942"/>
      <c r="J41" s="942"/>
      <c r="K41" s="942"/>
      <c r="L41" s="942"/>
    </row>
    <row r="42" spans="1:22" x14ac:dyDescent="0.2">
      <c r="B42" s="780"/>
      <c r="C42" s="780"/>
      <c r="D42" s="780"/>
      <c r="E42" s="780"/>
      <c r="F42" s="780"/>
      <c r="G42" s="780"/>
      <c r="H42" s="780"/>
      <c r="I42" s="780"/>
      <c r="J42"/>
      <c r="K42" s="781" t="s">
        <v>798</v>
      </c>
      <c r="L42" s="780"/>
    </row>
    <row r="43" spans="1:22" ht="38.25" x14ac:dyDescent="0.2">
      <c r="B43" s="937" t="s">
        <v>603</v>
      </c>
      <c r="C43" s="937"/>
      <c r="D43" s="937"/>
      <c r="E43" s="665" t="s">
        <v>820</v>
      </c>
      <c r="F43" s="775">
        <v>2017</v>
      </c>
      <c r="G43" s="775">
        <v>2018</v>
      </c>
      <c r="H43" s="775">
        <v>2019</v>
      </c>
      <c r="I43" s="775">
        <v>2020</v>
      </c>
      <c r="J43" s="775">
        <v>2021</v>
      </c>
      <c r="K43" s="775" t="s">
        <v>47</v>
      </c>
      <c r="L43" s="780"/>
    </row>
    <row r="44" spans="1:22" x14ac:dyDescent="0.2">
      <c r="B44" s="937" t="s">
        <v>604</v>
      </c>
      <c r="C44" s="937"/>
      <c r="D44" s="937"/>
      <c r="E44" s="784"/>
      <c r="F44" s="784">
        <v>60780125</v>
      </c>
      <c r="G44" s="784">
        <f>G51+G50+G45</f>
        <v>0</v>
      </c>
      <c r="H44" s="784">
        <f>H51+H50+H45</f>
        <v>0</v>
      </c>
      <c r="I44" s="784">
        <f>I51+I50+I45</f>
        <v>0</v>
      </c>
      <c r="J44" s="784">
        <f>J51+J50+J45</f>
        <v>0</v>
      </c>
      <c r="K44" s="784">
        <f t="shared" ref="K44:K51" si="4">SUM(E44:J44)</f>
        <v>60780125</v>
      </c>
      <c r="L44" s="785"/>
    </row>
    <row r="45" spans="1:22" x14ac:dyDescent="0.2">
      <c r="B45" s="938" t="s">
        <v>605</v>
      </c>
      <c r="C45" s="938"/>
      <c r="D45" s="938"/>
      <c r="E45" s="786">
        <f t="shared" ref="E45:J45" si="5">SUM(E46:E49)</f>
        <v>0</v>
      </c>
      <c r="F45" s="786">
        <f t="shared" si="5"/>
        <v>0</v>
      </c>
      <c r="G45" s="786">
        <f t="shared" si="5"/>
        <v>0</v>
      </c>
      <c r="H45" s="786">
        <f t="shared" si="5"/>
        <v>0</v>
      </c>
      <c r="I45" s="786">
        <f t="shared" si="5"/>
        <v>0</v>
      </c>
      <c r="J45" s="786">
        <f t="shared" si="5"/>
        <v>0</v>
      </c>
      <c r="K45" s="784">
        <f t="shared" si="4"/>
        <v>0</v>
      </c>
      <c r="L45" s="785"/>
    </row>
    <row r="46" spans="1:22" x14ac:dyDescent="0.2">
      <c r="B46" s="936" t="s">
        <v>606</v>
      </c>
      <c r="C46" s="936"/>
      <c r="D46" s="936"/>
      <c r="E46" s="787"/>
      <c r="F46" s="787"/>
      <c r="G46" s="787"/>
      <c r="H46" s="787"/>
      <c r="I46" s="787"/>
      <c r="J46" s="787"/>
      <c r="K46" s="788">
        <f t="shared" si="4"/>
        <v>0</v>
      </c>
      <c r="L46" s="780"/>
    </row>
    <row r="47" spans="1:22" x14ac:dyDescent="0.2">
      <c r="B47" s="936" t="s">
        <v>804</v>
      </c>
      <c r="C47" s="936"/>
      <c r="D47" s="936"/>
      <c r="E47" s="787"/>
      <c r="F47" s="787"/>
      <c r="G47" s="787"/>
      <c r="H47" s="787"/>
      <c r="I47" s="787"/>
      <c r="J47" s="787"/>
      <c r="K47" s="788">
        <f t="shared" si="4"/>
        <v>0</v>
      </c>
      <c r="L47" s="780"/>
    </row>
    <row r="48" spans="1:22" x14ac:dyDescent="0.2">
      <c r="B48" s="939" t="s">
        <v>805</v>
      </c>
      <c r="C48" s="939"/>
      <c r="D48" s="939"/>
      <c r="E48" s="787"/>
      <c r="F48" s="787"/>
      <c r="G48" s="787"/>
      <c r="H48" s="787"/>
      <c r="I48" s="787"/>
      <c r="J48" s="787"/>
      <c r="K48" s="788">
        <f t="shared" si="4"/>
        <v>0</v>
      </c>
      <c r="L48" s="780"/>
    </row>
    <row r="49" spans="2:12" x14ac:dyDescent="0.2">
      <c r="B49" s="939" t="s">
        <v>614</v>
      </c>
      <c r="C49" s="939"/>
      <c r="D49" s="939"/>
      <c r="E49" s="787"/>
      <c r="F49" s="787"/>
      <c r="G49" s="787"/>
      <c r="H49" s="787"/>
      <c r="I49" s="787"/>
      <c r="J49" s="787"/>
      <c r="K49" s="788">
        <f t="shared" si="4"/>
        <v>0</v>
      </c>
      <c r="L49" s="780"/>
    </row>
    <row r="50" spans="2:12" x14ac:dyDescent="0.2">
      <c r="B50" s="943" t="s">
        <v>610</v>
      </c>
      <c r="C50" s="943"/>
      <c r="D50" s="943"/>
      <c r="E50" s="786"/>
      <c r="F50" s="786">
        <v>60780125</v>
      </c>
      <c r="G50" s="786"/>
      <c r="H50" s="786"/>
      <c r="I50" s="786"/>
      <c r="J50" s="786"/>
      <c r="K50" s="784">
        <f t="shared" si="4"/>
        <v>60780125</v>
      </c>
      <c r="L50" s="785"/>
    </row>
    <row r="51" spans="2:12" x14ac:dyDescent="0.2">
      <c r="B51" s="943" t="s">
        <v>806</v>
      </c>
      <c r="C51" s="943"/>
      <c r="D51" s="943"/>
      <c r="E51" s="786"/>
      <c r="F51" s="787"/>
      <c r="G51" s="787"/>
      <c r="H51" s="787"/>
      <c r="I51" s="787"/>
      <c r="J51" s="787"/>
      <c r="K51" s="784">
        <f t="shared" si="4"/>
        <v>0</v>
      </c>
      <c r="L51" s="780"/>
    </row>
    <row r="52" spans="2:12" x14ac:dyDescent="0.2">
      <c r="B52" s="938" t="s">
        <v>611</v>
      </c>
      <c r="C52" s="938"/>
      <c r="D52" s="938"/>
      <c r="E52" s="787"/>
      <c r="F52" s="786"/>
      <c r="G52" s="787"/>
      <c r="H52" s="787"/>
      <c r="I52" s="787"/>
      <c r="J52" s="787"/>
      <c r="K52" s="787"/>
      <c r="L52" s="780"/>
    </row>
    <row r="53" spans="2:12" x14ac:dyDescent="0.2">
      <c r="B53" s="936" t="s">
        <v>605</v>
      </c>
      <c r="C53" s="936"/>
      <c r="D53" s="936"/>
      <c r="E53" s="787"/>
      <c r="F53" s="787"/>
      <c r="G53" s="787"/>
      <c r="H53" s="787"/>
      <c r="I53" s="787"/>
      <c r="J53" s="787"/>
      <c r="K53" s="787"/>
      <c r="L53" s="780"/>
    </row>
    <row r="54" spans="2:12" x14ac:dyDescent="0.2">
      <c r="B54" s="936" t="s">
        <v>606</v>
      </c>
      <c r="C54" s="936"/>
      <c r="D54" s="936"/>
      <c r="E54" s="787"/>
      <c r="F54" s="787"/>
      <c r="G54" s="787"/>
      <c r="H54" s="787"/>
      <c r="I54" s="787"/>
      <c r="J54" s="787"/>
      <c r="K54" s="787"/>
      <c r="L54" s="780"/>
    </row>
    <row r="55" spans="2:12" x14ac:dyDescent="0.2">
      <c r="B55" s="936" t="s">
        <v>612</v>
      </c>
      <c r="C55" s="936"/>
      <c r="D55" s="936"/>
      <c r="E55" s="787"/>
      <c r="F55" s="787"/>
      <c r="G55" s="787"/>
      <c r="H55" s="787"/>
      <c r="I55" s="787"/>
      <c r="J55" s="787"/>
      <c r="K55" s="787"/>
      <c r="L55" s="780"/>
    </row>
    <row r="56" spans="2:12" x14ac:dyDescent="0.2">
      <c r="B56" s="939" t="s">
        <v>613</v>
      </c>
      <c r="C56" s="939"/>
      <c r="D56" s="939"/>
      <c r="E56" s="787"/>
      <c r="F56" s="787"/>
      <c r="G56" s="787"/>
      <c r="H56" s="787"/>
      <c r="I56" s="787"/>
      <c r="J56" s="787"/>
      <c r="K56" s="787"/>
      <c r="L56" s="780"/>
    </row>
    <row r="57" spans="2:12" x14ac:dyDescent="0.2">
      <c r="B57" s="939" t="s">
        <v>614</v>
      </c>
      <c r="C57" s="939"/>
      <c r="D57" s="939"/>
      <c r="E57" s="787"/>
      <c r="F57" s="787"/>
      <c r="G57" s="787"/>
      <c r="H57" s="787"/>
      <c r="I57" s="787"/>
      <c r="J57" s="787"/>
      <c r="K57" s="787"/>
      <c r="L57" s="780"/>
    </row>
    <row r="58" spans="2:12" x14ac:dyDescent="0.2">
      <c r="B58" s="939"/>
      <c r="C58" s="939"/>
      <c r="D58" s="939"/>
      <c r="E58" s="787"/>
      <c r="F58" s="787"/>
      <c r="G58" s="787"/>
      <c r="H58" s="787"/>
      <c r="I58" s="787"/>
      <c r="J58" s="787"/>
      <c r="K58" s="787"/>
      <c r="L58" s="780"/>
    </row>
    <row r="59" spans="2:12" x14ac:dyDescent="0.2">
      <c r="B59" s="938" t="s">
        <v>615</v>
      </c>
      <c r="C59" s="938"/>
      <c r="D59" s="938"/>
      <c r="E59" s="786">
        <f t="shared" ref="E59:K59" si="6">E44+E52</f>
        <v>0</v>
      </c>
      <c r="F59" s="786">
        <f t="shared" si="6"/>
        <v>60780125</v>
      </c>
      <c r="G59" s="786">
        <f t="shared" si="6"/>
        <v>0</v>
      </c>
      <c r="H59" s="786">
        <f t="shared" si="6"/>
        <v>0</v>
      </c>
      <c r="I59" s="786">
        <f t="shared" si="6"/>
        <v>0</v>
      </c>
      <c r="J59" s="786">
        <f t="shared" si="6"/>
        <v>0</v>
      </c>
      <c r="K59" s="786">
        <f t="shared" si="6"/>
        <v>60780125</v>
      </c>
      <c r="L59" s="780"/>
    </row>
    <row r="60" spans="2:12" x14ac:dyDescent="0.2">
      <c r="B60" s="780"/>
      <c r="C60" s="780"/>
      <c r="D60" s="780"/>
      <c r="E60" s="780"/>
      <c r="F60" s="780"/>
      <c r="G60" s="780"/>
      <c r="H60" s="780"/>
      <c r="I60" s="780"/>
      <c r="J60" s="780"/>
      <c r="K60" s="780"/>
      <c r="L60" s="780"/>
    </row>
    <row r="61" spans="2:12" x14ac:dyDescent="0.2">
      <c r="B61" s="780"/>
      <c r="C61" s="780"/>
      <c r="D61" s="780"/>
      <c r="E61" s="780"/>
      <c r="F61" s="780"/>
      <c r="G61" s="780"/>
      <c r="H61" s="780"/>
      <c r="I61" s="780"/>
      <c r="J61" s="780"/>
      <c r="K61" s="780"/>
      <c r="L61" s="780"/>
    </row>
    <row r="62" spans="2:12" ht="38.25" x14ac:dyDescent="0.2">
      <c r="B62" s="940" t="s">
        <v>616</v>
      </c>
      <c r="C62" s="940"/>
      <c r="D62" s="940"/>
      <c r="E62" s="665" t="s">
        <v>820</v>
      </c>
      <c r="F62" s="775">
        <v>2017</v>
      </c>
      <c r="G62" s="775">
        <v>2018</v>
      </c>
      <c r="H62" s="775">
        <v>2019</v>
      </c>
      <c r="I62" s="775">
        <v>2020</v>
      </c>
      <c r="J62" s="775">
        <v>2021</v>
      </c>
      <c r="K62" s="775" t="s">
        <v>47</v>
      </c>
      <c r="L62" s="780"/>
    </row>
    <row r="63" spans="2:12" x14ac:dyDescent="0.2">
      <c r="B63" s="938" t="s">
        <v>617</v>
      </c>
      <c r="C63" s="938"/>
      <c r="D63" s="938"/>
      <c r="E63" s="786">
        <f>E64</f>
        <v>279400</v>
      </c>
      <c r="F63" s="786">
        <f>F64</f>
        <v>0</v>
      </c>
      <c r="G63" s="786">
        <v>60500725</v>
      </c>
      <c r="H63" s="786">
        <f>SUM(H64:H65)</f>
        <v>0</v>
      </c>
      <c r="I63" s="786">
        <f>SUM(I64:I65)</f>
        <v>0</v>
      </c>
      <c r="J63" s="786">
        <f>SUM(J64:J65)</f>
        <v>0</v>
      </c>
      <c r="K63" s="786">
        <f>SUM(E63:J63)</f>
        <v>60780125</v>
      </c>
      <c r="L63" s="785"/>
    </row>
    <row r="64" spans="2:12" ht="24" customHeight="1" x14ac:dyDescent="0.2">
      <c r="B64" s="936" t="s">
        <v>808</v>
      </c>
      <c r="C64" s="936"/>
      <c r="D64" s="936"/>
      <c r="E64" s="787">
        <v>279400</v>
      </c>
      <c r="F64" s="787"/>
      <c r="G64" s="787">
        <v>60500725</v>
      </c>
      <c r="H64" s="787"/>
      <c r="I64" s="787"/>
      <c r="J64" s="787"/>
      <c r="K64" s="786">
        <f>SUM(E64:J64)</f>
        <v>60780125</v>
      </c>
      <c r="L64" s="780"/>
    </row>
    <row r="65" spans="2:13" s="684" customFormat="1" x14ac:dyDescent="0.2">
      <c r="B65" s="939"/>
      <c r="C65" s="939"/>
      <c r="D65" s="939"/>
      <c r="E65" s="787"/>
      <c r="F65" s="787"/>
      <c r="G65" s="787"/>
      <c r="H65" s="787"/>
      <c r="I65" s="787"/>
      <c r="J65" s="787"/>
      <c r="K65" s="787">
        <f>SUM(E65:J65)</f>
        <v>0</v>
      </c>
      <c r="L65" s="780"/>
    </row>
    <row r="66" spans="2:13" x14ac:dyDescent="0.2">
      <c r="B66" s="939"/>
      <c r="C66" s="939"/>
      <c r="D66" s="939"/>
      <c r="E66" s="787"/>
      <c r="F66" s="787"/>
      <c r="G66" s="787"/>
      <c r="H66" s="787"/>
      <c r="I66" s="787"/>
      <c r="J66" s="787"/>
      <c r="K66" s="787"/>
      <c r="L66" s="780"/>
    </row>
    <row r="67" spans="2:13" x14ac:dyDescent="0.2">
      <c r="B67" s="789" t="s">
        <v>619</v>
      </c>
      <c r="C67" s="789"/>
      <c r="D67" s="789"/>
      <c r="E67" s="786"/>
      <c r="F67" s="786"/>
      <c r="G67" s="786"/>
      <c r="H67" s="786"/>
      <c r="I67" s="786"/>
      <c r="J67" s="786"/>
      <c r="K67" s="786"/>
      <c r="L67" s="785"/>
    </row>
    <row r="68" spans="2:13" x14ac:dyDescent="0.2">
      <c r="B68" s="936" t="s">
        <v>809</v>
      </c>
      <c r="C68" s="936"/>
      <c r="D68" s="936"/>
      <c r="E68" s="787"/>
      <c r="F68" s="787"/>
      <c r="G68" s="787"/>
      <c r="H68" s="787"/>
      <c r="I68" s="787"/>
      <c r="J68" s="787"/>
      <c r="K68" s="787"/>
      <c r="L68" s="780"/>
    </row>
    <row r="69" spans="2:13" x14ac:dyDescent="0.2">
      <c r="B69" s="938" t="s">
        <v>620</v>
      </c>
      <c r="C69" s="938"/>
      <c r="D69" s="938"/>
      <c r="E69" s="786">
        <v>279400</v>
      </c>
      <c r="F69" s="786">
        <f t="shared" ref="F69:K69" si="7">F63+F67</f>
        <v>0</v>
      </c>
      <c r="G69" s="786">
        <f t="shared" si="7"/>
        <v>60500725</v>
      </c>
      <c r="H69" s="786">
        <f t="shared" si="7"/>
        <v>0</v>
      </c>
      <c r="I69" s="786">
        <f t="shared" si="7"/>
        <v>0</v>
      </c>
      <c r="J69" s="786">
        <f t="shared" si="7"/>
        <v>0</v>
      </c>
      <c r="K69" s="786">
        <f t="shared" si="7"/>
        <v>60780125</v>
      </c>
      <c r="L69" s="780"/>
    </row>
    <row r="70" spans="2:13" x14ac:dyDescent="0.2">
      <c r="B70" s="790"/>
      <c r="C70" s="791"/>
      <c r="D70" s="791"/>
      <c r="E70" s="792"/>
      <c r="F70" s="792"/>
      <c r="G70" s="792"/>
      <c r="H70" s="792"/>
      <c r="I70" s="792"/>
      <c r="J70" s="792"/>
      <c r="K70" s="792"/>
      <c r="L70" s="780"/>
    </row>
    <row r="71" spans="2:13" x14ac:dyDescent="0.2">
      <c r="B71" t="s">
        <v>810</v>
      </c>
      <c r="C71" s="498" t="s">
        <v>811</v>
      </c>
      <c r="K71"/>
      <c r="L71" s="793"/>
      <c r="M71" s="498" t="s">
        <v>822</v>
      </c>
    </row>
    <row r="74" spans="2:13" ht="27" customHeight="1" x14ac:dyDescent="0.2"/>
    <row r="75" spans="2:13" x14ac:dyDescent="0.2">
      <c r="B75" s="941" t="s">
        <v>812</v>
      </c>
      <c r="C75" s="941"/>
      <c r="D75" s="941"/>
      <c r="E75" s="941"/>
      <c r="F75" s="941"/>
      <c r="G75" s="941"/>
      <c r="H75" s="941"/>
      <c r="I75" s="941"/>
      <c r="J75" s="941"/>
      <c r="K75" s="941"/>
      <c r="L75" s="941"/>
    </row>
    <row r="76" spans="2:13" x14ac:dyDescent="0.2">
      <c r="B76" s="942" t="s">
        <v>813</v>
      </c>
      <c r="C76" s="942"/>
      <c r="D76" s="942"/>
      <c r="E76" s="942"/>
      <c r="F76" s="942"/>
      <c r="G76" s="942"/>
      <c r="H76" s="942"/>
      <c r="I76" s="942"/>
      <c r="J76" s="942"/>
      <c r="K76" s="942"/>
      <c r="L76" s="942"/>
    </row>
    <row r="77" spans="2:13" x14ac:dyDescent="0.2">
      <c r="B77" s="780"/>
      <c r="C77" s="780"/>
      <c r="D77" s="780"/>
      <c r="E77" s="780"/>
      <c r="F77" s="780"/>
      <c r="G77" s="780"/>
      <c r="H77" s="780"/>
      <c r="I77" s="780"/>
      <c r="J77"/>
      <c r="K77" s="781" t="s">
        <v>798</v>
      </c>
      <c r="L77" s="780"/>
    </row>
    <row r="78" spans="2:13" ht="38.25" x14ac:dyDescent="0.2">
      <c r="B78" s="937" t="s">
        <v>603</v>
      </c>
      <c r="C78" s="937"/>
      <c r="D78" s="937"/>
      <c r="E78" s="665" t="s">
        <v>820</v>
      </c>
      <c r="F78" s="775">
        <v>2017</v>
      </c>
      <c r="G78" s="775">
        <v>2018</v>
      </c>
      <c r="H78" s="775">
        <v>2019</v>
      </c>
      <c r="I78" s="775">
        <v>2020</v>
      </c>
      <c r="J78" s="775">
        <v>2021</v>
      </c>
      <c r="K78" s="775" t="s">
        <v>47</v>
      </c>
      <c r="L78" s="780"/>
    </row>
    <row r="79" spans="2:13" x14ac:dyDescent="0.2">
      <c r="B79" s="937" t="s">
        <v>604</v>
      </c>
      <c r="C79" s="937"/>
      <c r="D79" s="937"/>
      <c r="E79" s="784"/>
      <c r="F79" s="784">
        <v>57534684</v>
      </c>
      <c r="G79" s="784">
        <f>G86+G85+G80</f>
        <v>0</v>
      </c>
      <c r="H79" s="784">
        <f>H86+H85+H80</f>
        <v>0</v>
      </c>
      <c r="I79" s="784">
        <f>I86+I85+I80</f>
        <v>0</v>
      </c>
      <c r="J79" s="784">
        <f>J86+J85+J80</f>
        <v>0</v>
      </c>
      <c r="K79" s="784">
        <f t="shared" ref="K79:K86" si="8">SUM(E79:J79)</f>
        <v>57534684</v>
      </c>
      <c r="L79" s="785"/>
    </row>
    <row r="80" spans="2:13" x14ac:dyDescent="0.2">
      <c r="B80" s="938" t="s">
        <v>605</v>
      </c>
      <c r="C80" s="938"/>
      <c r="D80" s="938"/>
      <c r="E80" s="786">
        <f t="shared" ref="E80:J80" si="9">SUM(E81:E84)</f>
        <v>0</v>
      </c>
      <c r="F80" s="786">
        <f t="shared" si="9"/>
        <v>0</v>
      </c>
      <c r="G80" s="786">
        <f t="shared" si="9"/>
        <v>0</v>
      </c>
      <c r="H80" s="786">
        <f t="shared" si="9"/>
        <v>0</v>
      </c>
      <c r="I80" s="786">
        <f t="shared" si="9"/>
        <v>0</v>
      </c>
      <c r="J80" s="786">
        <f t="shared" si="9"/>
        <v>0</v>
      </c>
      <c r="K80" s="784">
        <f t="shared" si="8"/>
        <v>0</v>
      </c>
      <c r="L80" s="785"/>
    </row>
    <row r="81" spans="2:12" x14ac:dyDescent="0.2">
      <c r="B81" s="936" t="s">
        <v>606</v>
      </c>
      <c r="C81" s="936"/>
      <c r="D81" s="936"/>
      <c r="E81" s="787"/>
      <c r="F81" s="787"/>
      <c r="G81" s="787"/>
      <c r="H81" s="787"/>
      <c r="I81" s="787"/>
      <c r="J81" s="787"/>
      <c r="K81" s="788">
        <f t="shared" si="8"/>
        <v>0</v>
      </c>
      <c r="L81" s="780"/>
    </row>
    <row r="82" spans="2:12" x14ac:dyDescent="0.2">
      <c r="B82" s="936" t="s">
        <v>804</v>
      </c>
      <c r="C82" s="936"/>
      <c r="D82" s="936"/>
      <c r="E82" s="787"/>
      <c r="F82" s="787"/>
      <c r="G82" s="787"/>
      <c r="H82" s="787"/>
      <c r="I82" s="787"/>
      <c r="J82" s="787"/>
      <c r="K82" s="788">
        <f t="shared" si="8"/>
        <v>0</v>
      </c>
      <c r="L82" s="780"/>
    </row>
    <row r="83" spans="2:12" x14ac:dyDescent="0.2">
      <c r="B83" s="939" t="s">
        <v>805</v>
      </c>
      <c r="C83" s="939"/>
      <c r="D83" s="939"/>
      <c r="E83" s="787"/>
      <c r="F83" s="787"/>
      <c r="G83" s="787"/>
      <c r="H83" s="787"/>
      <c r="I83" s="787"/>
      <c r="J83" s="787"/>
      <c r="K83" s="788">
        <f t="shared" si="8"/>
        <v>0</v>
      </c>
      <c r="L83" s="780"/>
    </row>
    <row r="84" spans="2:12" x14ac:dyDescent="0.2">
      <c r="B84" s="939" t="s">
        <v>614</v>
      </c>
      <c r="C84" s="939"/>
      <c r="D84" s="939"/>
      <c r="E84" s="787"/>
      <c r="F84" s="787"/>
      <c r="G84" s="787"/>
      <c r="H84" s="787"/>
      <c r="I84" s="787"/>
      <c r="J84" s="787"/>
      <c r="K84" s="788">
        <f t="shared" si="8"/>
        <v>0</v>
      </c>
      <c r="L84" s="780"/>
    </row>
    <row r="85" spans="2:12" x14ac:dyDescent="0.2">
      <c r="B85" s="943" t="s">
        <v>610</v>
      </c>
      <c r="C85" s="943"/>
      <c r="D85" s="943"/>
      <c r="E85" s="786"/>
      <c r="F85" s="786">
        <v>57534684</v>
      </c>
      <c r="G85" s="786"/>
      <c r="H85" s="786"/>
      <c r="I85" s="786"/>
      <c r="J85" s="786"/>
      <c r="K85" s="784">
        <f t="shared" si="8"/>
        <v>57534684</v>
      </c>
      <c r="L85" s="785"/>
    </row>
    <row r="86" spans="2:12" x14ac:dyDescent="0.2">
      <c r="B86" s="943" t="s">
        <v>806</v>
      </c>
      <c r="C86" s="943"/>
      <c r="D86" s="943"/>
      <c r="E86" s="786"/>
      <c r="F86" s="787"/>
      <c r="G86" s="787"/>
      <c r="H86" s="787"/>
      <c r="I86" s="787"/>
      <c r="J86" s="787"/>
      <c r="K86" s="784">
        <f t="shared" si="8"/>
        <v>0</v>
      </c>
      <c r="L86" s="780"/>
    </row>
    <row r="87" spans="2:12" x14ac:dyDescent="0.2">
      <c r="B87" s="938" t="s">
        <v>611</v>
      </c>
      <c r="C87" s="938"/>
      <c r="D87" s="938"/>
      <c r="E87" s="787"/>
      <c r="F87" s="786"/>
      <c r="G87" s="787"/>
      <c r="H87" s="787"/>
      <c r="I87" s="787"/>
      <c r="J87" s="787"/>
      <c r="K87" s="787"/>
      <c r="L87" s="780"/>
    </row>
    <row r="88" spans="2:12" x14ac:dyDescent="0.2">
      <c r="B88" s="936" t="s">
        <v>605</v>
      </c>
      <c r="C88" s="936"/>
      <c r="D88" s="936"/>
      <c r="E88" s="787"/>
      <c r="F88" s="787"/>
      <c r="G88" s="787"/>
      <c r="H88" s="787"/>
      <c r="I88" s="787"/>
      <c r="J88" s="787"/>
      <c r="K88" s="787"/>
      <c r="L88" s="780"/>
    </row>
    <row r="89" spans="2:12" x14ac:dyDescent="0.2">
      <c r="B89" s="936" t="s">
        <v>606</v>
      </c>
      <c r="C89" s="936"/>
      <c r="D89" s="936"/>
      <c r="E89" s="787"/>
      <c r="F89" s="787"/>
      <c r="G89" s="787"/>
      <c r="H89" s="787"/>
      <c r="I89" s="787"/>
      <c r="J89" s="787"/>
      <c r="K89" s="787"/>
      <c r="L89" s="780"/>
    </row>
    <row r="90" spans="2:12" x14ac:dyDescent="0.2">
      <c r="B90" s="936" t="s">
        <v>612</v>
      </c>
      <c r="C90" s="936"/>
      <c r="D90" s="936"/>
      <c r="E90" s="787"/>
      <c r="F90" s="787"/>
      <c r="G90" s="787"/>
      <c r="H90" s="787"/>
      <c r="I90" s="787"/>
      <c r="J90" s="787"/>
      <c r="K90" s="787"/>
      <c r="L90" s="780"/>
    </row>
    <row r="91" spans="2:12" x14ac:dyDescent="0.2">
      <c r="B91" s="939" t="s">
        <v>613</v>
      </c>
      <c r="C91" s="939"/>
      <c r="D91" s="939"/>
      <c r="E91" s="787"/>
      <c r="F91" s="787"/>
      <c r="G91" s="787"/>
      <c r="H91" s="787"/>
      <c r="I91" s="787"/>
      <c r="J91" s="787"/>
      <c r="K91" s="787"/>
      <c r="L91" s="780"/>
    </row>
    <row r="92" spans="2:12" x14ac:dyDescent="0.2">
      <c r="B92" s="939" t="s">
        <v>614</v>
      </c>
      <c r="C92" s="939"/>
      <c r="D92" s="939"/>
      <c r="E92" s="787"/>
      <c r="F92" s="787"/>
      <c r="G92" s="787"/>
      <c r="H92" s="787"/>
      <c r="I92" s="787"/>
      <c r="J92" s="787"/>
      <c r="K92" s="787"/>
      <c r="L92" s="780"/>
    </row>
    <row r="93" spans="2:12" x14ac:dyDescent="0.2">
      <c r="B93" s="939"/>
      <c r="C93" s="939"/>
      <c r="D93" s="939"/>
      <c r="E93" s="787"/>
      <c r="F93" s="787"/>
      <c r="G93" s="787"/>
      <c r="H93" s="787"/>
      <c r="I93" s="787"/>
      <c r="J93" s="787"/>
      <c r="K93" s="787"/>
      <c r="L93" s="780"/>
    </row>
    <row r="94" spans="2:12" x14ac:dyDescent="0.2">
      <c r="B94" s="938" t="s">
        <v>615</v>
      </c>
      <c r="C94" s="938"/>
      <c r="D94" s="938"/>
      <c r="E94" s="786">
        <f t="shared" ref="E94:K94" si="10">E79+E87</f>
        <v>0</v>
      </c>
      <c r="F94" s="786">
        <f t="shared" si="10"/>
        <v>57534684</v>
      </c>
      <c r="G94" s="786">
        <f t="shared" si="10"/>
        <v>0</v>
      </c>
      <c r="H94" s="786">
        <f t="shared" si="10"/>
        <v>0</v>
      </c>
      <c r="I94" s="786">
        <f t="shared" si="10"/>
        <v>0</v>
      </c>
      <c r="J94" s="786">
        <f t="shared" si="10"/>
        <v>0</v>
      </c>
      <c r="K94" s="786">
        <f t="shared" si="10"/>
        <v>57534684</v>
      </c>
      <c r="L94" s="780"/>
    </row>
    <row r="95" spans="2:12" x14ac:dyDescent="0.2">
      <c r="B95" s="780"/>
      <c r="C95" s="780"/>
      <c r="D95" s="780"/>
      <c r="E95" s="780"/>
      <c r="F95" s="780"/>
      <c r="G95" s="780"/>
      <c r="H95" s="780"/>
      <c r="I95" s="780"/>
      <c r="J95" s="780"/>
      <c r="K95" s="780"/>
      <c r="L95" s="780"/>
    </row>
    <row r="96" spans="2:12" x14ac:dyDescent="0.2">
      <c r="B96" s="780"/>
      <c r="C96" s="780"/>
      <c r="D96" s="780"/>
      <c r="E96" s="780"/>
      <c r="F96" s="780"/>
      <c r="G96" s="780"/>
      <c r="H96" s="780"/>
      <c r="I96" s="780"/>
      <c r="J96" s="780"/>
      <c r="K96" s="780"/>
      <c r="L96" s="780"/>
    </row>
    <row r="97" spans="2:13" ht="38.25" x14ac:dyDescent="0.2">
      <c r="B97" s="940" t="s">
        <v>616</v>
      </c>
      <c r="C97" s="940"/>
      <c r="D97" s="940"/>
      <c r="E97" s="665" t="s">
        <v>820</v>
      </c>
      <c r="F97" s="775">
        <v>2017</v>
      </c>
      <c r="G97" s="775">
        <v>2018</v>
      </c>
      <c r="H97" s="775">
        <v>2019</v>
      </c>
      <c r="I97" s="775">
        <v>2020</v>
      </c>
      <c r="J97" s="775">
        <v>2021</v>
      </c>
      <c r="K97" s="775" t="s">
        <v>47</v>
      </c>
      <c r="L97" s="780"/>
    </row>
    <row r="98" spans="2:13" x14ac:dyDescent="0.2">
      <c r="B98" s="938" t="s">
        <v>617</v>
      </c>
      <c r="C98" s="938"/>
      <c r="D98" s="938"/>
      <c r="E98" s="786">
        <f>E99</f>
        <v>381000</v>
      </c>
      <c r="F98" s="786">
        <f t="shared" ref="F98:K98" si="11">F99</f>
        <v>6303063</v>
      </c>
      <c r="G98" s="786">
        <f t="shared" si="11"/>
        <v>48308737</v>
      </c>
      <c r="H98" s="786">
        <f t="shared" si="11"/>
        <v>2541884</v>
      </c>
      <c r="I98" s="786">
        <f t="shared" si="11"/>
        <v>0</v>
      </c>
      <c r="J98" s="786">
        <f t="shared" si="11"/>
        <v>0</v>
      </c>
      <c r="K98" s="786">
        <f t="shared" si="11"/>
        <v>57534684</v>
      </c>
      <c r="L98" s="785"/>
    </row>
    <row r="99" spans="2:13" x14ac:dyDescent="0.2">
      <c r="B99" s="936" t="s">
        <v>808</v>
      </c>
      <c r="C99" s="936"/>
      <c r="D99" s="936"/>
      <c r="E99" s="787">
        <v>381000</v>
      </c>
      <c r="F99" s="787">
        <v>6303063</v>
      </c>
      <c r="G99" s="787">
        <v>48308737</v>
      </c>
      <c r="H99" s="787">
        <v>2541884</v>
      </c>
      <c r="I99" s="787"/>
      <c r="J99" s="787"/>
      <c r="K99" s="786">
        <f>SUM(E99:J99)</f>
        <v>57534684</v>
      </c>
      <c r="L99" s="780"/>
    </row>
    <row r="100" spans="2:13" x14ac:dyDescent="0.2">
      <c r="B100" s="939"/>
      <c r="C100" s="939"/>
      <c r="D100" s="939"/>
      <c r="E100" s="787"/>
      <c r="F100" s="787"/>
      <c r="G100" s="787"/>
      <c r="H100" s="787"/>
      <c r="I100" s="787"/>
      <c r="J100" s="787"/>
      <c r="K100" s="787">
        <f>SUM(E100:J100)</f>
        <v>0</v>
      </c>
      <c r="L100" s="780"/>
    </row>
    <row r="101" spans="2:13" ht="23.25" customHeight="1" x14ac:dyDescent="0.2">
      <c r="B101" s="939"/>
      <c r="C101" s="939"/>
      <c r="D101" s="939"/>
      <c r="E101" s="787"/>
      <c r="F101" s="787"/>
      <c r="G101" s="787"/>
      <c r="H101" s="787"/>
      <c r="I101" s="787"/>
      <c r="J101" s="787"/>
      <c r="K101" s="787"/>
      <c r="L101" s="780"/>
    </row>
    <row r="102" spans="2:13" x14ac:dyDescent="0.2">
      <c r="B102" s="789" t="s">
        <v>619</v>
      </c>
      <c r="C102" s="789"/>
      <c r="D102" s="789"/>
      <c r="E102" s="786"/>
      <c r="F102" s="786"/>
      <c r="G102" s="786"/>
      <c r="H102" s="786"/>
      <c r="I102" s="786"/>
      <c r="J102" s="786"/>
      <c r="K102" s="786"/>
      <c r="L102" s="785"/>
    </row>
    <row r="103" spans="2:13" x14ac:dyDescent="0.2">
      <c r="B103" s="936" t="s">
        <v>809</v>
      </c>
      <c r="C103" s="936"/>
      <c r="D103" s="936"/>
      <c r="E103" s="787"/>
      <c r="F103" s="787"/>
      <c r="G103" s="787"/>
      <c r="H103" s="787"/>
      <c r="I103" s="787"/>
      <c r="J103" s="787"/>
      <c r="K103" s="787"/>
      <c r="L103" s="780"/>
    </row>
    <row r="104" spans="2:13" x14ac:dyDescent="0.2">
      <c r="B104" s="938" t="s">
        <v>620</v>
      </c>
      <c r="C104" s="938"/>
      <c r="D104" s="938"/>
      <c r="E104" s="786">
        <f>E98+E102</f>
        <v>381000</v>
      </c>
      <c r="F104" s="786">
        <f t="shared" ref="F104:K104" si="12">F98+F102</f>
        <v>6303063</v>
      </c>
      <c r="G104" s="786">
        <f t="shared" si="12"/>
        <v>48308737</v>
      </c>
      <c r="H104" s="786">
        <f t="shared" si="12"/>
        <v>2541884</v>
      </c>
      <c r="I104" s="786">
        <f t="shared" si="12"/>
        <v>0</v>
      </c>
      <c r="J104" s="786">
        <f t="shared" si="12"/>
        <v>0</v>
      </c>
      <c r="K104" s="786">
        <f t="shared" si="12"/>
        <v>57534684</v>
      </c>
      <c r="L104" s="780"/>
    </row>
    <row r="105" spans="2:13" x14ac:dyDescent="0.2">
      <c r="B105" s="790"/>
      <c r="C105" s="791"/>
      <c r="D105" s="791"/>
      <c r="E105" s="792"/>
      <c r="F105" s="792"/>
      <c r="G105" s="792"/>
      <c r="H105" s="792"/>
      <c r="I105" s="792"/>
      <c r="J105" s="792"/>
      <c r="K105" s="792"/>
      <c r="L105" s="780"/>
    </row>
    <row r="106" spans="2:13" x14ac:dyDescent="0.2">
      <c r="B106"/>
      <c r="K106"/>
      <c r="L106" s="793"/>
      <c r="M106" s="498" t="s">
        <v>823</v>
      </c>
    </row>
    <row r="109" spans="2:13" ht="40.5" customHeight="1" x14ac:dyDescent="0.2"/>
    <row r="110" spans="2:13" x14ac:dyDescent="0.2">
      <c r="B110" s="941" t="s">
        <v>814</v>
      </c>
      <c r="C110" s="941"/>
      <c r="D110" s="941"/>
      <c r="E110" s="941"/>
      <c r="F110" s="941"/>
      <c r="G110" s="941"/>
      <c r="H110" s="941"/>
      <c r="I110" s="941"/>
      <c r="J110" s="941"/>
      <c r="K110" s="941"/>
      <c r="L110" s="941"/>
    </row>
    <row r="111" spans="2:13" x14ac:dyDescent="0.2">
      <c r="B111" s="942" t="s">
        <v>815</v>
      </c>
      <c r="C111" s="942"/>
      <c r="D111" s="942"/>
      <c r="E111" s="942"/>
      <c r="F111" s="942"/>
      <c r="G111" s="942"/>
      <c r="H111" s="942"/>
      <c r="I111" s="942"/>
      <c r="J111" s="942"/>
      <c r="K111" s="942"/>
      <c r="L111" s="942"/>
    </row>
    <row r="112" spans="2:13" x14ac:dyDescent="0.2">
      <c r="B112" s="780"/>
      <c r="C112" s="780"/>
      <c r="D112" s="780"/>
      <c r="E112" s="780"/>
      <c r="F112" s="780"/>
      <c r="G112" s="780"/>
      <c r="H112" s="780"/>
      <c r="I112" s="780"/>
      <c r="J112"/>
      <c r="K112" s="781" t="s">
        <v>798</v>
      </c>
      <c r="L112" s="780"/>
    </row>
    <row r="113" spans="2:12" ht="38.25" x14ac:dyDescent="0.2">
      <c r="B113" s="937" t="s">
        <v>603</v>
      </c>
      <c r="C113" s="937"/>
      <c r="D113" s="937"/>
      <c r="E113" s="665" t="s">
        <v>820</v>
      </c>
      <c r="F113" s="775">
        <v>2017</v>
      </c>
      <c r="G113" s="775">
        <v>2018</v>
      </c>
      <c r="H113" s="775">
        <v>2019</v>
      </c>
      <c r="I113" s="775">
        <v>2020</v>
      </c>
      <c r="J113" s="775">
        <v>2021</v>
      </c>
      <c r="K113" s="775" t="s">
        <v>47</v>
      </c>
      <c r="L113" s="780"/>
    </row>
    <row r="114" spans="2:12" x14ac:dyDescent="0.2">
      <c r="B114" s="937" t="s">
        <v>604</v>
      </c>
      <c r="C114" s="937"/>
      <c r="D114" s="937"/>
      <c r="E114" s="784">
        <f>E115+E120+E121</f>
        <v>0</v>
      </c>
      <c r="F114" s="784">
        <f t="shared" ref="F114:K114" si="13">F115+F120+F121</f>
        <v>0</v>
      </c>
      <c r="G114" s="784">
        <f t="shared" si="13"/>
        <v>67412455</v>
      </c>
      <c r="H114" s="784">
        <f t="shared" si="13"/>
        <v>30487545</v>
      </c>
      <c r="I114" s="784">
        <f t="shared" si="13"/>
        <v>0</v>
      </c>
      <c r="J114" s="784">
        <f t="shared" si="13"/>
        <v>0</v>
      </c>
      <c r="K114" s="784">
        <f t="shared" si="13"/>
        <v>97900000</v>
      </c>
      <c r="L114" s="785"/>
    </row>
    <row r="115" spans="2:12" x14ac:dyDescent="0.2">
      <c r="B115" s="938" t="s">
        <v>605</v>
      </c>
      <c r="C115" s="938"/>
      <c r="D115" s="938"/>
      <c r="E115" s="786">
        <f t="shared" ref="E115:J115" si="14">SUM(E116:E119)</f>
        <v>0</v>
      </c>
      <c r="F115" s="786">
        <f t="shared" si="14"/>
        <v>0</v>
      </c>
      <c r="G115" s="786">
        <f t="shared" si="14"/>
        <v>0</v>
      </c>
      <c r="H115" s="786">
        <f t="shared" si="14"/>
        <v>0</v>
      </c>
      <c r="I115" s="786">
        <f t="shared" si="14"/>
        <v>0</v>
      </c>
      <c r="J115" s="786">
        <f t="shared" si="14"/>
        <v>0</v>
      </c>
      <c r="K115" s="784">
        <f t="shared" ref="K115:K121" si="15">SUM(E115:J115)</f>
        <v>0</v>
      </c>
      <c r="L115" s="785"/>
    </row>
    <row r="116" spans="2:12" x14ac:dyDescent="0.2">
      <c r="B116" s="936" t="s">
        <v>606</v>
      </c>
      <c r="C116" s="936"/>
      <c r="D116" s="936"/>
      <c r="E116" s="787"/>
      <c r="F116" s="787"/>
      <c r="G116" s="787"/>
      <c r="H116" s="787"/>
      <c r="I116" s="787"/>
      <c r="J116" s="787"/>
      <c r="K116" s="788">
        <f t="shared" si="15"/>
        <v>0</v>
      </c>
      <c r="L116" s="780"/>
    </row>
    <row r="117" spans="2:12" x14ac:dyDescent="0.2">
      <c r="B117" s="936" t="s">
        <v>804</v>
      </c>
      <c r="C117" s="936"/>
      <c r="D117" s="936"/>
      <c r="E117" s="787"/>
      <c r="F117" s="787"/>
      <c r="G117" s="787"/>
      <c r="H117" s="787"/>
      <c r="I117" s="787"/>
      <c r="J117" s="787"/>
      <c r="K117" s="788">
        <f t="shared" si="15"/>
        <v>0</v>
      </c>
      <c r="L117" s="780"/>
    </row>
    <row r="118" spans="2:12" x14ac:dyDescent="0.2">
      <c r="B118" s="939" t="s">
        <v>805</v>
      </c>
      <c r="C118" s="939"/>
      <c r="D118" s="939"/>
      <c r="E118" s="787"/>
      <c r="F118" s="787"/>
      <c r="G118" s="787"/>
      <c r="H118" s="787"/>
      <c r="I118" s="787"/>
      <c r="J118" s="787"/>
      <c r="K118" s="788">
        <f t="shared" si="15"/>
        <v>0</v>
      </c>
      <c r="L118" s="780"/>
    </row>
    <row r="119" spans="2:12" x14ac:dyDescent="0.2">
      <c r="B119" s="939" t="s">
        <v>614</v>
      </c>
      <c r="C119" s="939"/>
      <c r="D119" s="939"/>
      <c r="E119" s="787"/>
      <c r="F119" s="787"/>
      <c r="G119" s="787"/>
      <c r="H119" s="787"/>
      <c r="I119" s="787"/>
      <c r="J119" s="787"/>
      <c r="K119" s="788">
        <f t="shared" si="15"/>
        <v>0</v>
      </c>
      <c r="L119" s="780"/>
    </row>
    <row r="120" spans="2:12" x14ac:dyDescent="0.2">
      <c r="B120" s="943" t="s">
        <v>610</v>
      </c>
      <c r="C120" s="943"/>
      <c r="D120" s="943"/>
      <c r="E120" s="786"/>
      <c r="F120" s="786"/>
      <c r="G120" s="786">
        <v>67412455</v>
      </c>
      <c r="H120" s="786">
        <v>30487545</v>
      </c>
      <c r="I120" s="786"/>
      <c r="J120" s="786"/>
      <c r="K120" s="784">
        <f t="shared" si="15"/>
        <v>97900000</v>
      </c>
      <c r="L120" s="785"/>
    </row>
    <row r="121" spans="2:12" x14ac:dyDescent="0.2">
      <c r="B121" s="943" t="s">
        <v>806</v>
      </c>
      <c r="C121" s="943"/>
      <c r="D121" s="943"/>
      <c r="E121" s="786"/>
      <c r="F121" s="787"/>
      <c r="G121" s="787"/>
      <c r="H121" s="787"/>
      <c r="I121" s="787"/>
      <c r="J121" s="787"/>
      <c r="K121" s="784">
        <f t="shared" si="15"/>
        <v>0</v>
      </c>
      <c r="L121" s="780"/>
    </row>
    <row r="122" spans="2:12" x14ac:dyDescent="0.2">
      <c r="B122" s="938" t="s">
        <v>611</v>
      </c>
      <c r="C122" s="938"/>
      <c r="D122" s="938"/>
      <c r="E122" s="787"/>
      <c r="F122" s="786"/>
      <c r="G122" s="787"/>
      <c r="H122" s="787"/>
      <c r="I122" s="787"/>
      <c r="J122" s="787"/>
      <c r="K122" s="787"/>
      <c r="L122" s="780"/>
    </row>
    <row r="123" spans="2:12" x14ac:dyDescent="0.2">
      <c r="B123" s="936" t="s">
        <v>605</v>
      </c>
      <c r="C123" s="936"/>
      <c r="D123" s="936"/>
      <c r="E123" s="787"/>
      <c r="F123" s="787"/>
      <c r="G123" s="787"/>
      <c r="H123" s="787"/>
      <c r="I123" s="787"/>
      <c r="J123" s="787"/>
      <c r="K123" s="787"/>
      <c r="L123" s="780"/>
    </row>
    <row r="124" spans="2:12" x14ac:dyDescent="0.2">
      <c r="B124" s="936" t="s">
        <v>606</v>
      </c>
      <c r="C124" s="936"/>
      <c r="D124" s="936"/>
      <c r="E124" s="787"/>
      <c r="F124" s="787"/>
      <c r="G124" s="787"/>
      <c r="H124" s="787"/>
      <c r="I124" s="787"/>
      <c r="J124" s="787"/>
      <c r="K124" s="787"/>
      <c r="L124" s="780"/>
    </row>
    <row r="125" spans="2:12" x14ac:dyDescent="0.2">
      <c r="B125" s="936" t="s">
        <v>612</v>
      </c>
      <c r="C125" s="936"/>
      <c r="D125" s="936"/>
      <c r="E125" s="787"/>
      <c r="F125" s="787"/>
      <c r="G125" s="787"/>
      <c r="H125" s="787"/>
      <c r="I125" s="787"/>
      <c r="J125" s="787"/>
      <c r="K125" s="787"/>
      <c r="L125" s="780"/>
    </row>
    <row r="126" spans="2:12" x14ac:dyDescent="0.2">
      <c r="B126" s="939" t="s">
        <v>613</v>
      </c>
      <c r="C126" s="939"/>
      <c r="D126" s="939"/>
      <c r="E126" s="787"/>
      <c r="F126" s="787"/>
      <c r="G126" s="787"/>
      <c r="H126" s="787"/>
      <c r="I126" s="787"/>
      <c r="J126" s="787"/>
      <c r="K126" s="787"/>
      <c r="L126" s="780"/>
    </row>
    <row r="127" spans="2:12" x14ac:dyDescent="0.2">
      <c r="B127" s="939" t="s">
        <v>614</v>
      </c>
      <c r="C127" s="939"/>
      <c r="D127" s="939"/>
      <c r="E127" s="787"/>
      <c r="F127" s="787"/>
      <c r="G127" s="787"/>
      <c r="H127" s="787"/>
      <c r="I127" s="787"/>
      <c r="J127" s="787"/>
      <c r="K127" s="787"/>
      <c r="L127" s="780"/>
    </row>
    <row r="128" spans="2:12" x14ac:dyDescent="0.2">
      <c r="B128" s="939"/>
      <c r="C128" s="939"/>
      <c r="D128" s="939"/>
      <c r="E128" s="787"/>
      <c r="F128" s="787"/>
      <c r="G128" s="787"/>
      <c r="H128" s="787"/>
      <c r="I128" s="787"/>
      <c r="J128" s="787"/>
      <c r="K128" s="787"/>
      <c r="L128" s="780"/>
    </row>
    <row r="129" spans="2:13" x14ac:dyDescent="0.2">
      <c r="B129" s="938" t="s">
        <v>615</v>
      </c>
      <c r="C129" s="938"/>
      <c r="D129" s="938"/>
      <c r="E129" s="786">
        <f t="shared" ref="E129:K129" si="16">E114+E122</f>
        <v>0</v>
      </c>
      <c r="F129" s="786">
        <f t="shared" si="16"/>
        <v>0</v>
      </c>
      <c r="G129" s="786">
        <f t="shared" si="16"/>
        <v>67412455</v>
      </c>
      <c r="H129" s="786">
        <f t="shared" si="16"/>
        <v>30487545</v>
      </c>
      <c r="I129" s="786">
        <f t="shared" si="16"/>
        <v>0</v>
      </c>
      <c r="J129" s="786">
        <f t="shared" si="16"/>
        <v>0</v>
      </c>
      <c r="K129" s="786">
        <f t="shared" si="16"/>
        <v>97900000</v>
      </c>
      <c r="L129" s="780"/>
    </row>
    <row r="130" spans="2:13" x14ac:dyDescent="0.2">
      <c r="B130" s="780"/>
      <c r="C130" s="780"/>
      <c r="D130" s="780"/>
      <c r="E130" s="780"/>
      <c r="F130" s="780"/>
      <c r="G130" s="780"/>
      <c r="H130" s="780"/>
      <c r="I130" s="780"/>
      <c r="J130" s="780"/>
      <c r="K130" s="780"/>
      <c r="L130" s="780"/>
    </row>
    <row r="131" spans="2:13" x14ac:dyDescent="0.2">
      <c r="B131" s="780"/>
      <c r="C131" s="780"/>
      <c r="D131" s="780"/>
      <c r="E131" s="780"/>
      <c r="F131" s="780"/>
      <c r="G131" s="780"/>
      <c r="H131" s="780"/>
      <c r="I131" s="780"/>
      <c r="J131" s="780"/>
      <c r="K131" s="780"/>
      <c r="L131" s="780"/>
    </row>
    <row r="132" spans="2:13" ht="38.25" x14ac:dyDescent="0.2">
      <c r="B132" s="940" t="s">
        <v>616</v>
      </c>
      <c r="C132" s="940"/>
      <c r="D132" s="940"/>
      <c r="E132" s="665" t="s">
        <v>820</v>
      </c>
      <c r="F132" s="775">
        <v>2017</v>
      </c>
      <c r="G132" s="775">
        <v>2018</v>
      </c>
      <c r="H132" s="775">
        <v>2019</v>
      </c>
      <c r="I132" s="775">
        <v>2020</v>
      </c>
      <c r="J132" s="775">
        <v>2021</v>
      </c>
      <c r="K132" s="775" t="s">
        <v>47</v>
      </c>
      <c r="L132" s="780"/>
    </row>
    <row r="133" spans="2:13" x14ac:dyDescent="0.2">
      <c r="B133" s="938" t="s">
        <v>617</v>
      </c>
      <c r="C133" s="938"/>
      <c r="D133" s="938"/>
      <c r="E133" s="786">
        <f t="shared" ref="E133:K133" si="17">E134</f>
        <v>2709600</v>
      </c>
      <c r="F133" s="786">
        <f t="shared" si="17"/>
        <v>0</v>
      </c>
      <c r="G133" s="786">
        <f t="shared" si="17"/>
        <v>64702855</v>
      </c>
      <c r="H133" s="786">
        <f t="shared" si="17"/>
        <v>30487545</v>
      </c>
      <c r="I133" s="786">
        <f t="shared" si="17"/>
        <v>0</v>
      </c>
      <c r="J133" s="786">
        <f t="shared" si="17"/>
        <v>0</v>
      </c>
      <c r="K133" s="786">
        <f t="shared" si="17"/>
        <v>97900000</v>
      </c>
      <c r="L133" s="785"/>
    </row>
    <row r="134" spans="2:13" x14ac:dyDescent="0.2">
      <c r="B134" s="936" t="s">
        <v>808</v>
      </c>
      <c r="C134" s="936"/>
      <c r="D134" s="936"/>
      <c r="E134" s="787">
        <v>2709600</v>
      </c>
      <c r="F134" s="787"/>
      <c r="G134" s="787">
        <v>64702855</v>
      </c>
      <c r="H134" s="787">
        <v>30487545</v>
      </c>
      <c r="I134" s="787"/>
      <c r="J134" s="787"/>
      <c r="K134" s="786">
        <f>SUM(E134:J134)</f>
        <v>97900000</v>
      </c>
      <c r="L134" s="780"/>
    </row>
    <row r="135" spans="2:13" ht="43.5" customHeight="1" x14ac:dyDescent="0.2">
      <c r="B135" s="939"/>
      <c r="C135" s="939"/>
      <c r="D135" s="939"/>
      <c r="E135" s="787"/>
      <c r="F135" s="787"/>
      <c r="G135" s="787"/>
      <c r="H135" s="787"/>
      <c r="I135" s="787"/>
      <c r="J135" s="787"/>
      <c r="K135" s="787">
        <f>SUM(E135:J135)</f>
        <v>0</v>
      </c>
      <c r="L135" s="780"/>
    </row>
    <row r="136" spans="2:13" x14ac:dyDescent="0.2">
      <c r="B136" s="939"/>
      <c r="C136" s="939"/>
      <c r="D136" s="939"/>
      <c r="E136" s="787"/>
      <c r="F136" s="787"/>
      <c r="G136" s="787"/>
      <c r="H136" s="787"/>
      <c r="I136" s="787"/>
      <c r="J136" s="787"/>
      <c r="K136" s="787"/>
      <c r="L136" s="780"/>
    </row>
    <row r="137" spans="2:13" x14ac:dyDescent="0.2">
      <c r="B137" s="789" t="s">
        <v>619</v>
      </c>
      <c r="C137" s="789"/>
      <c r="D137" s="789"/>
      <c r="E137" s="786"/>
      <c r="F137" s="786"/>
      <c r="G137" s="786"/>
      <c r="H137" s="786"/>
      <c r="I137" s="786"/>
      <c r="J137" s="786"/>
      <c r="K137" s="786"/>
      <c r="L137" s="785"/>
    </row>
    <row r="138" spans="2:13" x14ac:dyDescent="0.2">
      <c r="B138" s="936" t="s">
        <v>809</v>
      </c>
      <c r="C138" s="936"/>
      <c r="D138" s="936"/>
      <c r="E138" s="787"/>
      <c r="F138" s="787"/>
      <c r="G138" s="787"/>
      <c r="H138" s="787"/>
      <c r="I138" s="787"/>
      <c r="J138" s="787"/>
      <c r="K138" s="787"/>
      <c r="L138" s="780"/>
    </row>
    <row r="139" spans="2:13" x14ac:dyDescent="0.2">
      <c r="B139" s="938" t="s">
        <v>620</v>
      </c>
      <c r="C139" s="938"/>
      <c r="D139" s="938"/>
      <c r="E139" s="786">
        <f>E133+E137</f>
        <v>2709600</v>
      </c>
      <c r="F139" s="786">
        <f t="shared" ref="F139:K139" si="18">F133+F137</f>
        <v>0</v>
      </c>
      <c r="G139" s="786">
        <f t="shared" si="18"/>
        <v>64702855</v>
      </c>
      <c r="H139" s="786">
        <f t="shared" si="18"/>
        <v>30487545</v>
      </c>
      <c r="I139" s="786">
        <f t="shared" si="18"/>
        <v>0</v>
      </c>
      <c r="J139" s="786">
        <f t="shared" si="18"/>
        <v>0</v>
      </c>
      <c r="K139" s="786">
        <f t="shared" si="18"/>
        <v>97900000</v>
      </c>
      <c r="L139" s="780"/>
    </row>
    <row r="140" spans="2:13" x14ac:dyDescent="0.2">
      <c r="B140" s="790"/>
      <c r="C140" s="791"/>
      <c r="D140" s="791"/>
      <c r="E140" s="792"/>
      <c r="F140" s="792"/>
      <c r="G140" s="792"/>
      <c r="H140" s="792"/>
      <c r="I140" s="792"/>
      <c r="J140" s="792"/>
      <c r="K140" s="792"/>
      <c r="L140" s="780"/>
    </row>
    <row r="141" spans="2:13" x14ac:dyDescent="0.2">
      <c r="B141"/>
      <c r="K141"/>
      <c r="L141" s="793"/>
      <c r="M141" s="498" t="s">
        <v>824</v>
      </c>
    </row>
    <row r="142" spans="2:13" x14ac:dyDescent="0.2">
      <c r="B142" s="972"/>
      <c r="C142" s="972"/>
      <c r="D142" s="972"/>
      <c r="E142" s="680"/>
      <c r="F142" s="680"/>
      <c r="G142" s="680"/>
      <c r="H142" s="680"/>
      <c r="I142" s="680"/>
      <c r="J142" s="680"/>
      <c r="K142" s="681"/>
      <c r="L142" s="682"/>
    </row>
    <row r="143" spans="2:13" ht="27.75" customHeight="1" x14ac:dyDescent="0.2">
      <c r="B143" s="972"/>
      <c r="C143" s="972"/>
      <c r="D143" s="972"/>
      <c r="E143" s="680"/>
      <c r="F143" s="680"/>
      <c r="G143" s="680"/>
      <c r="H143" s="680"/>
      <c r="I143" s="680"/>
      <c r="J143" s="680"/>
      <c r="K143" s="681"/>
      <c r="L143" s="682"/>
    </row>
    <row r="144" spans="2:13" x14ac:dyDescent="0.2">
      <c r="B144" s="941" t="s">
        <v>816</v>
      </c>
      <c r="C144" s="941"/>
      <c r="D144" s="941"/>
      <c r="E144" s="941"/>
      <c r="F144" s="941"/>
      <c r="G144" s="941"/>
      <c r="H144" s="941"/>
      <c r="I144" s="941"/>
      <c r="J144" s="941"/>
      <c r="K144" s="941"/>
      <c r="L144" s="941"/>
    </row>
    <row r="145" spans="2:12" x14ac:dyDescent="0.2">
      <c r="B145" s="942" t="s">
        <v>817</v>
      </c>
      <c r="C145" s="942"/>
      <c r="D145" s="942"/>
      <c r="E145" s="942"/>
      <c r="F145" s="942"/>
      <c r="G145" s="942"/>
      <c r="H145" s="942"/>
      <c r="I145" s="942"/>
      <c r="J145" s="942"/>
      <c r="K145" s="942"/>
      <c r="L145" s="942"/>
    </row>
    <row r="146" spans="2:12" x14ac:dyDescent="0.2">
      <c r="B146" s="780"/>
      <c r="C146" s="780"/>
      <c r="D146" s="780"/>
      <c r="E146" s="780"/>
      <c r="F146" s="780"/>
      <c r="G146" s="780"/>
      <c r="H146" s="780"/>
      <c r="I146" s="780"/>
      <c r="J146"/>
      <c r="K146" s="781" t="s">
        <v>798</v>
      </c>
      <c r="L146" s="780"/>
    </row>
    <row r="147" spans="2:12" ht="38.25" x14ac:dyDescent="0.2">
      <c r="B147" s="937" t="s">
        <v>603</v>
      </c>
      <c r="C147" s="937"/>
      <c r="D147" s="937"/>
      <c r="E147" s="665" t="s">
        <v>820</v>
      </c>
      <c r="F147" s="775">
        <v>2017</v>
      </c>
      <c r="G147" s="775">
        <v>2018</v>
      </c>
      <c r="H147" s="775">
        <v>2019</v>
      </c>
      <c r="I147" s="775">
        <v>2020</v>
      </c>
      <c r="J147" s="775">
        <v>2021</v>
      </c>
      <c r="K147" s="775" t="s">
        <v>47</v>
      </c>
      <c r="L147" s="780"/>
    </row>
    <row r="148" spans="2:12" x14ac:dyDescent="0.2">
      <c r="B148" s="937" t="s">
        <v>604</v>
      </c>
      <c r="C148" s="937"/>
      <c r="D148" s="937"/>
      <c r="E148" s="784">
        <f t="shared" ref="E148:K148" si="19">E149+E154+E155</f>
        <v>0</v>
      </c>
      <c r="F148" s="784">
        <f t="shared" si="19"/>
        <v>0</v>
      </c>
      <c r="G148" s="784">
        <f t="shared" si="19"/>
        <v>27739014</v>
      </c>
      <c r="H148" s="784">
        <f t="shared" si="19"/>
        <v>14644875</v>
      </c>
      <c r="I148" s="784">
        <f t="shared" si="19"/>
        <v>13144875</v>
      </c>
      <c r="J148" s="784">
        <f>J149+J154+J155</f>
        <v>13841876</v>
      </c>
      <c r="K148" s="784">
        <f t="shared" si="19"/>
        <v>69370640</v>
      </c>
      <c r="L148" s="785"/>
    </row>
    <row r="149" spans="2:12" x14ac:dyDescent="0.2">
      <c r="B149" s="938" t="s">
        <v>605</v>
      </c>
      <c r="C149" s="938"/>
      <c r="D149" s="938"/>
      <c r="E149" s="786">
        <f t="shared" ref="E149:J149" si="20">SUM(E150:E153)</f>
        <v>0</v>
      </c>
      <c r="F149" s="786">
        <f t="shared" si="20"/>
        <v>0</v>
      </c>
      <c r="G149" s="786">
        <f t="shared" si="20"/>
        <v>0</v>
      </c>
      <c r="H149" s="786">
        <f t="shared" si="20"/>
        <v>0</v>
      </c>
      <c r="I149" s="786">
        <f t="shared" si="20"/>
        <v>0</v>
      </c>
      <c r="J149" s="786">
        <f t="shared" si="20"/>
        <v>0</v>
      </c>
      <c r="K149" s="784">
        <f t="shared" ref="K149:K155" si="21">SUM(E149:J149)</f>
        <v>0</v>
      </c>
      <c r="L149" s="785"/>
    </row>
    <row r="150" spans="2:12" x14ac:dyDescent="0.2">
      <c r="B150" s="936" t="s">
        <v>606</v>
      </c>
      <c r="C150" s="936"/>
      <c r="D150" s="936"/>
      <c r="E150" s="787"/>
      <c r="F150" s="787"/>
      <c r="G150" s="787"/>
      <c r="H150" s="787"/>
      <c r="I150" s="787"/>
      <c r="J150" s="787"/>
      <c r="K150" s="788">
        <f t="shared" si="21"/>
        <v>0</v>
      </c>
      <c r="L150" s="780"/>
    </row>
    <row r="151" spans="2:12" x14ac:dyDescent="0.2">
      <c r="B151" s="936" t="s">
        <v>804</v>
      </c>
      <c r="C151" s="936"/>
      <c r="D151" s="936"/>
      <c r="E151" s="787"/>
      <c r="F151" s="787"/>
      <c r="G151" s="787"/>
      <c r="H151" s="787"/>
      <c r="I151" s="787"/>
      <c r="J151" s="787"/>
      <c r="K151" s="788">
        <f t="shared" si="21"/>
        <v>0</v>
      </c>
      <c r="L151" s="780"/>
    </row>
    <row r="152" spans="2:12" x14ac:dyDescent="0.2">
      <c r="B152" s="939" t="s">
        <v>805</v>
      </c>
      <c r="C152" s="939"/>
      <c r="D152" s="939"/>
      <c r="E152" s="787"/>
      <c r="F152" s="787"/>
      <c r="G152" s="787"/>
      <c r="H152" s="787"/>
      <c r="I152" s="787"/>
      <c r="J152" s="787"/>
      <c r="K152" s="788">
        <f t="shared" si="21"/>
        <v>0</v>
      </c>
      <c r="L152" s="780"/>
    </row>
    <row r="153" spans="2:12" x14ac:dyDescent="0.2">
      <c r="B153" s="939" t="s">
        <v>614</v>
      </c>
      <c r="C153" s="939"/>
      <c r="D153" s="939"/>
      <c r="E153" s="787"/>
      <c r="F153" s="787"/>
      <c r="G153" s="787"/>
      <c r="H153" s="787"/>
      <c r="I153" s="787"/>
      <c r="J153" s="787"/>
      <c r="K153" s="788">
        <f t="shared" si="21"/>
        <v>0</v>
      </c>
      <c r="L153" s="780"/>
    </row>
    <row r="154" spans="2:12" x14ac:dyDescent="0.2">
      <c r="B154" s="943" t="s">
        <v>610</v>
      </c>
      <c r="C154" s="943"/>
      <c r="D154" s="943"/>
      <c r="E154" s="786"/>
      <c r="F154" s="786"/>
      <c r="G154" s="786">
        <v>27739014</v>
      </c>
      <c r="H154" s="786">
        <v>14644875</v>
      </c>
      <c r="I154" s="786">
        <v>13144875</v>
      </c>
      <c r="J154" s="786">
        <v>13841876</v>
      </c>
      <c r="K154" s="784">
        <f t="shared" si="21"/>
        <v>69370640</v>
      </c>
      <c r="L154" s="785"/>
    </row>
    <row r="155" spans="2:12" x14ac:dyDescent="0.2">
      <c r="B155" s="943" t="s">
        <v>806</v>
      </c>
      <c r="C155" s="943"/>
      <c r="D155" s="943"/>
      <c r="E155" s="786"/>
      <c r="F155" s="787"/>
      <c r="G155" s="787"/>
      <c r="H155" s="787"/>
      <c r="I155" s="787"/>
      <c r="J155" s="787"/>
      <c r="K155" s="784">
        <f t="shared" si="21"/>
        <v>0</v>
      </c>
      <c r="L155" s="780"/>
    </row>
    <row r="156" spans="2:12" x14ac:dyDescent="0.2">
      <c r="B156" s="938" t="s">
        <v>611</v>
      </c>
      <c r="C156" s="938"/>
      <c r="D156" s="938"/>
      <c r="E156" s="787"/>
      <c r="F156" s="786"/>
      <c r="G156" s="787"/>
      <c r="H156" s="787"/>
      <c r="I156" s="787"/>
      <c r="J156" s="787"/>
      <c r="K156" s="787"/>
      <c r="L156" s="780"/>
    </row>
    <row r="157" spans="2:12" x14ac:dyDescent="0.2">
      <c r="B157" s="936" t="s">
        <v>605</v>
      </c>
      <c r="C157" s="936"/>
      <c r="D157" s="936"/>
      <c r="E157" s="787"/>
      <c r="F157" s="787"/>
      <c r="G157" s="787"/>
      <c r="H157" s="787"/>
      <c r="I157" s="787"/>
      <c r="J157" s="787"/>
      <c r="K157" s="787"/>
      <c r="L157" s="780"/>
    </row>
    <row r="158" spans="2:12" x14ac:dyDescent="0.2">
      <c r="B158" s="936" t="s">
        <v>606</v>
      </c>
      <c r="C158" s="936"/>
      <c r="D158" s="936"/>
      <c r="E158" s="787"/>
      <c r="F158" s="787"/>
      <c r="G158" s="787"/>
      <c r="H158" s="787"/>
      <c r="I158" s="787"/>
      <c r="J158" s="787"/>
      <c r="K158" s="787"/>
      <c r="L158" s="780"/>
    </row>
    <row r="159" spans="2:12" x14ac:dyDescent="0.2">
      <c r="B159" s="936" t="s">
        <v>612</v>
      </c>
      <c r="C159" s="936"/>
      <c r="D159" s="936"/>
      <c r="E159" s="787"/>
      <c r="F159" s="787"/>
      <c r="G159" s="787"/>
      <c r="H159" s="787"/>
      <c r="I159" s="787"/>
      <c r="J159" s="787"/>
      <c r="K159" s="787"/>
      <c r="L159" s="780"/>
    </row>
    <row r="160" spans="2:12" x14ac:dyDescent="0.2">
      <c r="B160" s="939" t="s">
        <v>613</v>
      </c>
      <c r="C160" s="939"/>
      <c r="D160" s="939"/>
      <c r="E160" s="787"/>
      <c r="F160" s="787"/>
      <c r="G160" s="787"/>
      <c r="H160" s="787"/>
      <c r="I160" s="787"/>
      <c r="J160" s="787"/>
      <c r="K160" s="787"/>
      <c r="L160" s="780"/>
    </row>
    <row r="161" spans="2:13" x14ac:dyDescent="0.2">
      <c r="B161" s="939" t="s">
        <v>614</v>
      </c>
      <c r="C161" s="939"/>
      <c r="D161" s="939"/>
      <c r="E161" s="787"/>
      <c r="F161" s="787"/>
      <c r="G161" s="787"/>
      <c r="H161" s="787"/>
      <c r="I161" s="787"/>
      <c r="J161" s="787"/>
      <c r="K161" s="787"/>
      <c r="L161" s="780"/>
    </row>
    <row r="162" spans="2:13" x14ac:dyDescent="0.2">
      <c r="B162" s="939"/>
      <c r="C162" s="939"/>
      <c r="D162" s="939"/>
      <c r="E162" s="787"/>
      <c r="F162" s="787"/>
      <c r="G162" s="787"/>
      <c r="H162" s="787"/>
      <c r="I162" s="787"/>
      <c r="J162" s="787"/>
      <c r="K162" s="787"/>
      <c r="L162" s="780"/>
    </row>
    <row r="163" spans="2:13" x14ac:dyDescent="0.2">
      <c r="B163" s="938" t="s">
        <v>615</v>
      </c>
      <c r="C163" s="938"/>
      <c r="D163" s="938"/>
      <c r="E163" s="786">
        <f t="shared" ref="E163:K163" si="22">E148+E156</f>
        <v>0</v>
      </c>
      <c r="F163" s="786">
        <f t="shared" si="22"/>
        <v>0</v>
      </c>
      <c r="G163" s="786">
        <f t="shared" si="22"/>
        <v>27739014</v>
      </c>
      <c r="H163" s="786">
        <f t="shared" si="22"/>
        <v>14644875</v>
      </c>
      <c r="I163" s="786">
        <f t="shared" si="22"/>
        <v>13144875</v>
      </c>
      <c r="J163" s="786">
        <f t="shared" si="22"/>
        <v>13841876</v>
      </c>
      <c r="K163" s="786">
        <f t="shared" si="22"/>
        <v>69370640</v>
      </c>
      <c r="L163" s="780"/>
    </row>
    <row r="164" spans="2:13" x14ac:dyDescent="0.2">
      <c r="B164" s="780"/>
      <c r="C164" s="780"/>
      <c r="D164" s="780"/>
      <c r="E164" s="780"/>
      <c r="F164" s="780"/>
      <c r="G164" s="780"/>
      <c r="H164" s="780"/>
      <c r="I164" s="780"/>
      <c r="J164" s="780"/>
      <c r="K164" s="780"/>
      <c r="L164" s="780"/>
    </row>
    <row r="165" spans="2:13" x14ac:dyDescent="0.2">
      <c r="B165" s="780"/>
      <c r="C165" s="780"/>
      <c r="D165" s="780"/>
      <c r="E165" s="780"/>
      <c r="F165" s="780"/>
      <c r="G165" s="780"/>
      <c r="H165" s="780"/>
      <c r="I165" s="780"/>
      <c r="J165" s="780"/>
      <c r="K165" s="780"/>
      <c r="L165" s="780"/>
    </row>
    <row r="166" spans="2:13" ht="38.25" x14ac:dyDescent="0.2">
      <c r="B166" s="940" t="s">
        <v>616</v>
      </c>
      <c r="C166" s="940"/>
      <c r="D166" s="940"/>
      <c r="E166" s="665" t="s">
        <v>820</v>
      </c>
      <c r="F166" s="775">
        <v>2017</v>
      </c>
      <c r="G166" s="775">
        <v>2018</v>
      </c>
      <c r="H166" s="775">
        <v>2019</v>
      </c>
      <c r="I166" s="775">
        <v>2020</v>
      </c>
      <c r="J166" s="775">
        <v>2021</v>
      </c>
      <c r="K166" s="775" t="s">
        <v>47</v>
      </c>
      <c r="L166" s="780"/>
    </row>
    <row r="167" spans="2:13" x14ac:dyDescent="0.2">
      <c r="B167" s="938" t="s">
        <v>617</v>
      </c>
      <c r="C167" s="938"/>
      <c r="D167" s="938"/>
      <c r="E167" s="786">
        <f t="shared" ref="E167:K167" si="23">E168</f>
        <v>0</v>
      </c>
      <c r="F167" s="786">
        <f t="shared" si="23"/>
        <v>2400000</v>
      </c>
      <c r="G167" s="786">
        <f t="shared" si="23"/>
        <v>25339014</v>
      </c>
      <c r="H167" s="786">
        <f t="shared" si="23"/>
        <v>14644875</v>
      </c>
      <c r="I167" s="786">
        <f t="shared" si="23"/>
        <v>13144875</v>
      </c>
      <c r="J167" s="786">
        <f t="shared" si="23"/>
        <v>13841876</v>
      </c>
      <c r="K167" s="786">
        <f t="shared" si="23"/>
        <v>69370640</v>
      </c>
      <c r="L167" s="785"/>
    </row>
    <row r="168" spans="2:13" x14ac:dyDescent="0.2">
      <c r="B168" s="936" t="s">
        <v>808</v>
      </c>
      <c r="C168" s="936"/>
      <c r="D168" s="936"/>
      <c r="E168" s="787"/>
      <c r="F168" s="787">
        <v>2400000</v>
      </c>
      <c r="G168" s="787">
        <v>25339014</v>
      </c>
      <c r="H168" s="787">
        <v>14644875</v>
      </c>
      <c r="I168" s="787">
        <v>13144875</v>
      </c>
      <c r="J168" s="787">
        <v>13841876</v>
      </c>
      <c r="K168" s="786">
        <f>SUM(E168:J168)</f>
        <v>69370640</v>
      </c>
      <c r="L168" s="780"/>
    </row>
    <row r="169" spans="2:13" x14ac:dyDescent="0.2">
      <c r="B169" s="939"/>
      <c r="C169" s="939"/>
      <c r="D169" s="939"/>
      <c r="E169" s="787"/>
      <c r="F169" s="787"/>
      <c r="G169" s="787"/>
      <c r="H169" s="787"/>
      <c r="I169" s="787"/>
      <c r="J169" s="787"/>
      <c r="K169" s="787">
        <f>SUM(E169:J169)</f>
        <v>0</v>
      </c>
      <c r="L169" s="780"/>
    </row>
    <row r="170" spans="2:13" ht="55.5" customHeight="1" x14ac:dyDescent="0.2">
      <c r="B170" s="939"/>
      <c r="C170" s="939"/>
      <c r="D170" s="939"/>
      <c r="E170" s="787"/>
      <c r="F170" s="787"/>
      <c r="G170" s="787"/>
      <c r="H170" s="787"/>
      <c r="I170" s="787"/>
      <c r="J170" s="787"/>
      <c r="K170" s="787"/>
      <c r="L170" s="780"/>
    </row>
    <row r="171" spans="2:13" x14ac:dyDescent="0.2">
      <c r="B171" s="789" t="s">
        <v>619</v>
      </c>
      <c r="C171" s="789"/>
      <c r="D171" s="789"/>
      <c r="E171" s="786"/>
      <c r="F171" s="786"/>
      <c r="G171" s="786"/>
      <c r="H171" s="786"/>
      <c r="I171" s="786"/>
      <c r="J171" s="786"/>
      <c r="K171" s="786"/>
      <c r="L171" s="785"/>
    </row>
    <row r="172" spans="2:13" x14ac:dyDescent="0.2">
      <c r="B172" s="936" t="s">
        <v>809</v>
      </c>
      <c r="C172" s="936"/>
      <c r="D172" s="936"/>
      <c r="E172" s="787"/>
      <c r="F172" s="787"/>
      <c r="G172" s="787"/>
      <c r="H172" s="787"/>
      <c r="I172" s="787"/>
      <c r="J172" s="787"/>
      <c r="K172" s="787"/>
      <c r="L172" s="780"/>
    </row>
    <row r="173" spans="2:13" x14ac:dyDescent="0.2">
      <c r="B173" s="938" t="s">
        <v>620</v>
      </c>
      <c r="C173" s="938"/>
      <c r="D173" s="938"/>
      <c r="E173" s="786">
        <f>E167+E171</f>
        <v>0</v>
      </c>
      <c r="F173" s="786">
        <f t="shared" ref="F173:K173" si="24">F167+F171</f>
        <v>2400000</v>
      </c>
      <c r="G173" s="786">
        <f t="shared" si="24"/>
        <v>25339014</v>
      </c>
      <c r="H173" s="786">
        <f t="shared" si="24"/>
        <v>14644875</v>
      </c>
      <c r="I173" s="786">
        <f t="shared" si="24"/>
        <v>13144875</v>
      </c>
      <c r="J173" s="786">
        <f t="shared" si="24"/>
        <v>13841876</v>
      </c>
      <c r="K173" s="786">
        <f t="shared" si="24"/>
        <v>69370640</v>
      </c>
      <c r="L173" s="780"/>
    </row>
    <row r="175" spans="2:13" x14ac:dyDescent="0.2">
      <c r="M175" s="498" t="s">
        <v>825</v>
      </c>
    </row>
    <row r="176" spans="2:13" ht="39.75" customHeight="1" x14ac:dyDescent="0.2">
      <c r="L176" s="794"/>
    </row>
    <row r="177" spans="2:12" x14ac:dyDescent="0.2">
      <c r="B177" s="941" t="s">
        <v>818</v>
      </c>
      <c r="C177" s="941"/>
      <c r="D177" s="941"/>
      <c r="E177" s="941"/>
      <c r="F177" s="941"/>
      <c r="G177" s="941"/>
      <c r="H177" s="941"/>
      <c r="I177" s="941"/>
      <c r="J177" s="941"/>
      <c r="K177" s="941"/>
      <c r="L177" s="941"/>
    </row>
    <row r="178" spans="2:12" x14ac:dyDescent="0.2">
      <c r="B178" s="942" t="s">
        <v>819</v>
      </c>
      <c r="C178" s="942"/>
      <c r="D178" s="942"/>
      <c r="E178" s="942"/>
      <c r="F178" s="942"/>
      <c r="G178" s="942"/>
      <c r="H178" s="942"/>
      <c r="I178" s="942"/>
      <c r="J178" s="942"/>
      <c r="K178" s="942"/>
      <c r="L178" s="942"/>
    </row>
    <row r="179" spans="2:12" x14ac:dyDescent="0.2">
      <c r="B179" s="780"/>
      <c r="C179" s="780"/>
      <c r="D179" s="780"/>
      <c r="E179" s="780"/>
      <c r="F179" s="780"/>
      <c r="G179" s="780"/>
      <c r="H179" s="780"/>
      <c r="I179" s="780"/>
      <c r="J179"/>
      <c r="K179" s="781" t="s">
        <v>798</v>
      </c>
      <c r="L179" s="780"/>
    </row>
    <row r="180" spans="2:12" ht="38.25" x14ac:dyDescent="0.2">
      <c r="B180" s="937" t="s">
        <v>603</v>
      </c>
      <c r="C180" s="937"/>
      <c r="D180" s="937"/>
      <c r="E180" s="665" t="s">
        <v>820</v>
      </c>
      <c r="F180" s="775">
        <v>2017</v>
      </c>
      <c r="G180" s="775">
        <v>2018</v>
      </c>
      <c r="H180" s="775">
        <v>2019</v>
      </c>
      <c r="I180" s="775">
        <v>2020</v>
      </c>
      <c r="J180" s="775">
        <v>2021</v>
      </c>
      <c r="K180" s="775" t="s">
        <v>47</v>
      </c>
      <c r="L180" s="780"/>
    </row>
    <row r="181" spans="2:12" x14ac:dyDescent="0.2">
      <c r="B181" s="937" t="s">
        <v>604</v>
      </c>
      <c r="C181" s="937"/>
      <c r="D181" s="937"/>
      <c r="E181" s="784">
        <f>E182+E187+E188</f>
        <v>0</v>
      </c>
      <c r="G181" s="784">
        <v>7361114</v>
      </c>
      <c r="H181" s="784">
        <v>5661114</v>
      </c>
      <c r="I181" s="784">
        <v>5661115</v>
      </c>
      <c r="J181" s="784">
        <f>J182+J187+J188</f>
        <v>0</v>
      </c>
      <c r="K181" s="784">
        <f>SUM(E181:J181)</f>
        <v>18683343</v>
      </c>
      <c r="L181" s="785"/>
    </row>
    <row r="182" spans="2:12" x14ac:dyDescent="0.2">
      <c r="B182" s="938" t="s">
        <v>605</v>
      </c>
      <c r="C182" s="938"/>
      <c r="D182" s="938"/>
      <c r="E182" s="786">
        <f t="shared" ref="E182:J182" si="25">SUM(E183:E186)</f>
        <v>0</v>
      </c>
      <c r="F182" s="786">
        <f t="shared" si="25"/>
        <v>0</v>
      </c>
      <c r="G182" s="786">
        <f t="shared" si="25"/>
        <v>0</v>
      </c>
      <c r="H182" s="786">
        <f t="shared" si="25"/>
        <v>0</v>
      </c>
      <c r="I182" s="786">
        <f t="shared" si="25"/>
        <v>0</v>
      </c>
      <c r="J182" s="786">
        <f t="shared" si="25"/>
        <v>0</v>
      </c>
      <c r="K182" s="784">
        <f t="shared" ref="K182:K188" si="26">SUM(E182:J182)</f>
        <v>0</v>
      </c>
      <c r="L182" s="785"/>
    </row>
    <row r="183" spans="2:12" x14ac:dyDescent="0.2">
      <c r="B183" s="936" t="s">
        <v>606</v>
      </c>
      <c r="C183" s="936"/>
      <c r="D183" s="936"/>
      <c r="E183" s="787"/>
      <c r="F183" s="787"/>
      <c r="G183" s="787"/>
      <c r="H183" s="787"/>
      <c r="I183" s="787"/>
      <c r="J183" s="787"/>
      <c r="K183" s="788">
        <f t="shared" si="26"/>
        <v>0</v>
      </c>
      <c r="L183" s="780"/>
    </row>
    <row r="184" spans="2:12" x14ac:dyDescent="0.2">
      <c r="B184" s="936" t="s">
        <v>804</v>
      </c>
      <c r="C184" s="936"/>
      <c r="D184" s="936"/>
      <c r="E184" s="787"/>
      <c r="F184" s="787"/>
      <c r="G184" s="787"/>
      <c r="H184" s="787"/>
      <c r="I184" s="787"/>
      <c r="J184" s="787"/>
      <c r="K184" s="788">
        <f t="shared" si="26"/>
        <v>0</v>
      </c>
      <c r="L184" s="780"/>
    </row>
    <row r="185" spans="2:12" x14ac:dyDescent="0.2">
      <c r="B185" s="939" t="s">
        <v>805</v>
      </c>
      <c r="C185" s="939"/>
      <c r="D185" s="939"/>
      <c r="E185" s="787"/>
      <c r="F185" s="787"/>
      <c r="G185" s="787"/>
      <c r="H185" s="787"/>
      <c r="I185" s="787"/>
      <c r="J185" s="787"/>
      <c r="K185" s="788">
        <f t="shared" si="26"/>
        <v>0</v>
      </c>
      <c r="L185" s="780"/>
    </row>
    <row r="186" spans="2:12" x14ac:dyDescent="0.2">
      <c r="B186" s="939" t="s">
        <v>614</v>
      </c>
      <c r="C186" s="939"/>
      <c r="D186" s="939"/>
      <c r="E186" s="787"/>
      <c r="F186" s="787"/>
      <c r="G186" s="787"/>
      <c r="H186" s="787"/>
      <c r="I186" s="787"/>
      <c r="J186" s="787"/>
      <c r="K186" s="788">
        <f t="shared" si="26"/>
        <v>0</v>
      </c>
      <c r="L186" s="780"/>
    </row>
    <row r="187" spans="2:12" x14ac:dyDescent="0.2">
      <c r="B187" s="943" t="s">
        <v>610</v>
      </c>
      <c r="C187" s="943"/>
      <c r="D187" s="943"/>
      <c r="E187" s="786"/>
      <c r="F187" s="786"/>
      <c r="G187" s="786">
        <v>7361114</v>
      </c>
      <c r="H187" s="786">
        <v>5661114</v>
      </c>
      <c r="I187" s="786">
        <v>5661115</v>
      </c>
      <c r="J187" s="786"/>
      <c r="K187" s="784">
        <f t="shared" si="26"/>
        <v>18683343</v>
      </c>
      <c r="L187" s="785"/>
    </row>
    <row r="188" spans="2:12" x14ac:dyDescent="0.2">
      <c r="B188" s="943" t="s">
        <v>806</v>
      </c>
      <c r="C188" s="943"/>
      <c r="D188" s="943"/>
      <c r="E188" s="786"/>
      <c r="F188" s="787"/>
      <c r="G188" s="787"/>
      <c r="H188" s="787"/>
      <c r="I188" s="787"/>
      <c r="J188" s="787"/>
      <c r="K188" s="784">
        <f t="shared" si="26"/>
        <v>0</v>
      </c>
      <c r="L188" s="780"/>
    </row>
    <row r="189" spans="2:12" x14ac:dyDescent="0.2">
      <c r="B189" s="938" t="s">
        <v>611</v>
      </c>
      <c r="C189" s="938"/>
      <c r="D189" s="938"/>
      <c r="E189" s="787"/>
      <c r="F189" s="786"/>
      <c r="G189" s="787"/>
      <c r="H189" s="787"/>
      <c r="I189" s="787"/>
      <c r="J189" s="787"/>
      <c r="K189" s="787"/>
      <c r="L189" s="780"/>
    </row>
    <row r="190" spans="2:12" x14ac:dyDescent="0.2">
      <c r="B190" s="936" t="s">
        <v>605</v>
      </c>
      <c r="C190" s="936"/>
      <c r="D190" s="936"/>
      <c r="E190" s="787"/>
      <c r="F190" s="787"/>
      <c r="G190" s="787"/>
      <c r="H190" s="787"/>
      <c r="I190" s="787"/>
      <c r="J190" s="787"/>
      <c r="K190" s="787"/>
      <c r="L190" s="780"/>
    </row>
    <row r="191" spans="2:12" x14ac:dyDescent="0.2">
      <c r="B191" s="936" t="s">
        <v>606</v>
      </c>
      <c r="C191" s="936"/>
      <c r="D191" s="936"/>
      <c r="E191" s="787"/>
      <c r="F191" s="787"/>
      <c r="G191" s="787"/>
      <c r="H191" s="787"/>
      <c r="I191" s="787"/>
      <c r="J191" s="787"/>
      <c r="K191" s="787"/>
      <c r="L191" s="780"/>
    </row>
    <row r="192" spans="2:12" x14ac:dyDescent="0.2">
      <c r="B192" s="936" t="s">
        <v>612</v>
      </c>
      <c r="C192" s="936"/>
      <c r="D192" s="936"/>
      <c r="E192" s="787"/>
      <c r="F192" s="787"/>
      <c r="G192" s="787"/>
      <c r="H192" s="787"/>
      <c r="I192" s="787"/>
      <c r="J192" s="787"/>
      <c r="K192" s="787"/>
      <c r="L192" s="780"/>
    </row>
    <row r="193" spans="2:12" x14ac:dyDescent="0.2">
      <c r="B193" s="939" t="s">
        <v>613</v>
      </c>
      <c r="C193" s="939"/>
      <c r="D193" s="939"/>
      <c r="E193" s="787"/>
      <c r="F193" s="787"/>
      <c r="G193" s="787"/>
      <c r="H193" s="787"/>
      <c r="I193" s="787"/>
      <c r="J193" s="787"/>
      <c r="K193" s="787"/>
      <c r="L193" s="780"/>
    </row>
    <row r="194" spans="2:12" x14ac:dyDescent="0.2">
      <c r="B194" s="939" t="s">
        <v>614</v>
      </c>
      <c r="C194" s="939"/>
      <c r="D194" s="939"/>
      <c r="E194" s="787"/>
      <c r="F194" s="787"/>
      <c r="G194" s="787"/>
      <c r="H194" s="787"/>
      <c r="I194" s="787"/>
      <c r="J194" s="787"/>
      <c r="K194" s="787"/>
      <c r="L194" s="780"/>
    </row>
    <row r="195" spans="2:12" x14ac:dyDescent="0.2">
      <c r="B195" s="939"/>
      <c r="C195" s="939"/>
      <c r="D195" s="939"/>
      <c r="E195" s="787"/>
      <c r="F195" s="787"/>
      <c r="G195" s="787"/>
      <c r="H195" s="787"/>
      <c r="I195" s="787"/>
      <c r="J195" s="787"/>
      <c r="K195" s="787"/>
      <c r="L195" s="780"/>
    </row>
    <row r="196" spans="2:12" x14ac:dyDescent="0.2">
      <c r="B196" s="938" t="s">
        <v>615</v>
      </c>
      <c r="C196" s="938"/>
      <c r="D196" s="938"/>
      <c r="E196" s="786">
        <f t="shared" ref="E196:K196" si="27">E181+E189</f>
        <v>0</v>
      </c>
      <c r="F196" s="786">
        <f t="shared" si="27"/>
        <v>0</v>
      </c>
      <c r="G196" s="786">
        <f t="shared" si="27"/>
        <v>7361114</v>
      </c>
      <c r="H196" s="786">
        <f t="shared" si="27"/>
        <v>5661114</v>
      </c>
      <c r="I196" s="786">
        <f t="shared" si="27"/>
        <v>5661115</v>
      </c>
      <c r="J196" s="786">
        <f t="shared" si="27"/>
        <v>0</v>
      </c>
      <c r="K196" s="786">
        <f t="shared" si="27"/>
        <v>18683343</v>
      </c>
      <c r="L196" s="780"/>
    </row>
    <row r="197" spans="2:12" ht="12" customHeight="1" x14ac:dyDescent="0.2">
      <c r="B197" s="780"/>
      <c r="C197" s="780"/>
      <c r="D197" s="780"/>
      <c r="E197" s="780"/>
      <c r="F197" s="780"/>
      <c r="G197" s="780"/>
      <c r="H197" s="780"/>
      <c r="I197" s="780"/>
      <c r="J197" s="780"/>
      <c r="K197" s="780"/>
      <c r="L197" s="780"/>
    </row>
    <row r="198" spans="2:12" ht="1.5" hidden="1" customHeight="1" x14ac:dyDescent="0.2">
      <c r="B198" s="780"/>
      <c r="C198" s="780"/>
      <c r="D198" s="780"/>
      <c r="E198" s="780"/>
      <c r="F198" s="780"/>
      <c r="G198" s="780"/>
      <c r="H198" s="780"/>
      <c r="I198" s="780"/>
      <c r="J198" s="780"/>
      <c r="K198" s="780"/>
      <c r="L198" s="780"/>
    </row>
    <row r="199" spans="2:12" ht="12.75" hidden="1" customHeight="1" x14ac:dyDescent="0.2">
      <c r="B199" s="940" t="s">
        <v>616</v>
      </c>
      <c r="C199" s="940"/>
      <c r="D199" s="940"/>
      <c r="E199" s="782" t="s">
        <v>807</v>
      </c>
      <c r="F199" s="783" t="s">
        <v>799</v>
      </c>
      <c r="G199" s="783" t="s">
        <v>800</v>
      </c>
      <c r="H199" s="783" t="s">
        <v>801</v>
      </c>
      <c r="I199" s="783" t="s">
        <v>802</v>
      </c>
      <c r="J199" s="783" t="s">
        <v>803</v>
      </c>
      <c r="K199" s="783" t="s">
        <v>47</v>
      </c>
      <c r="L199" s="780"/>
    </row>
    <row r="200" spans="2:12" x14ac:dyDescent="0.2">
      <c r="B200" s="938" t="s">
        <v>617</v>
      </c>
      <c r="C200" s="938"/>
      <c r="D200" s="938"/>
      <c r="E200" s="786">
        <f t="shared" ref="E200:K200" si="28">E201</f>
        <v>0</v>
      </c>
      <c r="F200" s="786">
        <f t="shared" si="28"/>
        <v>400000</v>
      </c>
      <c r="G200" s="786">
        <f t="shared" si="28"/>
        <v>6961114</v>
      </c>
      <c r="H200" s="786">
        <f t="shared" si="28"/>
        <v>5661114</v>
      </c>
      <c r="I200" s="786">
        <f t="shared" si="28"/>
        <v>5661115</v>
      </c>
      <c r="J200" s="786">
        <f t="shared" si="28"/>
        <v>0</v>
      </c>
      <c r="K200" s="786">
        <f t="shared" si="28"/>
        <v>18683343</v>
      </c>
      <c r="L200" s="785"/>
    </row>
    <row r="201" spans="2:12" x14ac:dyDescent="0.2">
      <c r="B201" s="936" t="s">
        <v>808</v>
      </c>
      <c r="C201" s="936"/>
      <c r="D201" s="936"/>
      <c r="E201" s="787"/>
      <c r="F201" s="787">
        <v>400000</v>
      </c>
      <c r="G201" s="787">
        <v>6961114</v>
      </c>
      <c r="H201" s="787">
        <v>5661114</v>
      </c>
      <c r="I201" s="787">
        <v>5661115</v>
      </c>
      <c r="J201" s="787"/>
      <c r="K201" s="786">
        <f>SUM(E201:J201)</f>
        <v>18683343</v>
      </c>
      <c r="L201" s="780"/>
    </row>
    <row r="202" spans="2:12" x14ac:dyDescent="0.2">
      <c r="B202" s="939"/>
      <c r="C202" s="939"/>
      <c r="D202" s="939"/>
      <c r="E202" s="787"/>
      <c r="F202" s="787"/>
      <c r="G202" s="787"/>
      <c r="H202" s="787"/>
      <c r="I202" s="787"/>
      <c r="J202" s="787"/>
      <c r="K202" s="787">
        <f>SUM(E202:J202)</f>
        <v>0</v>
      </c>
      <c r="L202" s="780"/>
    </row>
    <row r="203" spans="2:12" x14ac:dyDescent="0.2">
      <c r="B203" s="939"/>
      <c r="C203" s="939"/>
      <c r="D203" s="939"/>
      <c r="E203" s="787"/>
      <c r="F203" s="787"/>
      <c r="G203" s="787"/>
      <c r="H203" s="787"/>
      <c r="I203" s="787"/>
      <c r="J203" s="787"/>
      <c r="K203" s="787"/>
      <c r="L203" s="780"/>
    </row>
    <row r="204" spans="2:12" ht="65.25" customHeight="1" x14ac:dyDescent="0.2">
      <c r="B204" s="789" t="s">
        <v>619</v>
      </c>
      <c r="C204" s="789"/>
      <c r="D204" s="789"/>
      <c r="E204" s="786"/>
      <c r="F204" s="786"/>
      <c r="G204" s="786"/>
      <c r="H204" s="786"/>
      <c r="I204" s="786"/>
      <c r="J204" s="786"/>
      <c r="K204" s="786"/>
      <c r="L204" s="785"/>
    </row>
    <row r="205" spans="2:12" x14ac:dyDescent="0.2">
      <c r="B205" s="936" t="s">
        <v>809</v>
      </c>
      <c r="C205" s="936"/>
      <c r="D205" s="936"/>
      <c r="E205" s="787"/>
      <c r="F205" s="787"/>
      <c r="G205" s="787"/>
      <c r="H205" s="787"/>
      <c r="I205" s="787"/>
      <c r="J205" s="787"/>
      <c r="K205" s="787"/>
      <c r="L205" s="780"/>
    </row>
    <row r="206" spans="2:12" x14ac:dyDescent="0.2">
      <c r="B206" s="938" t="s">
        <v>620</v>
      </c>
      <c r="C206" s="938"/>
      <c r="D206" s="938"/>
      <c r="E206" s="786">
        <f>E200+E204</f>
        <v>0</v>
      </c>
      <c r="F206" s="786">
        <f t="shared" ref="F206:K206" si="29">F200+F204</f>
        <v>400000</v>
      </c>
      <c r="G206" s="786">
        <f t="shared" si="29"/>
        <v>6961114</v>
      </c>
      <c r="H206" s="786">
        <f t="shared" si="29"/>
        <v>5661114</v>
      </c>
      <c r="I206" s="786">
        <f t="shared" si="29"/>
        <v>5661115</v>
      </c>
      <c r="J206" s="786">
        <f t="shared" si="29"/>
        <v>0</v>
      </c>
      <c r="K206" s="786">
        <f t="shared" si="29"/>
        <v>18683343</v>
      </c>
      <c r="L206" s="780"/>
    </row>
    <row r="207" spans="2:12" x14ac:dyDescent="0.2">
      <c r="B207" s="682"/>
      <c r="C207" s="682"/>
      <c r="D207" s="682"/>
      <c r="E207" s="682"/>
      <c r="F207" s="682"/>
      <c r="G207" s="682"/>
      <c r="H207" s="682"/>
      <c r="I207" s="682"/>
      <c r="J207" s="687"/>
      <c r="K207" s="688"/>
      <c r="L207" s="682"/>
    </row>
    <row r="208" spans="2:12" x14ac:dyDescent="0.2">
      <c r="B208" s="964"/>
      <c r="C208" s="964"/>
      <c r="D208" s="964"/>
      <c r="E208" s="677"/>
      <c r="F208" s="678"/>
      <c r="G208" s="678"/>
      <c r="H208" s="678"/>
      <c r="I208" s="678"/>
      <c r="J208" s="678"/>
      <c r="K208" s="678"/>
      <c r="L208" s="682"/>
    </row>
    <row r="209" spans="2:13" x14ac:dyDescent="0.2">
      <c r="B209" s="964"/>
      <c r="C209" s="975"/>
      <c r="D209" s="975"/>
      <c r="E209" s="686"/>
      <c r="F209" s="679"/>
      <c r="G209" s="679"/>
      <c r="H209" s="679"/>
      <c r="I209" s="679"/>
      <c r="J209" s="679"/>
      <c r="K209" s="679"/>
      <c r="L209" s="685"/>
      <c r="M209" s="498" t="s">
        <v>826</v>
      </c>
    </row>
    <row r="210" spans="2:13" x14ac:dyDescent="0.2">
      <c r="B210" s="974"/>
      <c r="C210" s="974"/>
      <c r="D210" s="974"/>
      <c r="E210" s="686"/>
      <c r="F210" s="675"/>
      <c r="G210" s="675"/>
      <c r="H210" s="675"/>
      <c r="I210" s="675"/>
      <c r="J210" s="675"/>
      <c r="K210" s="679"/>
      <c r="L210" s="685"/>
    </row>
    <row r="211" spans="2:13" x14ac:dyDescent="0.2">
      <c r="B211" s="972"/>
      <c r="C211" s="972"/>
      <c r="D211" s="972"/>
      <c r="E211" s="686"/>
      <c r="F211" s="680"/>
      <c r="G211" s="680"/>
      <c r="H211" s="680"/>
      <c r="I211" s="680"/>
      <c r="J211" s="680"/>
      <c r="K211" s="681"/>
      <c r="L211" s="682"/>
    </row>
    <row r="212" spans="2:13" x14ac:dyDescent="0.2">
      <c r="B212" s="972"/>
      <c r="C212" s="972"/>
      <c r="D212" s="972"/>
      <c r="E212" s="686"/>
      <c r="F212" s="680"/>
      <c r="G212" s="680"/>
      <c r="H212" s="680"/>
      <c r="I212" s="680"/>
      <c r="J212" s="680"/>
      <c r="K212" s="681"/>
      <c r="L212" s="682"/>
    </row>
    <row r="213" spans="2:13" x14ac:dyDescent="0.2">
      <c r="B213" s="976"/>
      <c r="C213" s="976"/>
      <c r="D213" s="976"/>
      <c r="E213" s="686"/>
      <c r="F213" s="680"/>
      <c r="G213" s="680"/>
      <c r="H213" s="680"/>
      <c r="I213" s="680"/>
      <c r="J213" s="680"/>
      <c r="K213" s="681"/>
      <c r="L213" s="682"/>
    </row>
    <row r="214" spans="2:13" x14ac:dyDescent="0.2">
      <c r="B214" s="976"/>
      <c r="C214" s="976"/>
      <c r="D214" s="976"/>
      <c r="E214" s="686"/>
      <c r="F214" s="680"/>
      <c r="G214" s="680"/>
      <c r="H214" s="680"/>
      <c r="I214" s="680"/>
      <c r="J214" s="680"/>
      <c r="K214" s="681"/>
      <c r="L214" s="682"/>
    </row>
    <row r="215" spans="2:13" x14ac:dyDescent="0.2">
      <c r="B215" s="973"/>
      <c r="C215" s="973"/>
      <c r="D215" s="973"/>
      <c r="E215" s="686"/>
      <c r="F215" s="675"/>
      <c r="G215" s="675"/>
      <c r="H215" s="675"/>
      <c r="I215" s="675"/>
      <c r="J215" s="675"/>
      <c r="K215" s="679"/>
      <c r="L215" s="685"/>
    </row>
    <row r="216" spans="2:13" x14ac:dyDescent="0.2">
      <c r="B216" s="973"/>
      <c r="C216" s="973"/>
      <c r="D216" s="973"/>
      <c r="E216" s="686"/>
      <c r="F216" s="680"/>
      <c r="G216" s="680"/>
      <c r="H216" s="680"/>
      <c r="I216" s="680"/>
      <c r="J216" s="680"/>
      <c r="K216" s="680"/>
      <c r="L216" s="682"/>
    </row>
    <row r="217" spans="2:13" x14ac:dyDescent="0.2">
      <c r="B217" s="974"/>
      <c r="C217" s="974"/>
      <c r="D217" s="974"/>
      <c r="E217" s="686"/>
      <c r="F217" s="680"/>
      <c r="G217" s="680"/>
      <c r="H217" s="680"/>
      <c r="I217" s="680"/>
      <c r="J217" s="680"/>
      <c r="K217" s="680"/>
      <c r="L217" s="682"/>
    </row>
    <row r="218" spans="2:13" x14ac:dyDescent="0.2">
      <c r="B218" s="972"/>
      <c r="C218" s="972"/>
      <c r="D218" s="972"/>
      <c r="E218" s="686"/>
      <c r="F218" s="680"/>
      <c r="G218" s="680"/>
      <c r="H218" s="680"/>
      <c r="I218" s="680"/>
      <c r="J218" s="680"/>
      <c r="K218" s="680"/>
      <c r="L218" s="682"/>
    </row>
    <row r="219" spans="2:13" x14ac:dyDescent="0.2">
      <c r="B219" s="972"/>
      <c r="C219" s="972"/>
      <c r="D219" s="972"/>
      <c r="E219" s="686"/>
      <c r="F219" s="680"/>
      <c r="G219" s="680"/>
      <c r="H219" s="680"/>
      <c r="I219" s="680"/>
      <c r="J219" s="680"/>
      <c r="K219" s="680"/>
      <c r="L219" s="682"/>
    </row>
    <row r="220" spans="2:13" x14ac:dyDescent="0.2">
      <c r="B220" s="972"/>
      <c r="C220" s="972"/>
      <c r="D220" s="972"/>
      <c r="E220" s="686"/>
      <c r="F220" s="680"/>
      <c r="G220" s="680"/>
      <c r="H220" s="680"/>
      <c r="I220" s="680"/>
      <c r="J220" s="680"/>
      <c r="K220" s="680"/>
      <c r="L220" s="682"/>
    </row>
    <row r="221" spans="2:13" x14ac:dyDescent="0.2">
      <c r="B221" s="976"/>
      <c r="C221" s="976"/>
      <c r="D221" s="976"/>
      <c r="E221" s="686"/>
      <c r="F221" s="680"/>
      <c r="G221" s="680"/>
      <c r="H221" s="680"/>
      <c r="I221" s="680"/>
      <c r="J221" s="680"/>
      <c r="K221" s="680"/>
      <c r="L221" s="682"/>
    </row>
    <row r="222" spans="2:13" x14ac:dyDescent="0.2">
      <c r="B222" s="976"/>
      <c r="C222" s="976"/>
      <c r="D222" s="976"/>
      <c r="E222" s="686"/>
      <c r="F222" s="680"/>
      <c r="G222" s="680"/>
      <c r="H222" s="680"/>
      <c r="I222" s="680"/>
      <c r="J222" s="680"/>
      <c r="K222" s="680"/>
      <c r="L222" s="682"/>
    </row>
    <row r="223" spans="2:13" x14ac:dyDescent="0.2">
      <c r="B223" s="976"/>
      <c r="C223" s="976"/>
      <c r="D223" s="976"/>
      <c r="E223" s="686"/>
      <c r="F223" s="680"/>
      <c r="G223" s="680"/>
      <c r="H223" s="680"/>
      <c r="I223" s="680"/>
      <c r="J223" s="680"/>
      <c r="K223" s="680"/>
      <c r="L223" s="682"/>
    </row>
    <row r="224" spans="2:13" x14ac:dyDescent="0.2">
      <c r="B224" s="974"/>
      <c r="C224" s="977"/>
      <c r="D224" s="977"/>
      <c r="E224" s="686"/>
      <c r="F224" s="675"/>
      <c r="G224" s="675"/>
      <c r="H224" s="675"/>
      <c r="I224" s="675"/>
      <c r="J224" s="675"/>
      <c r="K224" s="675"/>
      <c r="L224" s="682"/>
    </row>
    <row r="225" spans="2:12" x14ac:dyDescent="0.2">
      <c r="B225" s="682"/>
      <c r="C225" s="682"/>
      <c r="D225" s="682"/>
      <c r="E225" s="682"/>
      <c r="F225" s="682"/>
      <c r="G225" s="682"/>
      <c r="H225" s="682"/>
      <c r="I225" s="682"/>
      <c r="J225" s="682"/>
      <c r="K225" s="682"/>
      <c r="L225" s="682"/>
    </row>
    <row r="226" spans="2:12" x14ac:dyDescent="0.2">
      <c r="B226" s="682"/>
      <c r="C226" s="682"/>
      <c r="D226" s="682"/>
      <c r="E226" s="682"/>
      <c r="F226" s="682"/>
      <c r="G226" s="682"/>
      <c r="H226" s="682"/>
      <c r="I226" s="682"/>
      <c r="J226" s="682"/>
      <c r="K226" s="682"/>
      <c r="L226" s="682"/>
    </row>
    <row r="227" spans="2:12" x14ac:dyDescent="0.2">
      <c r="B227" s="978"/>
      <c r="C227" s="978"/>
      <c r="D227" s="978"/>
      <c r="E227" s="677"/>
      <c r="F227" s="678"/>
      <c r="G227" s="678"/>
      <c r="H227" s="678"/>
      <c r="I227" s="678"/>
      <c r="J227" s="678"/>
      <c r="K227" s="678"/>
      <c r="L227" s="682"/>
    </row>
    <row r="228" spans="2:12" x14ac:dyDescent="0.2">
      <c r="B228" s="974"/>
      <c r="C228" s="974"/>
      <c r="D228" s="974"/>
      <c r="E228" s="675"/>
      <c r="F228" s="675"/>
      <c r="G228" s="675"/>
      <c r="H228" s="675"/>
      <c r="I228" s="675"/>
      <c r="J228" s="675"/>
      <c r="K228" s="675"/>
      <c r="L228" s="685"/>
    </row>
    <row r="229" spans="2:12" x14ac:dyDescent="0.2">
      <c r="B229" s="972"/>
      <c r="C229" s="972"/>
      <c r="D229" s="972"/>
      <c r="E229" s="680"/>
      <c r="F229" s="680"/>
      <c r="G229" s="680"/>
      <c r="H229" s="680"/>
      <c r="I229" s="680"/>
      <c r="J229" s="680"/>
      <c r="K229" s="675"/>
      <c r="L229" s="682"/>
    </row>
    <row r="230" spans="2:12" x14ac:dyDescent="0.2">
      <c r="B230" s="976"/>
      <c r="C230" s="976"/>
      <c r="D230" s="976"/>
      <c r="E230" s="680"/>
      <c r="F230" s="680"/>
      <c r="G230" s="680"/>
      <c r="H230" s="680"/>
      <c r="I230" s="680"/>
      <c r="J230" s="680"/>
      <c r="K230" s="680"/>
      <c r="L230" s="682"/>
    </row>
    <row r="231" spans="2:12" x14ac:dyDescent="0.2">
      <c r="B231" s="976"/>
      <c r="C231" s="976"/>
      <c r="D231" s="976"/>
      <c r="E231" s="680"/>
      <c r="F231" s="680"/>
      <c r="G231" s="680"/>
      <c r="H231" s="680"/>
      <c r="I231" s="680"/>
      <c r="J231" s="680"/>
      <c r="K231" s="680"/>
      <c r="L231" s="682"/>
    </row>
    <row r="232" spans="2:12" x14ac:dyDescent="0.2">
      <c r="B232" s="683"/>
      <c r="C232" s="683"/>
      <c r="D232" s="683"/>
      <c r="E232" s="675"/>
      <c r="F232" s="675"/>
      <c r="G232" s="675"/>
      <c r="H232" s="675"/>
      <c r="I232" s="675"/>
      <c r="J232" s="675"/>
      <c r="K232" s="675"/>
      <c r="L232" s="685"/>
    </row>
    <row r="233" spans="2:12" x14ac:dyDescent="0.2">
      <c r="B233" s="972"/>
      <c r="C233" s="972"/>
      <c r="D233" s="972"/>
      <c r="E233" s="680"/>
      <c r="F233" s="680"/>
      <c r="G233" s="680"/>
      <c r="H233" s="680"/>
      <c r="I233" s="680"/>
      <c r="J233" s="680"/>
      <c r="K233" s="680"/>
      <c r="L233" s="682"/>
    </row>
    <row r="234" spans="2:12" x14ac:dyDescent="0.2">
      <c r="B234" s="974"/>
      <c r="C234" s="972"/>
      <c r="D234" s="972"/>
      <c r="E234" s="675"/>
      <c r="F234" s="675"/>
      <c r="G234" s="675"/>
      <c r="H234" s="675"/>
      <c r="I234" s="675"/>
      <c r="J234" s="675"/>
      <c r="K234" s="675"/>
      <c r="L234" s="682"/>
    </row>
    <row r="235" spans="2:12" x14ac:dyDescent="0.2">
      <c r="B235" s="686"/>
      <c r="C235" s="686"/>
      <c r="D235" s="686"/>
      <c r="E235" s="686"/>
      <c r="F235" s="686"/>
      <c r="G235" s="686"/>
      <c r="H235" s="686"/>
      <c r="I235" s="686"/>
      <c r="J235" s="686"/>
      <c r="K235" s="686"/>
      <c r="L235" s="686"/>
    </row>
    <row r="236" spans="2:12" x14ac:dyDescent="0.2">
      <c r="B236" s="686"/>
      <c r="C236" s="686"/>
      <c r="D236" s="686"/>
      <c r="E236" s="686"/>
      <c r="F236" s="686"/>
      <c r="G236" s="686"/>
      <c r="H236" s="686"/>
      <c r="I236" s="686"/>
      <c r="J236" s="686"/>
      <c r="K236" s="686"/>
      <c r="L236" s="686"/>
    </row>
    <row r="237" spans="2:12" x14ac:dyDescent="0.2">
      <c r="B237" s="686"/>
      <c r="C237" s="686"/>
      <c r="D237" s="686"/>
      <c r="E237" s="686"/>
      <c r="F237" s="686"/>
      <c r="G237" s="686"/>
      <c r="H237" s="686"/>
      <c r="I237" s="686"/>
      <c r="J237" s="686"/>
      <c r="K237" s="686"/>
      <c r="L237" s="686"/>
    </row>
  </sheetData>
  <mergeCells count="187">
    <mergeCell ref="B228:D228"/>
    <mergeCell ref="B229:D229"/>
    <mergeCell ref="B230:D230"/>
    <mergeCell ref="B231:D231"/>
    <mergeCell ref="B233:D233"/>
    <mergeCell ref="B234:D234"/>
    <mergeCell ref="B220:D220"/>
    <mergeCell ref="B221:D221"/>
    <mergeCell ref="B222:D222"/>
    <mergeCell ref="B223:D223"/>
    <mergeCell ref="B224:D224"/>
    <mergeCell ref="B227:D227"/>
    <mergeCell ref="B217:D217"/>
    <mergeCell ref="B218:D218"/>
    <mergeCell ref="B219:D219"/>
    <mergeCell ref="B208:D208"/>
    <mergeCell ref="B209:D209"/>
    <mergeCell ref="B210:D210"/>
    <mergeCell ref="B211:D211"/>
    <mergeCell ref="B212:D212"/>
    <mergeCell ref="B213:D213"/>
    <mergeCell ref="B214:D214"/>
    <mergeCell ref="B206:D206"/>
    <mergeCell ref="B193:D193"/>
    <mergeCell ref="B194:D194"/>
    <mergeCell ref="B200:D200"/>
    <mergeCell ref="B203:D203"/>
    <mergeCell ref="B205:D205"/>
    <mergeCell ref="B215:D215"/>
    <mergeCell ref="B216:D216"/>
    <mergeCell ref="B170:D170"/>
    <mergeCell ref="B172:D172"/>
    <mergeCell ref="B173:D173"/>
    <mergeCell ref="B177:L177"/>
    <mergeCell ref="B178:L178"/>
    <mergeCell ref="B199:D199"/>
    <mergeCell ref="B201:D201"/>
    <mergeCell ref="B202:D202"/>
    <mergeCell ref="B190:D190"/>
    <mergeCell ref="B191:D191"/>
    <mergeCell ref="B192:D192"/>
    <mergeCell ref="B195:D195"/>
    <mergeCell ref="B196:D196"/>
    <mergeCell ref="B184:D184"/>
    <mergeCell ref="B185:D185"/>
    <mergeCell ref="B186:D186"/>
    <mergeCell ref="B187:D187"/>
    <mergeCell ref="B188:D188"/>
    <mergeCell ref="B189:D189"/>
    <mergeCell ref="B180:D180"/>
    <mergeCell ref="B181:D181"/>
    <mergeCell ref="B182:D182"/>
    <mergeCell ref="B183:D183"/>
    <mergeCell ref="B139:D139"/>
    <mergeCell ref="B142:D142"/>
    <mergeCell ref="B143:D143"/>
    <mergeCell ref="B144:L144"/>
    <mergeCell ref="B145:L145"/>
    <mergeCell ref="B156:D156"/>
    <mergeCell ref="B157:D157"/>
    <mergeCell ref="B163:D163"/>
    <mergeCell ref="B166:D166"/>
    <mergeCell ref="B167:D167"/>
    <mergeCell ref="B168:D168"/>
    <mergeCell ref="B169:D169"/>
    <mergeCell ref="B151:D151"/>
    <mergeCell ref="B152:D152"/>
    <mergeCell ref="B153:D153"/>
    <mergeCell ref="B154:D154"/>
    <mergeCell ref="B155:D155"/>
    <mergeCell ref="B127:D127"/>
    <mergeCell ref="B128:D128"/>
    <mergeCell ref="B129:D129"/>
    <mergeCell ref="B132:D132"/>
    <mergeCell ref="B133:D133"/>
    <mergeCell ref="B134:D134"/>
    <mergeCell ref="B135:D135"/>
    <mergeCell ref="B136:D136"/>
    <mergeCell ref="B138:D138"/>
    <mergeCell ref="B111:L111"/>
    <mergeCell ref="B119:D119"/>
    <mergeCell ref="B120:D120"/>
    <mergeCell ref="B121:D121"/>
    <mergeCell ref="B124:D124"/>
    <mergeCell ref="B125:D125"/>
    <mergeCell ref="B126:D126"/>
    <mergeCell ref="B113:D113"/>
    <mergeCell ref="B114:D114"/>
    <mergeCell ref="B115:D115"/>
    <mergeCell ref="B116:D116"/>
    <mergeCell ref="B117:D117"/>
    <mergeCell ref="B118:D118"/>
    <mergeCell ref="B122:D122"/>
    <mergeCell ref="B123:D123"/>
    <mergeCell ref="B87:D87"/>
    <mergeCell ref="B88:D88"/>
    <mergeCell ref="B89:D89"/>
    <mergeCell ref="B90:D90"/>
    <mergeCell ref="B91:D91"/>
    <mergeCell ref="B78:D78"/>
    <mergeCell ref="B79:D79"/>
    <mergeCell ref="B80:D80"/>
    <mergeCell ref="B81:D81"/>
    <mergeCell ref="B82:D82"/>
    <mergeCell ref="B83:D83"/>
    <mergeCell ref="B58:D58"/>
    <mergeCell ref="B59:D59"/>
    <mergeCell ref="B45:D45"/>
    <mergeCell ref="B46:D46"/>
    <mergeCell ref="B47:D47"/>
    <mergeCell ref="B48:D48"/>
    <mergeCell ref="B49:D49"/>
    <mergeCell ref="B52:D52"/>
    <mergeCell ref="B50:D50"/>
    <mergeCell ref="B51:D51"/>
    <mergeCell ref="B57:D57"/>
    <mergeCell ref="B39:K39"/>
    <mergeCell ref="B43:D43"/>
    <mergeCell ref="B44:D44"/>
    <mergeCell ref="B40:L40"/>
    <mergeCell ref="B41:L41"/>
    <mergeCell ref="B53:D53"/>
    <mergeCell ref="B54:D54"/>
    <mergeCell ref="B55:D55"/>
    <mergeCell ref="B56:D56"/>
    <mergeCell ref="M33:V33"/>
    <mergeCell ref="B34:D34"/>
    <mergeCell ref="M34:V34"/>
    <mergeCell ref="M38:N38"/>
    <mergeCell ref="B23:D23"/>
    <mergeCell ref="B24:D24"/>
    <mergeCell ref="B27:D27"/>
    <mergeCell ref="B28:D28"/>
    <mergeCell ref="B29:D29"/>
    <mergeCell ref="B30:D30"/>
    <mergeCell ref="B31:D31"/>
    <mergeCell ref="B33:D33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A3:L3"/>
    <mergeCell ref="B5:L5"/>
    <mergeCell ref="B6:L6"/>
    <mergeCell ref="B8:D8"/>
    <mergeCell ref="B9:D9"/>
    <mergeCell ref="B10:D10"/>
    <mergeCell ref="B17:D17"/>
    <mergeCell ref="B18:D18"/>
    <mergeCell ref="B19:D19"/>
    <mergeCell ref="B62:D62"/>
    <mergeCell ref="B63:D63"/>
    <mergeCell ref="B64:D64"/>
    <mergeCell ref="B65:D65"/>
    <mergeCell ref="B66:D66"/>
    <mergeCell ref="B75:L75"/>
    <mergeCell ref="B76:L76"/>
    <mergeCell ref="B85:D85"/>
    <mergeCell ref="B86:D86"/>
    <mergeCell ref="B68:D68"/>
    <mergeCell ref="B69:D69"/>
    <mergeCell ref="B84:D84"/>
    <mergeCell ref="B92:D92"/>
    <mergeCell ref="B97:D97"/>
    <mergeCell ref="B98:D98"/>
    <mergeCell ref="B99:D99"/>
    <mergeCell ref="B100:D100"/>
    <mergeCell ref="B101:D101"/>
    <mergeCell ref="B103:D103"/>
    <mergeCell ref="B104:D104"/>
    <mergeCell ref="B110:L110"/>
    <mergeCell ref="B93:D93"/>
    <mergeCell ref="B94:D94"/>
    <mergeCell ref="B158:D158"/>
    <mergeCell ref="B147:D147"/>
    <mergeCell ref="B148:D148"/>
    <mergeCell ref="B149:D149"/>
    <mergeCell ref="B150:D150"/>
    <mergeCell ref="B159:D159"/>
    <mergeCell ref="B160:D160"/>
    <mergeCell ref="B161:D161"/>
    <mergeCell ref="B162:D162"/>
  </mergeCells>
  <pageMargins left="0.38" right="0.26" top="0.47" bottom="0.48" header="0.23" footer="0.34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34"/>
  <sheetViews>
    <sheetView workbookViewId="0">
      <selection activeCell="A2" sqref="A2:B2"/>
    </sheetView>
  </sheetViews>
  <sheetFormatPr defaultRowHeight="12.75" x14ac:dyDescent="0.2"/>
  <cols>
    <col min="1" max="1" width="68.140625" style="519" customWidth="1"/>
    <col min="2" max="2" width="16.85546875" style="519" customWidth="1"/>
    <col min="3" max="256" width="9.140625" style="519"/>
    <col min="257" max="257" width="68.140625" style="519" customWidth="1"/>
    <col min="258" max="258" width="16.85546875" style="519" customWidth="1"/>
    <col min="259" max="512" width="9.140625" style="519"/>
    <col min="513" max="513" width="68.140625" style="519" customWidth="1"/>
    <col min="514" max="514" width="16.85546875" style="519" customWidth="1"/>
    <col min="515" max="768" width="9.140625" style="519"/>
    <col min="769" max="769" width="68.140625" style="519" customWidth="1"/>
    <col min="770" max="770" width="16.85546875" style="519" customWidth="1"/>
    <col min="771" max="1024" width="9.140625" style="519"/>
    <col min="1025" max="1025" width="68.140625" style="519" customWidth="1"/>
    <col min="1026" max="1026" width="16.85546875" style="519" customWidth="1"/>
    <col min="1027" max="1280" width="9.140625" style="519"/>
    <col min="1281" max="1281" width="68.140625" style="519" customWidth="1"/>
    <col min="1282" max="1282" width="16.85546875" style="519" customWidth="1"/>
    <col min="1283" max="1536" width="9.140625" style="519"/>
    <col min="1537" max="1537" width="68.140625" style="519" customWidth="1"/>
    <col min="1538" max="1538" width="16.85546875" style="519" customWidth="1"/>
    <col min="1539" max="1792" width="9.140625" style="519"/>
    <col min="1793" max="1793" width="68.140625" style="519" customWidth="1"/>
    <col min="1794" max="1794" width="16.85546875" style="519" customWidth="1"/>
    <col min="1795" max="2048" width="9.140625" style="519"/>
    <col min="2049" max="2049" width="68.140625" style="519" customWidth="1"/>
    <col min="2050" max="2050" width="16.85546875" style="519" customWidth="1"/>
    <col min="2051" max="2304" width="9.140625" style="519"/>
    <col min="2305" max="2305" width="68.140625" style="519" customWidth="1"/>
    <col min="2306" max="2306" width="16.85546875" style="519" customWidth="1"/>
    <col min="2307" max="2560" width="9.140625" style="519"/>
    <col min="2561" max="2561" width="68.140625" style="519" customWidth="1"/>
    <col min="2562" max="2562" width="16.85546875" style="519" customWidth="1"/>
    <col min="2563" max="2816" width="9.140625" style="519"/>
    <col min="2817" max="2817" width="68.140625" style="519" customWidth="1"/>
    <col min="2818" max="2818" width="16.85546875" style="519" customWidth="1"/>
    <col min="2819" max="3072" width="9.140625" style="519"/>
    <col min="3073" max="3073" width="68.140625" style="519" customWidth="1"/>
    <col min="3074" max="3074" width="16.85546875" style="519" customWidth="1"/>
    <col min="3075" max="3328" width="9.140625" style="519"/>
    <col min="3329" max="3329" width="68.140625" style="519" customWidth="1"/>
    <col min="3330" max="3330" width="16.85546875" style="519" customWidth="1"/>
    <col min="3331" max="3584" width="9.140625" style="519"/>
    <col min="3585" max="3585" width="68.140625" style="519" customWidth="1"/>
    <col min="3586" max="3586" width="16.85546875" style="519" customWidth="1"/>
    <col min="3587" max="3840" width="9.140625" style="519"/>
    <col min="3841" max="3841" width="68.140625" style="519" customWidth="1"/>
    <col min="3842" max="3842" width="16.85546875" style="519" customWidth="1"/>
    <col min="3843" max="4096" width="9.140625" style="519"/>
    <col min="4097" max="4097" width="68.140625" style="519" customWidth="1"/>
    <col min="4098" max="4098" width="16.85546875" style="519" customWidth="1"/>
    <col min="4099" max="4352" width="9.140625" style="519"/>
    <col min="4353" max="4353" width="68.140625" style="519" customWidth="1"/>
    <col min="4354" max="4354" width="16.85546875" style="519" customWidth="1"/>
    <col min="4355" max="4608" width="9.140625" style="519"/>
    <col min="4609" max="4609" width="68.140625" style="519" customWidth="1"/>
    <col min="4610" max="4610" width="16.85546875" style="519" customWidth="1"/>
    <col min="4611" max="4864" width="9.140625" style="519"/>
    <col min="4865" max="4865" width="68.140625" style="519" customWidth="1"/>
    <col min="4866" max="4866" width="16.85546875" style="519" customWidth="1"/>
    <col min="4867" max="5120" width="9.140625" style="519"/>
    <col min="5121" max="5121" width="68.140625" style="519" customWidth="1"/>
    <col min="5122" max="5122" width="16.85546875" style="519" customWidth="1"/>
    <col min="5123" max="5376" width="9.140625" style="519"/>
    <col min="5377" max="5377" width="68.140625" style="519" customWidth="1"/>
    <col min="5378" max="5378" width="16.85546875" style="519" customWidth="1"/>
    <col min="5379" max="5632" width="9.140625" style="519"/>
    <col min="5633" max="5633" width="68.140625" style="519" customWidth="1"/>
    <col min="5634" max="5634" width="16.85546875" style="519" customWidth="1"/>
    <col min="5635" max="5888" width="9.140625" style="519"/>
    <col min="5889" max="5889" width="68.140625" style="519" customWidth="1"/>
    <col min="5890" max="5890" width="16.85546875" style="519" customWidth="1"/>
    <col min="5891" max="6144" width="9.140625" style="519"/>
    <col min="6145" max="6145" width="68.140625" style="519" customWidth="1"/>
    <col min="6146" max="6146" width="16.85546875" style="519" customWidth="1"/>
    <col min="6147" max="6400" width="9.140625" style="519"/>
    <col min="6401" max="6401" width="68.140625" style="519" customWidth="1"/>
    <col min="6402" max="6402" width="16.85546875" style="519" customWidth="1"/>
    <col min="6403" max="6656" width="9.140625" style="519"/>
    <col min="6657" max="6657" width="68.140625" style="519" customWidth="1"/>
    <col min="6658" max="6658" width="16.85546875" style="519" customWidth="1"/>
    <col min="6659" max="6912" width="9.140625" style="519"/>
    <col min="6913" max="6913" width="68.140625" style="519" customWidth="1"/>
    <col min="6914" max="6914" width="16.85546875" style="519" customWidth="1"/>
    <col min="6915" max="7168" width="9.140625" style="519"/>
    <col min="7169" max="7169" width="68.140625" style="519" customWidth="1"/>
    <col min="7170" max="7170" width="16.85546875" style="519" customWidth="1"/>
    <col min="7171" max="7424" width="9.140625" style="519"/>
    <col min="7425" max="7425" width="68.140625" style="519" customWidth="1"/>
    <col min="7426" max="7426" width="16.85546875" style="519" customWidth="1"/>
    <col min="7427" max="7680" width="9.140625" style="519"/>
    <col min="7681" max="7681" width="68.140625" style="519" customWidth="1"/>
    <col min="7682" max="7682" width="16.85546875" style="519" customWidth="1"/>
    <col min="7683" max="7936" width="9.140625" style="519"/>
    <col min="7937" max="7937" width="68.140625" style="519" customWidth="1"/>
    <col min="7938" max="7938" width="16.85546875" style="519" customWidth="1"/>
    <col min="7939" max="8192" width="9.140625" style="519"/>
    <col min="8193" max="8193" width="68.140625" style="519" customWidth="1"/>
    <col min="8194" max="8194" width="16.85546875" style="519" customWidth="1"/>
    <col min="8195" max="8448" width="9.140625" style="519"/>
    <col min="8449" max="8449" width="68.140625" style="519" customWidth="1"/>
    <col min="8450" max="8450" width="16.85546875" style="519" customWidth="1"/>
    <col min="8451" max="8704" width="9.140625" style="519"/>
    <col min="8705" max="8705" width="68.140625" style="519" customWidth="1"/>
    <col min="8706" max="8706" width="16.85546875" style="519" customWidth="1"/>
    <col min="8707" max="8960" width="9.140625" style="519"/>
    <col min="8961" max="8961" width="68.140625" style="519" customWidth="1"/>
    <col min="8962" max="8962" width="16.85546875" style="519" customWidth="1"/>
    <col min="8963" max="9216" width="9.140625" style="519"/>
    <col min="9217" max="9217" width="68.140625" style="519" customWidth="1"/>
    <col min="9218" max="9218" width="16.85546875" style="519" customWidth="1"/>
    <col min="9219" max="9472" width="9.140625" style="519"/>
    <col min="9473" max="9473" width="68.140625" style="519" customWidth="1"/>
    <col min="9474" max="9474" width="16.85546875" style="519" customWidth="1"/>
    <col min="9475" max="9728" width="9.140625" style="519"/>
    <col min="9729" max="9729" width="68.140625" style="519" customWidth="1"/>
    <col min="9730" max="9730" width="16.85546875" style="519" customWidth="1"/>
    <col min="9731" max="9984" width="9.140625" style="519"/>
    <col min="9985" max="9985" width="68.140625" style="519" customWidth="1"/>
    <col min="9986" max="9986" width="16.85546875" style="519" customWidth="1"/>
    <col min="9987" max="10240" width="9.140625" style="519"/>
    <col min="10241" max="10241" width="68.140625" style="519" customWidth="1"/>
    <col min="10242" max="10242" width="16.85546875" style="519" customWidth="1"/>
    <col min="10243" max="10496" width="9.140625" style="519"/>
    <col min="10497" max="10497" width="68.140625" style="519" customWidth="1"/>
    <col min="10498" max="10498" width="16.85546875" style="519" customWidth="1"/>
    <col min="10499" max="10752" width="9.140625" style="519"/>
    <col min="10753" max="10753" width="68.140625" style="519" customWidth="1"/>
    <col min="10754" max="10754" width="16.85546875" style="519" customWidth="1"/>
    <col min="10755" max="11008" width="9.140625" style="519"/>
    <col min="11009" max="11009" width="68.140625" style="519" customWidth="1"/>
    <col min="11010" max="11010" width="16.85546875" style="519" customWidth="1"/>
    <col min="11011" max="11264" width="9.140625" style="519"/>
    <col min="11265" max="11265" width="68.140625" style="519" customWidth="1"/>
    <col min="11266" max="11266" width="16.85546875" style="519" customWidth="1"/>
    <col min="11267" max="11520" width="9.140625" style="519"/>
    <col min="11521" max="11521" width="68.140625" style="519" customWidth="1"/>
    <col min="11522" max="11522" width="16.85546875" style="519" customWidth="1"/>
    <col min="11523" max="11776" width="9.140625" style="519"/>
    <col min="11777" max="11777" width="68.140625" style="519" customWidth="1"/>
    <col min="11778" max="11778" width="16.85546875" style="519" customWidth="1"/>
    <col min="11779" max="12032" width="9.140625" style="519"/>
    <col min="12033" max="12033" width="68.140625" style="519" customWidth="1"/>
    <col min="12034" max="12034" width="16.85546875" style="519" customWidth="1"/>
    <col min="12035" max="12288" width="9.140625" style="519"/>
    <col min="12289" max="12289" width="68.140625" style="519" customWidth="1"/>
    <col min="12290" max="12290" width="16.85546875" style="519" customWidth="1"/>
    <col min="12291" max="12544" width="9.140625" style="519"/>
    <col min="12545" max="12545" width="68.140625" style="519" customWidth="1"/>
    <col min="12546" max="12546" width="16.85546875" style="519" customWidth="1"/>
    <col min="12547" max="12800" width="9.140625" style="519"/>
    <col min="12801" max="12801" width="68.140625" style="519" customWidth="1"/>
    <col min="12802" max="12802" width="16.85546875" style="519" customWidth="1"/>
    <col min="12803" max="13056" width="9.140625" style="519"/>
    <col min="13057" max="13057" width="68.140625" style="519" customWidth="1"/>
    <col min="13058" max="13058" width="16.85546875" style="519" customWidth="1"/>
    <col min="13059" max="13312" width="9.140625" style="519"/>
    <col min="13313" max="13313" width="68.140625" style="519" customWidth="1"/>
    <col min="13314" max="13314" width="16.85546875" style="519" customWidth="1"/>
    <col min="13315" max="13568" width="9.140625" style="519"/>
    <col min="13569" max="13569" width="68.140625" style="519" customWidth="1"/>
    <col min="13570" max="13570" width="16.85546875" style="519" customWidth="1"/>
    <col min="13571" max="13824" width="9.140625" style="519"/>
    <col min="13825" max="13825" width="68.140625" style="519" customWidth="1"/>
    <col min="13826" max="13826" width="16.85546875" style="519" customWidth="1"/>
    <col min="13827" max="14080" width="9.140625" style="519"/>
    <col min="14081" max="14081" width="68.140625" style="519" customWidth="1"/>
    <col min="14082" max="14082" width="16.85546875" style="519" customWidth="1"/>
    <col min="14083" max="14336" width="9.140625" style="519"/>
    <col min="14337" max="14337" width="68.140625" style="519" customWidth="1"/>
    <col min="14338" max="14338" width="16.85546875" style="519" customWidth="1"/>
    <col min="14339" max="14592" width="9.140625" style="519"/>
    <col min="14593" max="14593" width="68.140625" style="519" customWidth="1"/>
    <col min="14594" max="14594" width="16.85546875" style="519" customWidth="1"/>
    <col min="14595" max="14848" width="9.140625" style="519"/>
    <col min="14849" max="14849" width="68.140625" style="519" customWidth="1"/>
    <col min="14850" max="14850" width="16.85546875" style="519" customWidth="1"/>
    <col min="14851" max="15104" width="9.140625" style="519"/>
    <col min="15105" max="15105" width="68.140625" style="519" customWidth="1"/>
    <col min="15106" max="15106" width="16.85546875" style="519" customWidth="1"/>
    <col min="15107" max="15360" width="9.140625" style="519"/>
    <col min="15361" max="15361" width="68.140625" style="519" customWidth="1"/>
    <col min="15362" max="15362" width="16.85546875" style="519" customWidth="1"/>
    <col min="15363" max="15616" width="9.140625" style="519"/>
    <col min="15617" max="15617" width="68.140625" style="519" customWidth="1"/>
    <col min="15618" max="15618" width="16.85546875" style="519" customWidth="1"/>
    <col min="15619" max="15872" width="9.140625" style="519"/>
    <col min="15873" max="15873" width="68.140625" style="519" customWidth="1"/>
    <col min="15874" max="15874" width="16.85546875" style="519" customWidth="1"/>
    <col min="15875" max="16128" width="9.140625" style="519"/>
    <col min="16129" max="16129" width="68.140625" style="519" customWidth="1"/>
    <col min="16130" max="16130" width="16.85546875" style="519" customWidth="1"/>
    <col min="16131" max="16384" width="9.140625" style="519"/>
  </cols>
  <sheetData>
    <row r="1" spans="1:2" x14ac:dyDescent="0.2">
      <c r="A1" s="689"/>
      <c r="B1" s="689"/>
    </row>
    <row r="2" spans="1:2" x14ac:dyDescent="0.2">
      <c r="A2" s="980" t="s">
        <v>846</v>
      </c>
      <c r="B2" s="981"/>
    </row>
    <row r="3" spans="1:2" x14ac:dyDescent="0.2">
      <c r="A3" s="982"/>
      <c r="B3" s="982"/>
    </row>
    <row r="4" spans="1:2" x14ac:dyDescent="0.2">
      <c r="A4" s="983" t="s">
        <v>343</v>
      </c>
      <c r="B4" s="983"/>
    </row>
    <row r="5" spans="1:2" ht="27" customHeight="1" x14ac:dyDescent="0.2">
      <c r="A5" s="984" t="s">
        <v>622</v>
      </c>
      <c r="B5" s="984"/>
    </row>
    <row r="6" spans="1:2" x14ac:dyDescent="0.2">
      <c r="A6" s="689"/>
      <c r="B6" s="690" t="s">
        <v>270</v>
      </c>
    </row>
    <row r="7" spans="1:2" x14ac:dyDescent="0.2">
      <c r="A7" s="691" t="s">
        <v>623</v>
      </c>
      <c r="B7" s="691" t="s">
        <v>624</v>
      </c>
    </row>
    <row r="8" spans="1:2" x14ac:dyDescent="0.2">
      <c r="A8" s="692" t="s">
        <v>625</v>
      </c>
      <c r="B8" s="519">
        <v>0</v>
      </c>
    </row>
    <row r="9" spans="1:2" x14ac:dyDescent="0.2">
      <c r="A9" s="692" t="s">
        <v>626</v>
      </c>
      <c r="B9" s="693">
        <v>0</v>
      </c>
    </row>
    <row r="10" spans="1:2" x14ac:dyDescent="0.2">
      <c r="A10" s="692" t="s">
        <v>627</v>
      </c>
      <c r="B10" s="693">
        <v>0</v>
      </c>
    </row>
    <row r="11" spans="1:2" x14ac:dyDescent="0.2">
      <c r="A11" s="692" t="s">
        <v>628</v>
      </c>
      <c r="B11" s="693">
        <v>0</v>
      </c>
    </row>
    <row r="12" spans="1:2" ht="27.75" customHeight="1" x14ac:dyDescent="0.2">
      <c r="A12" s="694" t="s">
        <v>629</v>
      </c>
      <c r="B12" s="693">
        <v>0</v>
      </c>
    </row>
    <row r="13" spans="1:2" x14ac:dyDescent="0.2">
      <c r="A13" s="692" t="s">
        <v>630</v>
      </c>
      <c r="B13" s="693">
        <v>0</v>
      </c>
    </row>
    <row r="14" spans="1:2" ht="25.5" customHeight="1" x14ac:dyDescent="0.2">
      <c r="A14" s="694" t="s">
        <v>631</v>
      </c>
      <c r="B14" s="693">
        <v>0</v>
      </c>
    </row>
    <row r="15" spans="1:2" ht="24.75" customHeight="1" x14ac:dyDescent="0.2">
      <c r="A15" s="694" t="s">
        <v>632</v>
      </c>
      <c r="B15" s="693">
        <v>0</v>
      </c>
    </row>
    <row r="16" spans="1:2" ht="36.75" customHeight="1" x14ac:dyDescent="0.2">
      <c r="A16" s="694" t="s">
        <v>633</v>
      </c>
      <c r="B16" s="693">
        <v>0</v>
      </c>
    </row>
    <row r="17" spans="1:2" ht="27" customHeight="1" x14ac:dyDescent="0.2">
      <c r="A17" s="694" t="s">
        <v>634</v>
      </c>
      <c r="B17" s="693">
        <v>0</v>
      </c>
    </row>
    <row r="18" spans="1:2" ht="29.25" customHeight="1" x14ac:dyDescent="0.2">
      <c r="A18" s="694" t="s">
        <v>635</v>
      </c>
      <c r="B18" s="693">
        <v>0</v>
      </c>
    </row>
    <row r="19" spans="1:2" ht="18" customHeight="1" x14ac:dyDescent="0.2">
      <c r="A19" s="695" t="s">
        <v>636</v>
      </c>
      <c r="B19" s="696">
        <v>0</v>
      </c>
    </row>
    <row r="20" spans="1:2" ht="10.5" customHeight="1" x14ac:dyDescent="0.2">
      <c r="A20" s="697"/>
      <c r="B20" s="689"/>
    </row>
    <row r="21" spans="1:2" x14ac:dyDescent="0.2">
      <c r="A21" s="985" t="s">
        <v>637</v>
      </c>
      <c r="B21" s="985"/>
    </row>
    <row r="23" spans="1:2" x14ac:dyDescent="0.2">
      <c r="B23" s="518"/>
    </row>
    <row r="24" spans="1:2" x14ac:dyDescent="0.2">
      <c r="A24" s="905" t="s">
        <v>638</v>
      </c>
      <c r="B24" s="905"/>
    </row>
    <row r="25" spans="1:2" ht="15.75" customHeight="1" x14ac:dyDescent="0.2">
      <c r="A25" s="979" t="s">
        <v>639</v>
      </c>
      <c r="B25" s="979"/>
    </row>
    <row r="26" spans="1:2" ht="9" customHeight="1" x14ac:dyDescent="0.2"/>
    <row r="27" spans="1:2" x14ac:dyDescent="0.2">
      <c r="B27" s="518" t="s">
        <v>640</v>
      </c>
    </row>
    <row r="28" spans="1:2" x14ac:dyDescent="0.2">
      <c r="A28" s="698" t="s">
        <v>641</v>
      </c>
      <c r="B28" s="698" t="s">
        <v>624</v>
      </c>
    </row>
    <row r="29" spans="1:2" x14ac:dyDescent="0.2">
      <c r="A29" s="524"/>
      <c r="B29" s="524"/>
    </row>
    <row r="30" spans="1:2" x14ac:dyDescent="0.2">
      <c r="A30" s="524"/>
      <c r="B30" s="524"/>
    </row>
    <row r="31" spans="1:2" x14ac:dyDescent="0.2">
      <c r="A31" s="524"/>
      <c r="B31" s="524"/>
    </row>
    <row r="32" spans="1:2" x14ac:dyDescent="0.2">
      <c r="A32" s="524" t="s">
        <v>47</v>
      </c>
      <c r="B32" s="524">
        <v>0</v>
      </c>
    </row>
    <row r="34" spans="1:1" x14ac:dyDescent="0.2">
      <c r="A34" s="519" t="s">
        <v>642</v>
      </c>
    </row>
  </sheetData>
  <mergeCells count="7">
    <mergeCell ref="A25:B25"/>
    <mergeCell ref="A2:B2"/>
    <mergeCell ref="A3:B3"/>
    <mergeCell ref="A4:B4"/>
    <mergeCell ref="A5:B5"/>
    <mergeCell ref="A21:B21"/>
    <mergeCell ref="A24:B24"/>
  </mergeCells>
  <pageMargins left="0.78740157480314965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B21"/>
  <sheetViews>
    <sheetView workbookViewId="0">
      <selection activeCell="A2" sqref="A2"/>
    </sheetView>
  </sheetViews>
  <sheetFormatPr defaultRowHeight="12.75" x14ac:dyDescent="0.2"/>
  <cols>
    <col min="1" max="1" width="68.140625" style="519" customWidth="1"/>
    <col min="2" max="2" width="16.85546875" style="519" customWidth="1"/>
    <col min="3" max="256" width="9.140625" style="519"/>
    <col min="257" max="257" width="68.140625" style="519" customWidth="1"/>
    <col min="258" max="258" width="16.85546875" style="519" customWidth="1"/>
    <col min="259" max="512" width="9.140625" style="519"/>
    <col min="513" max="513" width="68.140625" style="519" customWidth="1"/>
    <col min="514" max="514" width="16.85546875" style="519" customWidth="1"/>
    <col min="515" max="768" width="9.140625" style="519"/>
    <col min="769" max="769" width="68.140625" style="519" customWidth="1"/>
    <col min="770" max="770" width="16.85546875" style="519" customWidth="1"/>
    <col min="771" max="1024" width="9.140625" style="519"/>
    <col min="1025" max="1025" width="68.140625" style="519" customWidth="1"/>
    <col min="1026" max="1026" width="16.85546875" style="519" customWidth="1"/>
    <col min="1027" max="1280" width="9.140625" style="519"/>
    <col min="1281" max="1281" width="68.140625" style="519" customWidth="1"/>
    <col min="1282" max="1282" width="16.85546875" style="519" customWidth="1"/>
    <col min="1283" max="1536" width="9.140625" style="519"/>
    <col min="1537" max="1537" width="68.140625" style="519" customWidth="1"/>
    <col min="1538" max="1538" width="16.85546875" style="519" customWidth="1"/>
    <col min="1539" max="1792" width="9.140625" style="519"/>
    <col min="1793" max="1793" width="68.140625" style="519" customWidth="1"/>
    <col min="1794" max="1794" width="16.85546875" style="519" customWidth="1"/>
    <col min="1795" max="2048" width="9.140625" style="519"/>
    <col min="2049" max="2049" width="68.140625" style="519" customWidth="1"/>
    <col min="2050" max="2050" width="16.85546875" style="519" customWidth="1"/>
    <col min="2051" max="2304" width="9.140625" style="519"/>
    <col min="2305" max="2305" width="68.140625" style="519" customWidth="1"/>
    <col min="2306" max="2306" width="16.85546875" style="519" customWidth="1"/>
    <col min="2307" max="2560" width="9.140625" style="519"/>
    <col min="2561" max="2561" width="68.140625" style="519" customWidth="1"/>
    <col min="2562" max="2562" width="16.85546875" style="519" customWidth="1"/>
    <col min="2563" max="2816" width="9.140625" style="519"/>
    <col min="2817" max="2817" width="68.140625" style="519" customWidth="1"/>
    <col min="2818" max="2818" width="16.85546875" style="519" customWidth="1"/>
    <col min="2819" max="3072" width="9.140625" style="519"/>
    <col min="3073" max="3073" width="68.140625" style="519" customWidth="1"/>
    <col min="3074" max="3074" width="16.85546875" style="519" customWidth="1"/>
    <col min="3075" max="3328" width="9.140625" style="519"/>
    <col min="3329" max="3329" width="68.140625" style="519" customWidth="1"/>
    <col min="3330" max="3330" width="16.85546875" style="519" customWidth="1"/>
    <col min="3331" max="3584" width="9.140625" style="519"/>
    <col min="3585" max="3585" width="68.140625" style="519" customWidth="1"/>
    <col min="3586" max="3586" width="16.85546875" style="519" customWidth="1"/>
    <col min="3587" max="3840" width="9.140625" style="519"/>
    <col min="3841" max="3841" width="68.140625" style="519" customWidth="1"/>
    <col min="3842" max="3842" width="16.85546875" style="519" customWidth="1"/>
    <col min="3843" max="4096" width="9.140625" style="519"/>
    <col min="4097" max="4097" width="68.140625" style="519" customWidth="1"/>
    <col min="4098" max="4098" width="16.85546875" style="519" customWidth="1"/>
    <col min="4099" max="4352" width="9.140625" style="519"/>
    <col min="4353" max="4353" width="68.140625" style="519" customWidth="1"/>
    <col min="4354" max="4354" width="16.85546875" style="519" customWidth="1"/>
    <col min="4355" max="4608" width="9.140625" style="519"/>
    <col min="4609" max="4609" width="68.140625" style="519" customWidth="1"/>
    <col min="4610" max="4610" width="16.85546875" style="519" customWidth="1"/>
    <col min="4611" max="4864" width="9.140625" style="519"/>
    <col min="4865" max="4865" width="68.140625" style="519" customWidth="1"/>
    <col min="4866" max="4866" width="16.85546875" style="519" customWidth="1"/>
    <col min="4867" max="5120" width="9.140625" style="519"/>
    <col min="5121" max="5121" width="68.140625" style="519" customWidth="1"/>
    <col min="5122" max="5122" width="16.85546875" style="519" customWidth="1"/>
    <col min="5123" max="5376" width="9.140625" style="519"/>
    <col min="5377" max="5377" width="68.140625" style="519" customWidth="1"/>
    <col min="5378" max="5378" width="16.85546875" style="519" customWidth="1"/>
    <col min="5379" max="5632" width="9.140625" style="519"/>
    <col min="5633" max="5633" width="68.140625" style="519" customWidth="1"/>
    <col min="5634" max="5634" width="16.85546875" style="519" customWidth="1"/>
    <col min="5635" max="5888" width="9.140625" style="519"/>
    <col min="5889" max="5889" width="68.140625" style="519" customWidth="1"/>
    <col min="5890" max="5890" width="16.85546875" style="519" customWidth="1"/>
    <col min="5891" max="6144" width="9.140625" style="519"/>
    <col min="6145" max="6145" width="68.140625" style="519" customWidth="1"/>
    <col min="6146" max="6146" width="16.85546875" style="519" customWidth="1"/>
    <col min="6147" max="6400" width="9.140625" style="519"/>
    <col min="6401" max="6401" width="68.140625" style="519" customWidth="1"/>
    <col min="6402" max="6402" width="16.85546875" style="519" customWidth="1"/>
    <col min="6403" max="6656" width="9.140625" style="519"/>
    <col min="6657" max="6657" width="68.140625" style="519" customWidth="1"/>
    <col min="6658" max="6658" width="16.85546875" style="519" customWidth="1"/>
    <col min="6659" max="6912" width="9.140625" style="519"/>
    <col min="6913" max="6913" width="68.140625" style="519" customWidth="1"/>
    <col min="6914" max="6914" width="16.85546875" style="519" customWidth="1"/>
    <col min="6915" max="7168" width="9.140625" style="519"/>
    <col min="7169" max="7169" width="68.140625" style="519" customWidth="1"/>
    <col min="7170" max="7170" width="16.85546875" style="519" customWidth="1"/>
    <col min="7171" max="7424" width="9.140625" style="519"/>
    <col min="7425" max="7425" width="68.140625" style="519" customWidth="1"/>
    <col min="7426" max="7426" width="16.85546875" style="519" customWidth="1"/>
    <col min="7427" max="7680" width="9.140625" style="519"/>
    <col min="7681" max="7681" width="68.140625" style="519" customWidth="1"/>
    <col min="7682" max="7682" width="16.85546875" style="519" customWidth="1"/>
    <col min="7683" max="7936" width="9.140625" style="519"/>
    <col min="7937" max="7937" width="68.140625" style="519" customWidth="1"/>
    <col min="7938" max="7938" width="16.85546875" style="519" customWidth="1"/>
    <col min="7939" max="8192" width="9.140625" style="519"/>
    <col min="8193" max="8193" width="68.140625" style="519" customWidth="1"/>
    <col min="8194" max="8194" width="16.85546875" style="519" customWidth="1"/>
    <col min="8195" max="8448" width="9.140625" style="519"/>
    <col min="8449" max="8449" width="68.140625" style="519" customWidth="1"/>
    <col min="8450" max="8450" width="16.85546875" style="519" customWidth="1"/>
    <col min="8451" max="8704" width="9.140625" style="519"/>
    <col min="8705" max="8705" width="68.140625" style="519" customWidth="1"/>
    <col min="8706" max="8706" width="16.85546875" style="519" customWidth="1"/>
    <col min="8707" max="8960" width="9.140625" style="519"/>
    <col min="8961" max="8961" width="68.140625" style="519" customWidth="1"/>
    <col min="8962" max="8962" width="16.85546875" style="519" customWidth="1"/>
    <col min="8963" max="9216" width="9.140625" style="519"/>
    <col min="9217" max="9217" width="68.140625" style="519" customWidth="1"/>
    <col min="9218" max="9218" width="16.85546875" style="519" customWidth="1"/>
    <col min="9219" max="9472" width="9.140625" style="519"/>
    <col min="9473" max="9473" width="68.140625" style="519" customWidth="1"/>
    <col min="9474" max="9474" width="16.85546875" style="519" customWidth="1"/>
    <col min="9475" max="9728" width="9.140625" style="519"/>
    <col min="9729" max="9729" width="68.140625" style="519" customWidth="1"/>
    <col min="9730" max="9730" width="16.85546875" style="519" customWidth="1"/>
    <col min="9731" max="9984" width="9.140625" style="519"/>
    <col min="9985" max="9985" width="68.140625" style="519" customWidth="1"/>
    <col min="9986" max="9986" width="16.85546875" style="519" customWidth="1"/>
    <col min="9987" max="10240" width="9.140625" style="519"/>
    <col min="10241" max="10241" width="68.140625" style="519" customWidth="1"/>
    <col min="10242" max="10242" width="16.85546875" style="519" customWidth="1"/>
    <col min="10243" max="10496" width="9.140625" style="519"/>
    <col min="10497" max="10497" width="68.140625" style="519" customWidth="1"/>
    <col min="10498" max="10498" width="16.85546875" style="519" customWidth="1"/>
    <col min="10499" max="10752" width="9.140625" style="519"/>
    <col min="10753" max="10753" width="68.140625" style="519" customWidth="1"/>
    <col min="10754" max="10754" width="16.85546875" style="519" customWidth="1"/>
    <col min="10755" max="11008" width="9.140625" style="519"/>
    <col min="11009" max="11009" width="68.140625" style="519" customWidth="1"/>
    <col min="11010" max="11010" width="16.85546875" style="519" customWidth="1"/>
    <col min="11011" max="11264" width="9.140625" style="519"/>
    <col min="11265" max="11265" width="68.140625" style="519" customWidth="1"/>
    <col min="11266" max="11266" width="16.85546875" style="519" customWidth="1"/>
    <col min="11267" max="11520" width="9.140625" style="519"/>
    <col min="11521" max="11521" width="68.140625" style="519" customWidth="1"/>
    <col min="11522" max="11522" width="16.85546875" style="519" customWidth="1"/>
    <col min="11523" max="11776" width="9.140625" style="519"/>
    <col min="11777" max="11777" width="68.140625" style="519" customWidth="1"/>
    <col min="11778" max="11778" width="16.85546875" style="519" customWidth="1"/>
    <col min="11779" max="12032" width="9.140625" style="519"/>
    <col min="12033" max="12033" width="68.140625" style="519" customWidth="1"/>
    <col min="12034" max="12034" width="16.85546875" style="519" customWidth="1"/>
    <col min="12035" max="12288" width="9.140625" style="519"/>
    <col min="12289" max="12289" width="68.140625" style="519" customWidth="1"/>
    <col min="12290" max="12290" width="16.85546875" style="519" customWidth="1"/>
    <col min="12291" max="12544" width="9.140625" style="519"/>
    <col min="12545" max="12545" width="68.140625" style="519" customWidth="1"/>
    <col min="12546" max="12546" width="16.85546875" style="519" customWidth="1"/>
    <col min="12547" max="12800" width="9.140625" style="519"/>
    <col min="12801" max="12801" width="68.140625" style="519" customWidth="1"/>
    <col min="12802" max="12802" width="16.85546875" style="519" customWidth="1"/>
    <col min="12803" max="13056" width="9.140625" style="519"/>
    <col min="13057" max="13057" width="68.140625" style="519" customWidth="1"/>
    <col min="13058" max="13058" width="16.85546875" style="519" customWidth="1"/>
    <col min="13059" max="13312" width="9.140625" style="519"/>
    <col min="13313" max="13313" width="68.140625" style="519" customWidth="1"/>
    <col min="13314" max="13314" width="16.85546875" style="519" customWidth="1"/>
    <col min="13315" max="13568" width="9.140625" style="519"/>
    <col min="13569" max="13569" width="68.140625" style="519" customWidth="1"/>
    <col min="13570" max="13570" width="16.85546875" style="519" customWidth="1"/>
    <col min="13571" max="13824" width="9.140625" style="519"/>
    <col min="13825" max="13825" width="68.140625" style="519" customWidth="1"/>
    <col min="13826" max="13826" width="16.85546875" style="519" customWidth="1"/>
    <col min="13827" max="14080" width="9.140625" style="519"/>
    <col min="14081" max="14081" width="68.140625" style="519" customWidth="1"/>
    <col min="14082" max="14082" width="16.85546875" style="519" customWidth="1"/>
    <col min="14083" max="14336" width="9.140625" style="519"/>
    <col min="14337" max="14337" width="68.140625" style="519" customWidth="1"/>
    <col min="14338" max="14338" width="16.85546875" style="519" customWidth="1"/>
    <col min="14339" max="14592" width="9.140625" style="519"/>
    <col min="14593" max="14593" width="68.140625" style="519" customWidth="1"/>
    <col min="14594" max="14594" width="16.85546875" style="519" customWidth="1"/>
    <col min="14595" max="14848" width="9.140625" style="519"/>
    <col min="14849" max="14849" width="68.140625" style="519" customWidth="1"/>
    <col min="14850" max="14850" width="16.85546875" style="519" customWidth="1"/>
    <col min="14851" max="15104" width="9.140625" style="519"/>
    <col min="15105" max="15105" width="68.140625" style="519" customWidth="1"/>
    <col min="15106" max="15106" width="16.85546875" style="519" customWidth="1"/>
    <col min="15107" max="15360" width="9.140625" style="519"/>
    <col min="15361" max="15361" width="68.140625" style="519" customWidth="1"/>
    <col min="15362" max="15362" width="16.85546875" style="519" customWidth="1"/>
    <col min="15363" max="15616" width="9.140625" style="519"/>
    <col min="15617" max="15617" width="68.140625" style="519" customWidth="1"/>
    <col min="15618" max="15618" width="16.85546875" style="519" customWidth="1"/>
    <col min="15619" max="15872" width="9.140625" style="519"/>
    <col min="15873" max="15873" width="68.140625" style="519" customWidth="1"/>
    <col min="15874" max="15874" width="16.85546875" style="519" customWidth="1"/>
    <col min="15875" max="16128" width="9.140625" style="519"/>
    <col min="16129" max="16129" width="68.140625" style="519" customWidth="1"/>
    <col min="16130" max="16130" width="16.85546875" style="519" customWidth="1"/>
    <col min="16131" max="16384" width="9.140625" style="519"/>
  </cols>
  <sheetData>
    <row r="2" spans="1:2" x14ac:dyDescent="0.2">
      <c r="A2" s="533" t="s">
        <v>847</v>
      </c>
    </row>
    <row r="3" spans="1:2" x14ac:dyDescent="0.2">
      <c r="A3" s="986"/>
      <c r="B3" s="987"/>
    </row>
    <row r="4" spans="1:2" x14ac:dyDescent="0.2">
      <c r="A4" s="983" t="s">
        <v>343</v>
      </c>
      <c r="B4" s="983"/>
    </row>
    <row r="5" spans="1:2" x14ac:dyDescent="0.2">
      <c r="A5" s="983" t="s">
        <v>643</v>
      </c>
      <c r="B5" s="983"/>
    </row>
    <row r="6" spans="1:2" x14ac:dyDescent="0.2">
      <c r="A6" s="689"/>
      <c r="B6" s="690" t="s">
        <v>270</v>
      </c>
    </row>
    <row r="7" spans="1:2" x14ac:dyDescent="0.2">
      <c r="A7" s="691" t="s">
        <v>644</v>
      </c>
      <c r="B7" s="691" t="s">
        <v>621</v>
      </c>
    </row>
    <row r="8" spans="1:2" x14ac:dyDescent="0.2">
      <c r="A8" s="692" t="s">
        <v>645</v>
      </c>
      <c r="B8" s="699">
        <v>23250732</v>
      </c>
    </row>
    <row r="9" spans="1:2" ht="27.75" customHeight="1" x14ac:dyDescent="0.2">
      <c r="A9" s="694" t="s">
        <v>646</v>
      </c>
      <c r="B9" s="699"/>
    </row>
    <row r="10" spans="1:2" x14ac:dyDescent="0.2">
      <c r="A10" s="692" t="s">
        <v>647</v>
      </c>
      <c r="B10" s="699"/>
    </row>
    <row r="11" spans="1:2" x14ac:dyDescent="0.2">
      <c r="A11" s="692" t="s">
        <v>648</v>
      </c>
      <c r="B11" s="699">
        <v>2150000</v>
      </c>
    </row>
    <row r="12" spans="1:2" x14ac:dyDescent="0.2">
      <c r="A12" s="692" t="s">
        <v>649</v>
      </c>
      <c r="B12" s="699"/>
    </row>
    <row r="13" spans="1:2" x14ac:dyDescent="0.2">
      <c r="A13" s="692" t="s">
        <v>650</v>
      </c>
      <c r="B13" s="699"/>
    </row>
    <row r="14" spans="1:2" x14ac:dyDescent="0.2">
      <c r="A14" s="692" t="s">
        <v>651</v>
      </c>
      <c r="B14" s="699"/>
    </row>
    <row r="15" spans="1:2" x14ac:dyDescent="0.2">
      <c r="A15" s="692" t="s">
        <v>652</v>
      </c>
      <c r="B15" s="699"/>
    </row>
    <row r="16" spans="1:2" x14ac:dyDescent="0.2">
      <c r="A16" s="692" t="s">
        <v>653</v>
      </c>
      <c r="B16" s="699">
        <v>247825</v>
      </c>
    </row>
    <row r="17" spans="1:2" x14ac:dyDescent="0.2">
      <c r="A17" s="692" t="s">
        <v>654</v>
      </c>
      <c r="B17" s="699"/>
    </row>
    <row r="18" spans="1:2" x14ac:dyDescent="0.2">
      <c r="A18" s="700" t="s">
        <v>655</v>
      </c>
      <c r="B18" s="701">
        <f>SUM(B8:B17)</f>
        <v>25648557</v>
      </c>
    </row>
    <row r="19" spans="1:2" x14ac:dyDescent="0.2">
      <c r="A19" s="702"/>
      <c r="B19" s="702"/>
    </row>
    <row r="20" spans="1:2" ht="24" customHeight="1" x14ac:dyDescent="0.2">
      <c r="A20" s="988" t="s">
        <v>656</v>
      </c>
      <c r="B20" s="988"/>
    </row>
    <row r="21" spans="1:2" x14ac:dyDescent="0.2">
      <c r="A21" s="689"/>
      <c r="B21" s="689"/>
    </row>
  </sheetData>
  <mergeCells count="4">
    <mergeCell ref="A3:B3"/>
    <mergeCell ref="A4:B4"/>
    <mergeCell ref="A5:B5"/>
    <mergeCell ref="A20:B20"/>
  </mergeCells>
  <pageMargins left="0.78740157480314965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26"/>
  <sheetViews>
    <sheetView workbookViewId="0">
      <selection activeCell="B1" sqref="B1"/>
    </sheetView>
  </sheetViews>
  <sheetFormatPr defaultRowHeight="12.75" x14ac:dyDescent="0.2"/>
  <cols>
    <col min="1" max="1" width="3.5703125" style="519" customWidth="1"/>
    <col min="2" max="2" width="47.42578125" style="519" customWidth="1"/>
    <col min="3" max="3" width="13.5703125" style="519" customWidth="1"/>
    <col min="4" max="4" width="12.7109375" style="519" customWidth="1"/>
    <col min="5" max="5" width="13.7109375" style="519" customWidth="1"/>
    <col min="6" max="6" width="11.42578125" style="519" customWidth="1"/>
    <col min="7" max="8" width="10.28515625" style="519" customWidth="1"/>
    <col min="9" max="9" width="10" style="519" customWidth="1"/>
    <col min="10" max="10" width="11.140625" style="519" customWidth="1"/>
    <col min="11" max="257" width="9.140625" style="519"/>
    <col min="258" max="258" width="3.5703125" style="519" customWidth="1"/>
    <col min="259" max="259" width="47.42578125" style="519" customWidth="1"/>
    <col min="260" max="260" width="13.5703125" style="519" customWidth="1"/>
    <col min="261" max="261" width="12.7109375" style="519" customWidth="1"/>
    <col min="262" max="262" width="13.7109375" style="519" customWidth="1"/>
    <col min="263" max="263" width="9" style="519" customWidth="1"/>
    <col min="264" max="265" width="8.85546875" style="519" customWidth="1"/>
    <col min="266" max="266" width="11.140625" style="519" customWidth="1"/>
    <col min="267" max="513" width="9.140625" style="519"/>
    <col min="514" max="514" width="3.5703125" style="519" customWidth="1"/>
    <col min="515" max="515" width="47.42578125" style="519" customWidth="1"/>
    <col min="516" max="516" width="13.5703125" style="519" customWidth="1"/>
    <col min="517" max="517" width="12.7109375" style="519" customWidth="1"/>
    <col min="518" max="518" width="13.7109375" style="519" customWidth="1"/>
    <col min="519" max="519" width="9" style="519" customWidth="1"/>
    <col min="520" max="521" width="8.85546875" style="519" customWidth="1"/>
    <col min="522" max="522" width="11.140625" style="519" customWidth="1"/>
    <col min="523" max="769" width="9.140625" style="519"/>
    <col min="770" max="770" width="3.5703125" style="519" customWidth="1"/>
    <col min="771" max="771" width="47.42578125" style="519" customWidth="1"/>
    <col min="772" max="772" width="13.5703125" style="519" customWidth="1"/>
    <col min="773" max="773" width="12.7109375" style="519" customWidth="1"/>
    <col min="774" max="774" width="13.7109375" style="519" customWidth="1"/>
    <col min="775" max="775" width="9" style="519" customWidth="1"/>
    <col min="776" max="777" width="8.85546875" style="519" customWidth="1"/>
    <col min="778" max="778" width="11.140625" style="519" customWidth="1"/>
    <col min="779" max="1025" width="9.140625" style="519"/>
    <col min="1026" max="1026" width="3.5703125" style="519" customWidth="1"/>
    <col min="1027" max="1027" width="47.42578125" style="519" customWidth="1"/>
    <col min="1028" max="1028" width="13.5703125" style="519" customWidth="1"/>
    <col min="1029" max="1029" width="12.7109375" style="519" customWidth="1"/>
    <col min="1030" max="1030" width="13.7109375" style="519" customWidth="1"/>
    <col min="1031" max="1031" width="9" style="519" customWidth="1"/>
    <col min="1032" max="1033" width="8.85546875" style="519" customWidth="1"/>
    <col min="1034" max="1034" width="11.140625" style="519" customWidth="1"/>
    <col min="1035" max="1281" width="9.140625" style="519"/>
    <col min="1282" max="1282" width="3.5703125" style="519" customWidth="1"/>
    <col min="1283" max="1283" width="47.42578125" style="519" customWidth="1"/>
    <col min="1284" max="1284" width="13.5703125" style="519" customWidth="1"/>
    <col min="1285" max="1285" width="12.7109375" style="519" customWidth="1"/>
    <col min="1286" max="1286" width="13.7109375" style="519" customWidth="1"/>
    <col min="1287" max="1287" width="9" style="519" customWidth="1"/>
    <col min="1288" max="1289" width="8.85546875" style="519" customWidth="1"/>
    <col min="1290" max="1290" width="11.140625" style="519" customWidth="1"/>
    <col min="1291" max="1537" width="9.140625" style="519"/>
    <col min="1538" max="1538" width="3.5703125" style="519" customWidth="1"/>
    <col min="1539" max="1539" width="47.42578125" style="519" customWidth="1"/>
    <col min="1540" max="1540" width="13.5703125" style="519" customWidth="1"/>
    <col min="1541" max="1541" width="12.7109375" style="519" customWidth="1"/>
    <col min="1542" max="1542" width="13.7109375" style="519" customWidth="1"/>
    <col min="1543" max="1543" width="9" style="519" customWidth="1"/>
    <col min="1544" max="1545" width="8.85546875" style="519" customWidth="1"/>
    <col min="1546" max="1546" width="11.140625" style="519" customWidth="1"/>
    <col min="1547" max="1793" width="9.140625" style="519"/>
    <col min="1794" max="1794" width="3.5703125" style="519" customWidth="1"/>
    <col min="1795" max="1795" width="47.42578125" style="519" customWidth="1"/>
    <col min="1796" max="1796" width="13.5703125" style="519" customWidth="1"/>
    <col min="1797" max="1797" width="12.7109375" style="519" customWidth="1"/>
    <col min="1798" max="1798" width="13.7109375" style="519" customWidth="1"/>
    <col min="1799" max="1799" width="9" style="519" customWidth="1"/>
    <col min="1800" max="1801" width="8.85546875" style="519" customWidth="1"/>
    <col min="1802" max="1802" width="11.140625" style="519" customWidth="1"/>
    <col min="1803" max="2049" width="9.140625" style="519"/>
    <col min="2050" max="2050" width="3.5703125" style="519" customWidth="1"/>
    <col min="2051" max="2051" width="47.42578125" style="519" customWidth="1"/>
    <col min="2052" max="2052" width="13.5703125" style="519" customWidth="1"/>
    <col min="2053" max="2053" width="12.7109375" style="519" customWidth="1"/>
    <col min="2054" max="2054" width="13.7109375" style="519" customWidth="1"/>
    <col min="2055" max="2055" width="9" style="519" customWidth="1"/>
    <col min="2056" max="2057" width="8.85546875" style="519" customWidth="1"/>
    <col min="2058" max="2058" width="11.140625" style="519" customWidth="1"/>
    <col min="2059" max="2305" width="9.140625" style="519"/>
    <col min="2306" max="2306" width="3.5703125" style="519" customWidth="1"/>
    <col min="2307" max="2307" width="47.42578125" style="519" customWidth="1"/>
    <col min="2308" max="2308" width="13.5703125" style="519" customWidth="1"/>
    <col min="2309" max="2309" width="12.7109375" style="519" customWidth="1"/>
    <col min="2310" max="2310" width="13.7109375" style="519" customWidth="1"/>
    <col min="2311" max="2311" width="9" style="519" customWidth="1"/>
    <col min="2312" max="2313" width="8.85546875" style="519" customWidth="1"/>
    <col min="2314" max="2314" width="11.140625" style="519" customWidth="1"/>
    <col min="2315" max="2561" width="9.140625" style="519"/>
    <col min="2562" max="2562" width="3.5703125" style="519" customWidth="1"/>
    <col min="2563" max="2563" width="47.42578125" style="519" customWidth="1"/>
    <col min="2564" max="2564" width="13.5703125" style="519" customWidth="1"/>
    <col min="2565" max="2565" width="12.7109375" style="519" customWidth="1"/>
    <col min="2566" max="2566" width="13.7109375" style="519" customWidth="1"/>
    <col min="2567" max="2567" width="9" style="519" customWidth="1"/>
    <col min="2568" max="2569" width="8.85546875" style="519" customWidth="1"/>
    <col min="2570" max="2570" width="11.140625" style="519" customWidth="1"/>
    <col min="2571" max="2817" width="9.140625" style="519"/>
    <col min="2818" max="2818" width="3.5703125" style="519" customWidth="1"/>
    <col min="2819" max="2819" width="47.42578125" style="519" customWidth="1"/>
    <col min="2820" max="2820" width="13.5703125" style="519" customWidth="1"/>
    <col min="2821" max="2821" width="12.7109375" style="519" customWidth="1"/>
    <col min="2822" max="2822" width="13.7109375" style="519" customWidth="1"/>
    <col min="2823" max="2823" width="9" style="519" customWidth="1"/>
    <col min="2824" max="2825" width="8.85546875" style="519" customWidth="1"/>
    <col min="2826" max="2826" width="11.140625" style="519" customWidth="1"/>
    <col min="2827" max="3073" width="9.140625" style="519"/>
    <col min="3074" max="3074" width="3.5703125" style="519" customWidth="1"/>
    <col min="3075" max="3075" width="47.42578125" style="519" customWidth="1"/>
    <col min="3076" max="3076" width="13.5703125" style="519" customWidth="1"/>
    <col min="3077" max="3077" width="12.7109375" style="519" customWidth="1"/>
    <col min="3078" max="3078" width="13.7109375" style="519" customWidth="1"/>
    <col min="3079" max="3079" width="9" style="519" customWidth="1"/>
    <col min="3080" max="3081" width="8.85546875" style="519" customWidth="1"/>
    <col min="3082" max="3082" width="11.140625" style="519" customWidth="1"/>
    <col min="3083" max="3329" width="9.140625" style="519"/>
    <col min="3330" max="3330" width="3.5703125" style="519" customWidth="1"/>
    <col min="3331" max="3331" width="47.42578125" style="519" customWidth="1"/>
    <col min="3332" max="3332" width="13.5703125" style="519" customWidth="1"/>
    <col min="3333" max="3333" width="12.7109375" style="519" customWidth="1"/>
    <col min="3334" max="3334" width="13.7109375" style="519" customWidth="1"/>
    <col min="3335" max="3335" width="9" style="519" customWidth="1"/>
    <col min="3336" max="3337" width="8.85546875" style="519" customWidth="1"/>
    <col min="3338" max="3338" width="11.140625" style="519" customWidth="1"/>
    <col min="3339" max="3585" width="9.140625" style="519"/>
    <col min="3586" max="3586" width="3.5703125" style="519" customWidth="1"/>
    <col min="3587" max="3587" width="47.42578125" style="519" customWidth="1"/>
    <col min="3588" max="3588" width="13.5703125" style="519" customWidth="1"/>
    <col min="3589" max="3589" width="12.7109375" style="519" customWidth="1"/>
    <col min="3590" max="3590" width="13.7109375" style="519" customWidth="1"/>
    <col min="3591" max="3591" width="9" style="519" customWidth="1"/>
    <col min="3592" max="3593" width="8.85546875" style="519" customWidth="1"/>
    <col min="3594" max="3594" width="11.140625" style="519" customWidth="1"/>
    <col min="3595" max="3841" width="9.140625" style="519"/>
    <col min="3842" max="3842" width="3.5703125" style="519" customWidth="1"/>
    <col min="3843" max="3843" width="47.42578125" style="519" customWidth="1"/>
    <col min="3844" max="3844" width="13.5703125" style="519" customWidth="1"/>
    <col min="3845" max="3845" width="12.7109375" style="519" customWidth="1"/>
    <col min="3846" max="3846" width="13.7109375" style="519" customWidth="1"/>
    <col min="3847" max="3847" width="9" style="519" customWidth="1"/>
    <col min="3848" max="3849" width="8.85546875" style="519" customWidth="1"/>
    <col min="3850" max="3850" width="11.140625" style="519" customWidth="1"/>
    <col min="3851" max="4097" width="9.140625" style="519"/>
    <col min="4098" max="4098" width="3.5703125" style="519" customWidth="1"/>
    <col min="4099" max="4099" width="47.42578125" style="519" customWidth="1"/>
    <col min="4100" max="4100" width="13.5703125" style="519" customWidth="1"/>
    <col min="4101" max="4101" width="12.7109375" style="519" customWidth="1"/>
    <col min="4102" max="4102" width="13.7109375" style="519" customWidth="1"/>
    <col min="4103" max="4103" width="9" style="519" customWidth="1"/>
    <col min="4104" max="4105" width="8.85546875" style="519" customWidth="1"/>
    <col min="4106" max="4106" width="11.140625" style="519" customWidth="1"/>
    <col min="4107" max="4353" width="9.140625" style="519"/>
    <col min="4354" max="4354" width="3.5703125" style="519" customWidth="1"/>
    <col min="4355" max="4355" width="47.42578125" style="519" customWidth="1"/>
    <col min="4356" max="4356" width="13.5703125" style="519" customWidth="1"/>
    <col min="4357" max="4357" width="12.7109375" style="519" customWidth="1"/>
    <col min="4358" max="4358" width="13.7109375" style="519" customWidth="1"/>
    <col min="4359" max="4359" width="9" style="519" customWidth="1"/>
    <col min="4360" max="4361" width="8.85546875" style="519" customWidth="1"/>
    <col min="4362" max="4362" width="11.140625" style="519" customWidth="1"/>
    <col min="4363" max="4609" width="9.140625" style="519"/>
    <col min="4610" max="4610" width="3.5703125" style="519" customWidth="1"/>
    <col min="4611" max="4611" width="47.42578125" style="519" customWidth="1"/>
    <col min="4612" max="4612" width="13.5703125" style="519" customWidth="1"/>
    <col min="4613" max="4613" width="12.7109375" style="519" customWidth="1"/>
    <col min="4614" max="4614" width="13.7109375" style="519" customWidth="1"/>
    <col min="4615" max="4615" width="9" style="519" customWidth="1"/>
    <col min="4616" max="4617" width="8.85546875" style="519" customWidth="1"/>
    <col min="4618" max="4618" width="11.140625" style="519" customWidth="1"/>
    <col min="4619" max="4865" width="9.140625" style="519"/>
    <col min="4866" max="4866" width="3.5703125" style="519" customWidth="1"/>
    <col min="4867" max="4867" width="47.42578125" style="519" customWidth="1"/>
    <col min="4868" max="4868" width="13.5703125" style="519" customWidth="1"/>
    <col min="4869" max="4869" width="12.7109375" style="519" customWidth="1"/>
    <col min="4870" max="4870" width="13.7109375" style="519" customWidth="1"/>
    <col min="4871" max="4871" width="9" style="519" customWidth="1"/>
    <col min="4872" max="4873" width="8.85546875" style="519" customWidth="1"/>
    <col min="4874" max="4874" width="11.140625" style="519" customWidth="1"/>
    <col min="4875" max="5121" width="9.140625" style="519"/>
    <col min="5122" max="5122" width="3.5703125" style="519" customWidth="1"/>
    <col min="5123" max="5123" width="47.42578125" style="519" customWidth="1"/>
    <col min="5124" max="5124" width="13.5703125" style="519" customWidth="1"/>
    <col min="5125" max="5125" width="12.7109375" style="519" customWidth="1"/>
    <col min="5126" max="5126" width="13.7109375" style="519" customWidth="1"/>
    <col min="5127" max="5127" width="9" style="519" customWidth="1"/>
    <col min="5128" max="5129" width="8.85546875" style="519" customWidth="1"/>
    <col min="5130" max="5130" width="11.140625" style="519" customWidth="1"/>
    <col min="5131" max="5377" width="9.140625" style="519"/>
    <col min="5378" max="5378" width="3.5703125" style="519" customWidth="1"/>
    <col min="5379" max="5379" width="47.42578125" style="519" customWidth="1"/>
    <col min="5380" max="5380" width="13.5703125" style="519" customWidth="1"/>
    <col min="5381" max="5381" width="12.7109375" style="519" customWidth="1"/>
    <col min="5382" max="5382" width="13.7109375" style="519" customWidth="1"/>
    <col min="5383" max="5383" width="9" style="519" customWidth="1"/>
    <col min="5384" max="5385" width="8.85546875" style="519" customWidth="1"/>
    <col min="5386" max="5386" width="11.140625" style="519" customWidth="1"/>
    <col min="5387" max="5633" width="9.140625" style="519"/>
    <col min="5634" max="5634" width="3.5703125" style="519" customWidth="1"/>
    <col min="5635" max="5635" width="47.42578125" style="519" customWidth="1"/>
    <col min="5636" max="5636" width="13.5703125" style="519" customWidth="1"/>
    <col min="5637" max="5637" width="12.7109375" style="519" customWidth="1"/>
    <col min="5638" max="5638" width="13.7109375" style="519" customWidth="1"/>
    <col min="5639" max="5639" width="9" style="519" customWidth="1"/>
    <col min="5640" max="5641" width="8.85546875" style="519" customWidth="1"/>
    <col min="5642" max="5642" width="11.140625" style="519" customWidth="1"/>
    <col min="5643" max="5889" width="9.140625" style="519"/>
    <col min="5890" max="5890" width="3.5703125" style="519" customWidth="1"/>
    <col min="5891" max="5891" width="47.42578125" style="519" customWidth="1"/>
    <col min="5892" max="5892" width="13.5703125" style="519" customWidth="1"/>
    <col min="5893" max="5893" width="12.7109375" style="519" customWidth="1"/>
    <col min="5894" max="5894" width="13.7109375" style="519" customWidth="1"/>
    <col min="5895" max="5895" width="9" style="519" customWidth="1"/>
    <col min="5896" max="5897" width="8.85546875" style="519" customWidth="1"/>
    <col min="5898" max="5898" width="11.140625" style="519" customWidth="1"/>
    <col min="5899" max="6145" width="9.140625" style="519"/>
    <col min="6146" max="6146" width="3.5703125" style="519" customWidth="1"/>
    <col min="6147" max="6147" width="47.42578125" style="519" customWidth="1"/>
    <col min="6148" max="6148" width="13.5703125" style="519" customWidth="1"/>
    <col min="6149" max="6149" width="12.7109375" style="519" customWidth="1"/>
    <col min="6150" max="6150" width="13.7109375" style="519" customWidth="1"/>
    <col min="6151" max="6151" width="9" style="519" customWidth="1"/>
    <col min="6152" max="6153" width="8.85546875" style="519" customWidth="1"/>
    <col min="6154" max="6154" width="11.140625" style="519" customWidth="1"/>
    <col min="6155" max="6401" width="9.140625" style="519"/>
    <col min="6402" max="6402" width="3.5703125" style="519" customWidth="1"/>
    <col min="6403" max="6403" width="47.42578125" style="519" customWidth="1"/>
    <col min="6404" max="6404" width="13.5703125" style="519" customWidth="1"/>
    <col min="6405" max="6405" width="12.7109375" style="519" customWidth="1"/>
    <col min="6406" max="6406" width="13.7109375" style="519" customWidth="1"/>
    <col min="6407" max="6407" width="9" style="519" customWidth="1"/>
    <col min="6408" max="6409" width="8.85546875" style="519" customWidth="1"/>
    <col min="6410" max="6410" width="11.140625" style="519" customWidth="1"/>
    <col min="6411" max="6657" width="9.140625" style="519"/>
    <col min="6658" max="6658" width="3.5703125" style="519" customWidth="1"/>
    <col min="6659" max="6659" width="47.42578125" style="519" customWidth="1"/>
    <col min="6660" max="6660" width="13.5703125" style="519" customWidth="1"/>
    <col min="6661" max="6661" width="12.7109375" style="519" customWidth="1"/>
    <col min="6662" max="6662" width="13.7109375" style="519" customWidth="1"/>
    <col min="6663" max="6663" width="9" style="519" customWidth="1"/>
    <col min="6664" max="6665" width="8.85546875" style="519" customWidth="1"/>
    <col min="6666" max="6666" width="11.140625" style="519" customWidth="1"/>
    <col min="6667" max="6913" width="9.140625" style="519"/>
    <col min="6914" max="6914" width="3.5703125" style="519" customWidth="1"/>
    <col min="6915" max="6915" width="47.42578125" style="519" customWidth="1"/>
    <col min="6916" max="6916" width="13.5703125" style="519" customWidth="1"/>
    <col min="6917" max="6917" width="12.7109375" style="519" customWidth="1"/>
    <col min="6918" max="6918" width="13.7109375" style="519" customWidth="1"/>
    <col min="6919" max="6919" width="9" style="519" customWidth="1"/>
    <col min="6920" max="6921" width="8.85546875" style="519" customWidth="1"/>
    <col min="6922" max="6922" width="11.140625" style="519" customWidth="1"/>
    <col min="6923" max="7169" width="9.140625" style="519"/>
    <col min="7170" max="7170" width="3.5703125" style="519" customWidth="1"/>
    <col min="7171" max="7171" width="47.42578125" style="519" customWidth="1"/>
    <col min="7172" max="7172" width="13.5703125" style="519" customWidth="1"/>
    <col min="7173" max="7173" width="12.7109375" style="519" customWidth="1"/>
    <col min="7174" max="7174" width="13.7109375" style="519" customWidth="1"/>
    <col min="7175" max="7175" width="9" style="519" customWidth="1"/>
    <col min="7176" max="7177" width="8.85546875" style="519" customWidth="1"/>
    <col min="7178" max="7178" width="11.140625" style="519" customWidth="1"/>
    <col min="7179" max="7425" width="9.140625" style="519"/>
    <col min="7426" max="7426" width="3.5703125" style="519" customWidth="1"/>
    <col min="7427" max="7427" width="47.42578125" style="519" customWidth="1"/>
    <col min="7428" max="7428" width="13.5703125" style="519" customWidth="1"/>
    <col min="7429" max="7429" width="12.7109375" style="519" customWidth="1"/>
    <col min="7430" max="7430" width="13.7109375" style="519" customWidth="1"/>
    <col min="7431" max="7431" width="9" style="519" customWidth="1"/>
    <col min="7432" max="7433" width="8.85546875" style="519" customWidth="1"/>
    <col min="7434" max="7434" width="11.140625" style="519" customWidth="1"/>
    <col min="7435" max="7681" width="9.140625" style="519"/>
    <col min="7682" max="7682" width="3.5703125" style="519" customWidth="1"/>
    <col min="7683" max="7683" width="47.42578125" style="519" customWidth="1"/>
    <col min="7684" max="7684" width="13.5703125" style="519" customWidth="1"/>
    <col min="7685" max="7685" width="12.7109375" style="519" customWidth="1"/>
    <col min="7686" max="7686" width="13.7109375" style="519" customWidth="1"/>
    <col min="7687" max="7687" width="9" style="519" customWidth="1"/>
    <col min="7688" max="7689" width="8.85546875" style="519" customWidth="1"/>
    <col min="7690" max="7690" width="11.140625" style="519" customWidth="1"/>
    <col min="7691" max="7937" width="9.140625" style="519"/>
    <col min="7938" max="7938" width="3.5703125" style="519" customWidth="1"/>
    <col min="7939" max="7939" width="47.42578125" style="519" customWidth="1"/>
    <col min="7940" max="7940" width="13.5703125" style="519" customWidth="1"/>
    <col min="7941" max="7941" width="12.7109375" style="519" customWidth="1"/>
    <col min="7942" max="7942" width="13.7109375" style="519" customWidth="1"/>
    <col min="7943" max="7943" width="9" style="519" customWidth="1"/>
    <col min="7944" max="7945" width="8.85546875" style="519" customWidth="1"/>
    <col min="7946" max="7946" width="11.140625" style="519" customWidth="1"/>
    <col min="7947" max="8193" width="9.140625" style="519"/>
    <col min="8194" max="8194" width="3.5703125" style="519" customWidth="1"/>
    <col min="8195" max="8195" width="47.42578125" style="519" customWidth="1"/>
    <col min="8196" max="8196" width="13.5703125" style="519" customWidth="1"/>
    <col min="8197" max="8197" width="12.7109375" style="519" customWidth="1"/>
    <col min="8198" max="8198" width="13.7109375" style="519" customWidth="1"/>
    <col min="8199" max="8199" width="9" style="519" customWidth="1"/>
    <col min="8200" max="8201" width="8.85546875" style="519" customWidth="1"/>
    <col min="8202" max="8202" width="11.140625" style="519" customWidth="1"/>
    <col min="8203" max="8449" width="9.140625" style="519"/>
    <col min="8450" max="8450" width="3.5703125" style="519" customWidth="1"/>
    <col min="8451" max="8451" width="47.42578125" style="519" customWidth="1"/>
    <col min="8452" max="8452" width="13.5703125" style="519" customWidth="1"/>
    <col min="8453" max="8453" width="12.7109375" style="519" customWidth="1"/>
    <col min="8454" max="8454" width="13.7109375" style="519" customWidth="1"/>
    <col min="8455" max="8455" width="9" style="519" customWidth="1"/>
    <col min="8456" max="8457" width="8.85546875" style="519" customWidth="1"/>
    <col min="8458" max="8458" width="11.140625" style="519" customWidth="1"/>
    <col min="8459" max="8705" width="9.140625" style="519"/>
    <col min="8706" max="8706" width="3.5703125" style="519" customWidth="1"/>
    <col min="8707" max="8707" width="47.42578125" style="519" customWidth="1"/>
    <col min="8708" max="8708" width="13.5703125" style="519" customWidth="1"/>
    <col min="8709" max="8709" width="12.7109375" style="519" customWidth="1"/>
    <col min="8710" max="8710" width="13.7109375" style="519" customWidth="1"/>
    <col min="8711" max="8711" width="9" style="519" customWidth="1"/>
    <col min="8712" max="8713" width="8.85546875" style="519" customWidth="1"/>
    <col min="8714" max="8714" width="11.140625" style="519" customWidth="1"/>
    <col min="8715" max="8961" width="9.140625" style="519"/>
    <col min="8962" max="8962" width="3.5703125" style="519" customWidth="1"/>
    <col min="8963" max="8963" width="47.42578125" style="519" customWidth="1"/>
    <col min="8964" max="8964" width="13.5703125" style="519" customWidth="1"/>
    <col min="8965" max="8965" width="12.7109375" style="519" customWidth="1"/>
    <col min="8966" max="8966" width="13.7109375" style="519" customWidth="1"/>
    <col min="8967" max="8967" width="9" style="519" customWidth="1"/>
    <col min="8968" max="8969" width="8.85546875" style="519" customWidth="1"/>
    <col min="8970" max="8970" width="11.140625" style="519" customWidth="1"/>
    <col min="8971" max="9217" width="9.140625" style="519"/>
    <col min="9218" max="9218" width="3.5703125" style="519" customWidth="1"/>
    <col min="9219" max="9219" width="47.42578125" style="519" customWidth="1"/>
    <col min="9220" max="9220" width="13.5703125" style="519" customWidth="1"/>
    <col min="9221" max="9221" width="12.7109375" style="519" customWidth="1"/>
    <col min="9222" max="9222" width="13.7109375" style="519" customWidth="1"/>
    <col min="9223" max="9223" width="9" style="519" customWidth="1"/>
    <col min="9224" max="9225" width="8.85546875" style="519" customWidth="1"/>
    <col min="9226" max="9226" width="11.140625" style="519" customWidth="1"/>
    <col min="9227" max="9473" width="9.140625" style="519"/>
    <col min="9474" max="9474" width="3.5703125" style="519" customWidth="1"/>
    <col min="9475" max="9475" width="47.42578125" style="519" customWidth="1"/>
    <col min="9476" max="9476" width="13.5703125" style="519" customWidth="1"/>
    <col min="9477" max="9477" width="12.7109375" style="519" customWidth="1"/>
    <col min="9478" max="9478" width="13.7109375" style="519" customWidth="1"/>
    <col min="9479" max="9479" width="9" style="519" customWidth="1"/>
    <col min="9480" max="9481" width="8.85546875" style="519" customWidth="1"/>
    <col min="9482" max="9482" width="11.140625" style="519" customWidth="1"/>
    <col min="9483" max="9729" width="9.140625" style="519"/>
    <col min="9730" max="9730" width="3.5703125" style="519" customWidth="1"/>
    <col min="9731" max="9731" width="47.42578125" style="519" customWidth="1"/>
    <col min="9732" max="9732" width="13.5703125" style="519" customWidth="1"/>
    <col min="9733" max="9733" width="12.7109375" style="519" customWidth="1"/>
    <col min="9734" max="9734" width="13.7109375" style="519" customWidth="1"/>
    <col min="9735" max="9735" width="9" style="519" customWidth="1"/>
    <col min="9736" max="9737" width="8.85546875" style="519" customWidth="1"/>
    <col min="9738" max="9738" width="11.140625" style="519" customWidth="1"/>
    <col min="9739" max="9985" width="9.140625" style="519"/>
    <col min="9986" max="9986" width="3.5703125" style="519" customWidth="1"/>
    <col min="9987" max="9987" width="47.42578125" style="519" customWidth="1"/>
    <col min="9988" max="9988" width="13.5703125" style="519" customWidth="1"/>
    <col min="9989" max="9989" width="12.7109375" style="519" customWidth="1"/>
    <col min="9990" max="9990" width="13.7109375" style="519" customWidth="1"/>
    <col min="9991" max="9991" width="9" style="519" customWidth="1"/>
    <col min="9992" max="9993" width="8.85546875" style="519" customWidth="1"/>
    <col min="9994" max="9994" width="11.140625" style="519" customWidth="1"/>
    <col min="9995" max="10241" width="9.140625" style="519"/>
    <col min="10242" max="10242" width="3.5703125" style="519" customWidth="1"/>
    <col min="10243" max="10243" width="47.42578125" style="519" customWidth="1"/>
    <col min="10244" max="10244" width="13.5703125" style="519" customWidth="1"/>
    <col min="10245" max="10245" width="12.7109375" style="519" customWidth="1"/>
    <col min="10246" max="10246" width="13.7109375" style="519" customWidth="1"/>
    <col min="10247" max="10247" width="9" style="519" customWidth="1"/>
    <col min="10248" max="10249" width="8.85546875" style="519" customWidth="1"/>
    <col min="10250" max="10250" width="11.140625" style="519" customWidth="1"/>
    <col min="10251" max="10497" width="9.140625" style="519"/>
    <col min="10498" max="10498" width="3.5703125" style="519" customWidth="1"/>
    <col min="10499" max="10499" width="47.42578125" style="519" customWidth="1"/>
    <col min="10500" max="10500" width="13.5703125" style="519" customWidth="1"/>
    <col min="10501" max="10501" width="12.7109375" style="519" customWidth="1"/>
    <col min="10502" max="10502" width="13.7109375" style="519" customWidth="1"/>
    <col min="10503" max="10503" width="9" style="519" customWidth="1"/>
    <col min="10504" max="10505" width="8.85546875" style="519" customWidth="1"/>
    <col min="10506" max="10506" width="11.140625" style="519" customWidth="1"/>
    <col min="10507" max="10753" width="9.140625" style="519"/>
    <col min="10754" max="10754" width="3.5703125" style="519" customWidth="1"/>
    <col min="10755" max="10755" width="47.42578125" style="519" customWidth="1"/>
    <col min="10756" max="10756" width="13.5703125" style="519" customWidth="1"/>
    <col min="10757" max="10757" width="12.7109375" style="519" customWidth="1"/>
    <col min="10758" max="10758" width="13.7109375" style="519" customWidth="1"/>
    <col min="10759" max="10759" width="9" style="519" customWidth="1"/>
    <col min="10760" max="10761" width="8.85546875" style="519" customWidth="1"/>
    <col min="10762" max="10762" width="11.140625" style="519" customWidth="1"/>
    <col min="10763" max="11009" width="9.140625" style="519"/>
    <col min="11010" max="11010" width="3.5703125" style="519" customWidth="1"/>
    <col min="11011" max="11011" width="47.42578125" style="519" customWidth="1"/>
    <col min="11012" max="11012" width="13.5703125" style="519" customWidth="1"/>
    <col min="11013" max="11013" width="12.7109375" style="519" customWidth="1"/>
    <col min="11014" max="11014" width="13.7109375" style="519" customWidth="1"/>
    <col min="11015" max="11015" width="9" style="519" customWidth="1"/>
    <col min="11016" max="11017" width="8.85546875" style="519" customWidth="1"/>
    <col min="11018" max="11018" width="11.140625" style="519" customWidth="1"/>
    <col min="11019" max="11265" width="9.140625" style="519"/>
    <col min="11266" max="11266" width="3.5703125" style="519" customWidth="1"/>
    <col min="11267" max="11267" width="47.42578125" style="519" customWidth="1"/>
    <col min="11268" max="11268" width="13.5703125" style="519" customWidth="1"/>
    <col min="11269" max="11269" width="12.7109375" style="519" customWidth="1"/>
    <col min="11270" max="11270" width="13.7109375" style="519" customWidth="1"/>
    <col min="11271" max="11271" width="9" style="519" customWidth="1"/>
    <col min="11272" max="11273" width="8.85546875" style="519" customWidth="1"/>
    <col min="11274" max="11274" width="11.140625" style="519" customWidth="1"/>
    <col min="11275" max="11521" width="9.140625" style="519"/>
    <col min="11522" max="11522" width="3.5703125" style="519" customWidth="1"/>
    <col min="11523" max="11523" width="47.42578125" style="519" customWidth="1"/>
    <col min="11524" max="11524" width="13.5703125" style="519" customWidth="1"/>
    <col min="11525" max="11525" width="12.7109375" style="519" customWidth="1"/>
    <col min="11526" max="11526" width="13.7109375" style="519" customWidth="1"/>
    <col min="11527" max="11527" width="9" style="519" customWidth="1"/>
    <col min="11528" max="11529" width="8.85546875" style="519" customWidth="1"/>
    <col min="11530" max="11530" width="11.140625" style="519" customWidth="1"/>
    <col min="11531" max="11777" width="9.140625" style="519"/>
    <col min="11778" max="11778" width="3.5703125" style="519" customWidth="1"/>
    <col min="11779" max="11779" width="47.42578125" style="519" customWidth="1"/>
    <col min="11780" max="11780" width="13.5703125" style="519" customWidth="1"/>
    <col min="11781" max="11781" width="12.7109375" style="519" customWidth="1"/>
    <col min="11782" max="11782" width="13.7109375" style="519" customWidth="1"/>
    <col min="11783" max="11783" width="9" style="519" customWidth="1"/>
    <col min="11784" max="11785" width="8.85546875" style="519" customWidth="1"/>
    <col min="11786" max="11786" width="11.140625" style="519" customWidth="1"/>
    <col min="11787" max="12033" width="9.140625" style="519"/>
    <col min="12034" max="12034" width="3.5703125" style="519" customWidth="1"/>
    <col min="12035" max="12035" width="47.42578125" style="519" customWidth="1"/>
    <col min="12036" max="12036" width="13.5703125" style="519" customWidth="1"/>
    <col min="12037" max="12037" width="12.7109375" style="519" customWidth="1"/>
    <col min="12038" max="12038" width="13.7109375" style="519" customWidth="1"/>
    <col min="12039" max="12039" width="9" style="519" customWidth="1"/>
    <col min="12040" max="12041" width="8.85546875" style="519" customWidth="1"/>
    <col min="12042" max="12042" width="11.140625" style="519" customWidth="1"/>
    <col min="12043" max="12289" width="9.140625" style="519"/>
    <col min="12290" max="12290" width="3.5703125" style="519" customWidth="1"/>
    <col min="12291" max="12291" width="47.42578125" style="519" customWidth="1"/>
    <col min="12292" max="12292" width="13.5703125" style="519" customWidth="1"/>
    <col min="12293" max="12293" width="12.7109375" style="519" customWidth="1"/>
    <col min="12294" max="12294" width="13.7109375" style="519" customWidth="1"/>
    <col min="12295" max="12295" width="9" style="519" customWidth="1"/>
    <col min="12296" max="12297" width="8.85546875" style="519" customWidth="1"/>
    <col min="12298" max="12298" width="11.140625" style="519" customWidth="1"/>
    <col min="12299" max="12545" width="9.140625" style="519"/>
    <col min="12546" max="12546" width="3.5703125" style="519" customWidth="1"/>
    <col min="12547" max="12547" width="47.42578125" style="519" customWidth="1"/>
    <col min="12548" max="12548" width="13.5703125" style="519" customWidth="1"/>
    <col min="12549" max="12549" width="12.7109375" style="519" customWidth="1"/>
    <col min="12550" max="12550" width="13.7109375" style="519" customWidth="1"/>
    <col min="12551" max="12551" width="9" style="519" customWidth="1"/>
    <col min="12552" max="12553" width="8.85546875" style="519" customWidth="1"/>
    <col min="12554" max="12554" width="11.140625" style="519" customWidth="1"/>
    <col min="12555" max="12801" width="9.140625" style="519"/>
    <col min="12802" max="12802" width="3.5703125" style="519" customWidth="1"/>
    <col min="12803" max="12803" width="47.42578125" style="519" customWidth="1"/>
    <col min="12804" max="12804" width="13.5703125" style="519" customWidth="1"/>
    <col min="12805" max="12805" width="12.7109375" style="519" customWidth="1"/>
    <col min="12806" max="12806" width="13.7109375" style="519" customWidth="1"/>
    <col min="12807" max="12807" width="9" style="519" customWidth="1"/>
    <col min="12808" max="12809" width="8.85546875" style="519" customWidth="1"/>
    <col min="12810" max="12810" width="11.140625" style="519" customWidth="1"/>
    <col min="12811" max="13057" width="9.140625" style="519"/>
    <col min="13058" max="13058" width="3.5703125" style="519" customWidth="1"/>
    <col min="13059" max="13059" width="47.42578125" style="519" customWidth="1"/>
    <col min="13060" max="13060" width="13.5703125" style="519" customWidth="1"/>
    <col min="13061" max="13061" width="12.7109375" style="519" customWidth="1"/>
    <col min="13062" max="13062" width="13.7109375" style="519" customWidth="1"/>
    <col min="13063" max="13063" width="9" style="519" customWidth="1"/>
    <col min="13064" max="13065" width="8.85546875" style="519" customWidth="1"/>
    <col min="13066" max="13066" width="11.140625" style="519" customWidth="1"/>
    <col min="13067" max="13313" width="9.140625" style="519"/>
    <col min="13314" max="13314" width="3.5703125" style="519" customWidth="1"/>
    <col min="13315" max="13315" width="47.42578125" style="519" customWidth="1"/>
    <col min="13316" max="13316" width="13.5703125" style="519" customWidth="1"/>
    <col min="13317" max="13317" width="12.7109375" style="519" customWidth="1"/>
    <col min="13318" max="13318" width="13.7109375" style="519" customWidth="1"/>
    <col min="13319" max="13319" width="9" style="519" customWidth="1"/>
    <col min="13320" max="13321" width="8.85546875" style="519" customWidth="1"/>
    <col min="13322" max="13322" width="11.140625" style="519" customWidth="1"/>
    <col min="13323" max="13569" width="9.140625" style="519"/>
    <col min="13570" max="13570" width="3.5703125" style="519" customWidth="1"/>
    <col min="13571" max="13571" width="47.42578125" style="519" customWidth="1"/>
    <col min="13572" max="13572" width="13.5703125" style="519" customWidth="1"/>
    <col min="13573" max="13573" width="12.7109375" style="519" customWidth="1"/>
    <col min="13574" max="13574" width="13.7109375" style="519" customWidth="1"/>
    <col min="13575" max="13575" width="9" style="519" customWidth="1"/>
    <col min="13576" max="13577" width="8.85546875" style="519" customWidth="1"/>
    <col min="13578" max="13578" width="11.140625" style="519" customWidth="1"/>
    <col min="13579" max="13825" width="9.140625" style="519"/>
    <col min="13826" max="13826" width="3.5703125" style="519" customWidth="1"/>
    <col min="13827" max="13827" width="47.42578125" style="519" customWidth="1"/>
    <col min="13828" max="13828" width="13.5703125" style="519" customWidth="1"/>
    <col min="13829" max="13829" width="12.7109375" style="519" customWidth="1"/>
    <col min="13830" max="13830" width="13.7109375" style="519" customWidth="1"/>
    <col min="13831" max="13831" width="9" style="519" customWidth="1"/>
    <col min="13832" max="13833" width="8.85546875" style="519" customWidth="1"/>
    <col min="13834" max="13834" width="11.140625" style="519" customWidth="1"/>
    <col min="13835" max="14081" width="9.140625" style="519"/>
    <col min="14082" max="14082" width="3.5703125" style="519" customWidth="1"/>
    <col min="14083" max="14083" width="47.42578125" style="519" customWidth="1"/>
    <col min="14084" max="14084" width="13.5703125" style="519" customWidth="1"/>
    <col min="14085" max="14085" width="12.7109375" style="519" customWidth="1"/>
    <col min="14086" max="14086" width="13.7109375" style="519" customWidth="1"/>
    <col min="14087" max="14087" width="9" style="519" customWidth="1"/>
    <col min="14088" max="14089" width="8.85546875" style="519" customWidth="1"/>
    <col min="14090" max="14090" width="11.140625" style="519" customWidth="1"/>
    <col min="14091" max="14337" width="9.140625" style="519"/>
    <col min="14338" max="14338" width="3.5703125" style="519" customWidth="1"/>
    <col min="14339" max="14339" width="47.42578125" style="519" customWidth="1"/>
    <col min="14340" max="14340" width="13.5703125" style="519" customWidth="1"/>
    <col min="14341" max="14341" width="12.7109375" style="519" customWidth="1"/>
    <col min="14342" max="14342" width="13.7109375" style="519" customWidth="1"/>
    <col min="14343" max="14343" width="9" style="519" customWidth="1"/>
    <col min="14344" max="14345" width="8.85546875" style="519" customWidth="1"/>
    <col min="14346" max="14346" width="11.140625" style="519" customWidth="1"/>
    <col min="14347" max="14593" width="9.140625" style="519"/>
    <col min="14594" max="14594" width="3.5703125" style="519" customWidth="1"/>
    <col min="14595" max="14595" width="47.42578125" style="519" customWidth="1"/>
    <col min="14596" max="14596" width="13.5703125" style="519" customWidth="1"/>
    <col min="14597" max="14597" width="12.7109375" style="519" customWidth="1"/>
    <col min="14598" max="14598" width="13.7109375" style="519" customWidth="1"/>
    <col min="14599" max="14599" width="9" style="519" customWidth="1"/>
    <col min="14600" max="14601" width="8.85546875" style="519" customWidth="1"/>
    <col min="14602" max="14602" width="11.140625" style="519" customWidth="1"/>
    <col min="14603" max="14849" width="9.140625" style="519"/>
    <col min="14850" max="14850" width="3.5703125" style="519" customWidth="1"/>
    <col min="14851" max="14851" width="47.42578125" style="519" customWidth="1"/>
    <col min="14852" max="14852" width="13.5703125" style="519" customWidth="1"/>
    <col min="14853" max="14853" width="12.7109375" style="519" customWidth="1"/>
    <col min="14854" max="14854" width="13.7109375" style="519" customWidth="1"/>
    <col min="14855" max="14855" width="9" style="519" customWidth="1"/>
    <col min="14856" max="14857" width="8.85546875" style="519" customWidth="1"/>
    <col min="14858" max="14858" width="11.140625" style="519" customWidth="1"/>
    <col min="14859" max="15105" width="9.140625" style="519"/>
    <col min="15106" max="15106" width="3.5703125" style="519" customWidth="1"/>
    <col min="15107" max="15107" width="47.42578125" style="519" customWidth="1"/>
    <col min="15108" max="15108" width="13.5703125" style="519" customWidth="1"/>
    <col min="15109" max="15109" width="12.7109375" style="519" customWidth="1"/>
    <col min="15110" max="15110" width="13.7109375" style="519" customWidth="1"/>
    <col min="15111" max="15111" width="9" style="519" customWidth="1"/>
    <col min="15112" max="15113" width="8.85546875" style="519" customWidth="1"/>
    <col min="15114" max="15114" width="11.140625" style="519" customWidth="1"/>
    <col min="15115" max="15361" width="9.140625" style="519"/>
    <col min="15362" max="15362" width="3.5703125" style="519" customWidth="1"/>
    <col min="15363" max="15363" width="47.42578125" style="519" customWidth="1"/>
    <col min="15364" max="15364" width="13.5703125" style="519" customWidth="1"/>
    <col min="15365" max="15365" width="12.7109375" style="519" customWidth="1"/>
    <col min="15366" max="15366" width="13.7109375" style="519" customWidth="1"/>
    <col min="15367" max="15367" width="9" style="519" customWidth="1"/>
    <col min="15368" max="15369" width="8.85546875" style="519" customWidth="1"/>
    <col min="15370" max="15370" width="11.140625" style="519" customWidth="1"/>
    <col min="15371" max="15617" width="9.140625" style="519"/>
    <col min="15618" max="15618" width="3.5703125" style="519" customWidth="1"/>
    <col min="15619" max="15619" width="47.42578125" style="519" customWidth="1"/>
    <col min="15620" max="15620" width="13.5703125" style="519" customWidth="1"/>
    <col min="15621" max="15621" width="12.7109375" style="519" customWidth="1"/>
    <col min="15622" max="15622" width="13.7109375" style="519" customWidth="1"/>
    <col min="15623" max="15623" width="9" style="519" customWidth="1"/>
    <col min="15624" max="15625" width="8.85546875" style="519" customWidth="1"/>
    <col min="15626" max="15626" width="11.140625" style="519" customWidth="1"/>
    <col min="15627" max="15873" width="9.140625" style="519"/>
    <col min="15874" max="15874" width="3.5703125" style="519" customWidth="1"/>
    <col min="15875" max="15875" width="47.42578125" style="519" customWidth="1"/>
    <col min="15876" max="15876" width="13.5703125" style="519" customWidth="1"/>
    <col min="15877" max="15877" width="12.7109375" style="519" customWidth="1"/>
    <col min="15878" max="15878" width="13.7109375" style="519" customWidth="1"/>
    <col min="15879" max="15879" width="9" style="519" customWidth="1"/>
    <col min="15880" max="15881" width="8.85546875" style="519" customWidth="1"/>
    <col min="15882" max="15882" width="11.140625" style="519" customWidth="1"/>
    <col min="15883" max="16129" width="9.140625" style="519"/>
    <col min="16130" max="16130" width="3.5703125" style="519" customWidth="1"/>
    <col min="16131" max="16131" width="47.42578125" style="519" customWidth="1"/>
    <col min="16132" max="16132" width="13.5703125" style="519" customWidth="1"/>
    <col min="16133" max="16133" width="12.7109375" style="519" customWidth="1"/>
    <col min="16134" max="16134" width="13.7109375" style="519" customWidth="1"/>
    <col min="16135" max="16135" width="9" style="519" customWidth="1"/>
    <col min="16136" max="16137" width="8.85546875" style="519" customWidth="1"/>
    <col min="16138" max="16138" width="11.140625" style="519" customWidth="1"/>
    <col min="16139" max="16384" width="9.140625" style="519"/>
  </cols>
  <sheetData>
    <row r="1" spans="1:10" x14ac:dyDescent="0.2">
      <c r="B1" s="533" t="s">
        <v>848</v>
      </c>
      <c r="J1" s="642"/>
    </row>
    <row r="2" spans="1:10" ht="15" x14ac:dyDescent="0.2">
      <c r="G2" s="703"/>
      <c r="H2" s="703"/>
      <c r="I2" s="703"/>
    </row>
    <row r="4" spans="1:10" ht="12.75" customHeight="1" x14ac:dyDescent="0.2">
      <c r="B4" s="905" t="s">
        <v>657</v>
      </c>
      <c r="C4" s="905"/>
      <c r="D4" s="905"/>
      <c r="E4" s="905"/>
      <c r="F4" s="905"/>
      <c r="G4" s="905"/>
      <c r="H4" s="905"/>
      <c r="I4" s="905"/>
      <c r="J4" s="905"/>
    </row>
    <row r="5" spans="1:10" ht="12.75" customHeight="1" x14ac:dyDescent="0.2">
      <c r="B5" s="905"/>
      <c r="C5" s="905"/>
      <c r="D5" s="905"/>
      <c r="E5" s="905"/>
      <c r="F5" s="905"/>
      <c r="G5" s="905"/>
      <c r="H5" s="905"/>
      <c r="I5" s="905"/>
      <c r="J5" s="905"/>
    </row>
    <row r="6" spans="1:10" x14ac:dyDescent="0.2">
      <c r="C6" s="519" t="s">
        <v>658</v>
      </c>
    </row>
    <row r="7" spans="1:10" x14ac:dyDescent="0.2">
      <c r="J7" s="519" t="s">
        <v>270</v>
      </c>
    </row>
    <row r="8" spans="1:10" hidden="1" x14ac:dyDescent="0.2">
      <c r="J8" s="653" t="s">
        <v>659</v>
      </c>
    </row>
    <row r="9" spans="1:10" ht="39.75" customHeight="1" x14ac:dyDescent="0.2">
      <c r="A9" s="524" t="s">
        <v>795</v>
      </c>
      <c r="B9" s="531" t="s">
        <v>3</v>
      </c>
      <c r="C9" s="704" t="s">
        <v>660</v>
      </c>
      <c r="D9" s="704" t="s">
        <v>661</v>
      </c>
      <c r="E9" s="704" t="s">
        <v>662</v>
      </c>
      <c r="F9" s="704">
        <v>2018</v>
      </c>
      <c r="G9" s="704">
        <v>2019</v>
      </c>
      <c r="H9" s="704">
        <v>2020</v>
      </c>
      <c r="I9" s="704">
        <v>2021</v>
      </c>
      <c r="J9" s="698" t="s">
        <v>271</v>
      </c>
    </row>
    <row r="10" spans="1:10" ht="22.5" x14ac:dyDescent="0.2">
      <c r="A10" s="524" t="s">
        <v>519</v>
      </c>
      <c r="B10" s="705" t="s">
        <v>663</v>
      </c>
      <c r="C10" s="706">
        <v>6000000</v>
      </c>
      <c r="D10" s="706">
        <v>100035</v>
      </c>
      <c r="E10" s="706">
        <v>3315050</v>
      </c>
      <c r="F10" s="706">
        <v>2584915</v>
      </c>
      <c r="G10" s="706"/>
      <c r="H10" s="706"/>
      <c r="I10" s="706"/>
      <c r="J10" s="706">
        <f>SUM(D10:I10)</f>
        <v>6000000</v>
      </c>
    </row>
    <row r="11" spans="1:10" x14ac:dyDescent="0.2">
      <c r="A11" s="774" t="s">
        <v>398</v>
      </c>
      <c r="B11" s="705" t="s">
        <v>790</v>
      </c>
      <c r="C11" s="706">
        <v>100000000</v>
      </c>
      <c r="D11" s="706"/>
      <c r="E11" s="706">
        <v>5731965</v>
      </c>
      <c r="F11" s="706">
        <v>94268035</v>
      </c>
      <c r="G11" s="706"/>
      <c r="H11" s="706"/>
      <c r="I11" s="706"/>
      <c r="J11" s="706">
        <f>SUM(D11:I11)</f>
        <v>100000000</v>
      </c>
    </row>
    <row r="12" spans="1:10" x14ac:dyDescent="0.2">
      <c r="A12" s="774" t="s">
        <v>400</v>
      </c>
      <c r="B12" s="705" t="s">
        <v>785</v>
      </c>
      <c r="C12" s="706">
        <v>60780125</v>
      </c>
      <c r="D12" s="706">
        <v>279400</v>
      </c>
      <c r="E12" s="706"/>
      <c r="F12" s="706">
        <v>60500725</v>
      </c>
      <c r="G12" s="706"/>
      <c r="H12" s="706"/>
      <c r="I12" s="706"/>
      <c r="J12" s="706">
        <f t="shared" ref="J12:J17" si="0">SUM(D12:I12)</f>
        <v>60780125</v>
      </c>
    </row>
    <row r="13" spans="1:10" x14ac:dyDescent="0.2">
      <c r="A13" s="774" t="s">
        <v>401</v>
      </c>
      <c r="B13" s="705" t="s">
        <v>786</v>
      </c>
      <c r="C13" s="706">
        <v>57534684</v>
      </c>
      <c r="D13" s="706">
        <v>381000</v>
      </c>
      <c r="E13" s="706">
        <v>6303063</v>
      </c>
      <c r="F13" s="706">
        <v>48308737</v>
      </c>
      <c r="G13" s="706">
        <v>2541884</v>
      </c>
      <c r="H13" s="706"/>
      <c r="I13" s="706"/>
      <c r="J13" s="706">
        <f t="shared" si="0"/>
        <v>57534684</v>
      </c>
    </row>
    <row r="14" spans="1:10" x14ac:dyDescent="0.2">
      <c r="A14" s="774" t="s">
        <v>403</v>
      </c>
      <c r="B14" s="659" t="s">
        <v>787</v>
      </c>
      <c r="C14" s="706">
        <v>97900000</v>
      </c>
      <c r="D14" s="706">
        <v>2709600</v>
      </c>
      <c r="E14" s="706"/>
      <c r="F14" s="519">
        <v>64702855</v>
      </c>
      <c r="G14" s="706">
        <v>30487545</v>
      </c>
      <c r="H14" s="706"/>
      <c r="I14" s="706"/>
      <c r="J14" s="706">
        <f t="shared" si="0"/>
        <v>97900000</v>
      </c>
    </row>
    <row r="15" spans="1:10" x14ac:dyDescent="0.2">
      <c r="A15" s="774" t="s">
        <v>405</v>
      </c>
      <c r="B15" s="659" t="s">
        <v>788</v>
      </c>
      <c r="C15" s="706">
        <v>69370640</v>
      </c>
      <c r="D15" s="706"/>
      <c r="E15" s="706">
        <v>2400000</v>
      </c>
      <c r="F15" s="519">
        <v>25339014</v>
      </c>
      <c r="G15" s="706">
        <v>14644875</v>
      </c>
      <c r="H15" s="706">
        <v>13144875</v>
      </c>
      <c r="I15" s="706">
        <v>13841876</v>
      </c>
      <c r="J15" s="706">
        <f t="shared" si="0"/>
        <v>69370640</v>
      </c>
    </row>
    <row r="16" spans="1:10" x14ac:dyDescent="0.2">
      <c r="A16" s="774" t="s">
        <v>407</v>
      </c>
      <c r="B16" s="659" t="s">
        <v>789</v>
      </c>
      <c r="C16" s="706">
        <v>18683343</v>
      </c>
      <c r="D16" s="706"/>
      <c r="E16" s="706">
        <v>400000</v>
      </c>
      <c r="F16" s="706">
        <v>6961114</v>
      </c>
      <c r="G16" s="706">
        <v>5661114</v>
      </c>
      <c r="H16" s="706">
        <v>5661115</v>
      </c>
      <c r="I16" s="706"/>
      <c r="J16" s="706">
        <f t="shared" si="0"/>
        <v>18683343</v>
      </c>
    </row>
    <row r="17" spans="1:10" s="538" customFormat="1" x14ac:dyDescent="0.2">
      <c r="A17" s="774" t="s">
        <v>409</v>
      </c>
      <c r="B17" s="707" t="s">
        <v>47</v>
      </c>
      <c r="C17" s="708">
        <f t="shared" ref="C17:I17" si="1">SUM(C10:C16)</f>
        <v>410268792</v>
      </c>
      <c r="D17" s="708">
        <f t="shared" si="1"/>
        <v>3470035</v>
      </c>
      <c r="E17" s="708">
        <f t="shared" si="1"/>
        <v>18150078</v>
      </c>
      <c r="F17" s="708">
        <f t="shared" si="1"/>
        <v>302665395</v>
      </c>
      <c r="G17" s="708">
        <f t="shared" si="1"/>
        <v>53335418</v>
      </c>
      <c r="H17" s="708">
        <f t="shared" si="1"/>
        <v>18805990</v>
      </c>
      <c r="I17" s="708">
        <f t="shared" si="1"/>
        <v>13841876</v>
      </c>
      <c r="J17" s="706">
        <f t="shared" si="0"/>
        <v>410268792</v>
      </c>
    </row>
    <row r="19" spans="1:10" x14ac:dyDescent="0.2">
      <c r="B19" s="533" t="s">
        <v>791</v>
      </c>
    </row>
    <row r="20" spans="1:10" x14ac:dyDescent="0.2">
      <c r="B20" s="533" t="s">
        <v>796</v>
      </c>
    </row>
    <row r="21" spans="1:10" x14ac:dyDescent="0.2">
      <c r="B21" s="519" t="s">
        <v>792</v>
      </c>
    </row>
    <row r="22" spans="1:10" x14ac:dyDescent="0.2">
      <c r="B22" s="533" t="s">
        <v>793</v>
      </c>
    </row>
    <row r="23" spans="1:10" x14ac:dyDescent="0.2">
      <c r="B23" s="519" t="s">
        <v>794</v>
      </c>
    </row>
    <row r="26" spans="1:10" x14ac:dyDescent="0.2">
      <c r="B26" s="533"/>
    </row>
  </sheetData>
  <mergeCells count="2">
    <mergeCell ref="B4:J4"/>
    <mergeCell ref="B5:J5"/>
  </mergeCells>
  <pageMargins left="0.78740157480314965" right="0.43307086614173229" top="0.51181102362204722" bottom="0.51181102362204722" header="0.51181102362204722" footer="0.51181102362204722"/>
  <pageSetup paperSize="9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7"/>
  <sheetViews>
    <sheetView topLeftCell="C1" workbookViewId="0">
      <selection activeCell="A3" sqref="A3:R3"/>
    </sheetView>
  </sheetViews>
  <sheetFormatPr defaultRowHeight="12.75" x14ac:dyDescent="0.2"/>
  <cols>
    <col min="1" max="1" width="8" customWidth="1"/>
    <col min="4" max="4" width="23.7109375" customWidth="1"/>
    <col min="5" max="5" width="10" customWidth="1"/>
    <col min="6" max="6" width="9.5703125" customWidth="1"/>
    <col min="7" max="7" width="9.85546875" customWidth="1"/>
    <col min="8" max="8" width="8.5703125" customWidth="1"/>
    <col min="9" max="11" width="9.5703125" customWidth="1"/>
    <col min="12" max="14" width="10.140625" customWidth="1"/>
    <col min="15" max="17" width="9.28515625" customWidth="1"/>
    <col min="18" max="18" width="11.5703125" customWidth="1"/>
    <col min="19" max="19" width="10.85546875" customWidth="1"/>
  </cols>
  <sheetData>
    <row r="1" spans="1:19" x14ac:dyDescent="0.2">
      <c r="A1" t="s">
        <v>145</v>
      </c>
      <c r="B1" s="2"/>
      <c r="C1" s="533" t="s">
        <v>833</v>
      </c>
    </row>
    <row r="2" spans="1:19" ht="6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x14ac:dyDescent="0.2">
      <c r="A3" s="851" t="s">
        <v>256</v>
      </c>
      <c r="B3" s="851"/>
      <c r="C3" s="851"/>
      <c r="D3" s="851"/>
      <c r="E3" s="851"/>
      <c r="F3" s="851"/>
      <c r="G3" s="851"/>
      <c r="H3" s="851"/>
      <c r="I3" s="851"/>
      <c r="J3" s="851"/>
      <c r="K3" s="851"/>
      <c r="L3" s="851"/>
      <c r="M3" s="851"/>
      <c r="N3" s="851"/>
      <c r="O3" s="851"/>
      <c r="P3" s="851"/>
      <c r="Q3" s="851"/>
      <c r="R3" s="851"/>
    </row>
    <row r="4" spans="1:19" ht="20.25" customHeight="1" x14ac:dyDescent="0.2">
      <c r="A4" s="851" t="s">
        <v>41</v>
      </c>
      <c r="B4" s="851"/>
      <c r="C4" s="851"/>
      <c r="D4" s="851"/>
      <c r="E4" s="851"/>
      <c r="F4" s="851"/>
      <c r="G4" s="851"/>
      <c r="H4" s="851"/>
      <c r="I4" s="851"/>
      <c r="J4" s="851"/>
      <c r="K4" s="851"/>
      <c r="L4" s="851"/>
      <c r="M4" s="851"/>
      <c r="N4" s="851"/>
      <c r="O4" s="851"/>
      <c r="P4" s="851"/>
      <c r="Q4" s="851"/>
      <c r="R4" s="851"/>
    </row>
    <row r="5" spans="1:19" ht="12.75" customHeight="1" x14ac:dyDescent="0.2">
      <c r="A5" s="852" t="s">
        <v>151</v>
      </c>
      <c r="B5" s="852"/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852"/>
      <c r="N5" s="852"/>
      <c r="O5" s="852"/>
      <c r="P5" s="852"/>
      <c r="Q5" s="852"/>
      <c r="R5" s="852"/>
    </row>
    <row r="6" spans="1:19" ht="18" customHeight="1" x14ac:dyDescent="0.2">
      <c r="A6" s="817" t="s">
        <v>42</v>
      </c>
      <c r="B6" s="817"/>
      <c r="C6" s="817"/>
      <c r="D6" s="817"/>
      <c r="E6" s="846" t="s">
        <v>43</v>
      </c>
      <c r="F6" s="847"/>
      <c r="G6" s="847"/>
      <c r="H6" s="848" t="s">
        <v>44</v>
      </c>
      <c r="I6" s="849"/>
      <c r="J6" s="850"/>
      <c r="K6" s="854" t="s">
        <v>45</v>
      </c>
      <c r="L6" s="849"/>
      <c r="M6" s="854"/>
      <c r="N6" s="848" t="s">
        <v>46</v>
      </c>
      <c r="O6" s="849"/>
      <c r="P6" s="850"/>
      <c r="Q6" s="855" t="s">
        <v>47</v>
      </c>
      <c r="R6" s="856"/>
      <c r="S6" s="857"/>
    </row>
    <row r="7" spans="1:19" ht="22.5" customHeight="1" x14ac:dyDescent="0.2">
      <c r="A7" s="817"/>
      <c r="B7" s="817"/>
      <c r="C7" s="817"/>
      <c r="D7" s="817"/>
      <c r="E7" s="4" t="s">
        <v>139</v>
      </c>
      <c r="F7" s="64" t="s">
        <v>140</v>
      </c>
      <c r="G7" s="74" t="s">
        <v>141</v>
      </c>
      <c r="H7" s="4" t="s">
        <v>139</v>
      </c>
      <c r="I7" s="64" t="s">
        <v>140</v>
      </c>
      <c r="J7" s="74" t="s">
        <v>141</v>
      </c>
      <c r="K7" s="4" t="s">
        <v>139</v>
      </c>
      <c r="L7" s="64" t="s">
        <v>140</v>
      </c>
      <c r="M7" s="74" t="s">
        <v>141</v>
      </c>
      <c r="N7" s="4" t="s">
        <v>139</v>
      </c>
      <c r="O7" s="64" t="s">
        <v>140</v>
      </c>
      <c r="P7" s="74" t="s">
        <v>141</v>
      </c>
      <c r="Q7" s="4" t="s">
        <v>139</v>
      </c>
      <c r="R7" s="64" t="s">
        <v>140</v>
      </c>
      <c r="S7" s="74" t="s">
        <v>141</v>
      </c>
    </row>
    <row r="8" spans="1:19" x14ac:dyDescent="0.2">
      <c r="A8" s="853" t="s">
        <v>48</v>
      </c>
      <c r="B8" s="853"/>
      <c r="C8" s="853"/>
      <c r="D8" s="853"/>
      <c r="E8" s="144">
        <v>57374000</v>
      </c>
      <c r="F8" s="10">
        <v>58374498</v>
      </c>
      <c r="G8" s="75">
        <v>58374498</v>
      </c>
      <c r="H8" s="81"/>
      <c r="I8" s="10"/>
      <c r="J8" s="82"/>
      <c r="K8" s="78"/>
      <c r="L8" s="10"/>
      <c r="M8" s="75"/>
      <c r="N8" s="81"/>
      <c r="O8" s="10"/>
      <c r="P8" s="82"/>
      <c r="Q8" s="78">
        <f>E8+H8+K8+N8</f>
        <v>57374000</v>
      </c>
      <c r="R8" s="5">
        <f>F8+I8+L8+O8</f>
        <v>58374498</v>
      </c>
      <c r="S8" s="5">
        <f>G8+J8+M8+P8</f>
        <v>58374498</v>
      </c>
    </row>
    <row r="9" spans="1:19" x14ac:dyDescent="0.2">
      <c r="A9" s="806" t="s">
        <v>49</v>
      </c>
      <c r="B9" s="806"/>
      <c r="C9" s="806"/>
      <c r="D9" s="806"/>
      <c r="E9" s="18">
        <v>46093000</v>
      </c>
      <c r="F9" s="5">
        <v>50322663</v>
      </c>
      <c r="G9" s="76">
        <v>50322663</v>
      </c>
      <c r="H9" s="83"/>
      <c r="I9" s="5"/>
      <c r="J9" s="84"/>
      <c r="K9" s="79"/>
      <c r="L9" s="5"/>
      <c r="M9" s="76"/>
      <c r="N9" s="83"/>
      <c r="O9" s="5"/>
      <c r="P9" s="84"/>
      <c r="Q9" s="78">
        <f t="shared" ref="Q9:Q57" si="0">E9+H9+K9+N9</f>
        <v>46093000</v>
      </c>
      <c r="R9" s="5">
        <f t="shared" ref="R9:R57" si="1">F9+I9+L9+O9</f>
        <v>50322663</v>
      </c>
      <c r="S9" s="5">
        <f t="shared" ref="S9:S57" si="2">G9+J9+M9+P9</f>
        <v>50322663</v>
      </c>
    </row>
    <row r="10" spans="1:19" ht="23.25" customHeight="1" x14ac:dyDescent="0.2">
      <c r="A10" s="809" t="s">
        <v>50</v>
      </c>
      <c r="B10" s="809"/>
      <c r="C10" s="809"/>
      <c r="D10" s="809"/>
      <c r="E10" s="145">
        <v>42585000</v>
      </c>
      <c r="F10" s="5">
        <v>42352025</v>
      </c>
      <c r="G10" s="76">
        <v>42352025</v>
      </c>
      <c r="H10" s="83"/>
      <c r="I10" s="5"/>
      <c r="J10" s="84"/>
      <c r="K10" s="79"/>
      <c r="L10" s="5"/>
      <c r="M10" s="76"/>
      <c r="N10" s="83"/>
      <c r="O10" s="5"/>
      <c r="P10" s="84"/>
      <c r="Q10" s="78">
        <f t="shared" si="0"/>
        <v>42585000</v>
      </c>
      <c r="R10" s="5">
        <f t="shared" si="1"/>
        <v>42352025</v>
      </c>
      <c r="S10" s="5">
        <f t="shared" si="2"/>
        <v>42352025</v>
      </c>
    </row>
    <row r="11" spans="1:19" x14ac:dyDescent="0.2">
      <c r="A11" s="806" t="s">
        <v>51</v>
      </c>
      <c r="B11" s="806"/>
      <c r="C11" s="806"/>
      <c r="D11" s="806"/>
      <c r="E11" s="18">
        <v>2352000</v>
      </c>
      <c r="F11" s="5">
        <v>2351820</v>
      </c>
      <c r="G11" s="76">
        <v>2351820</v>
      </c>
      <c r="H11" s="83"/>
      <c r="I11" s="5"/>
      <c r="J11" s="84"/>
      <c r="K11" s="79"/>
      <c r="L11" s="5"/>
      <c r="M11" s="76"/>
      <c r="N11" s="83"/>
      <c r="O11" s="5"/>
      <c r="P11" s="84"/>
      <c r="Q11" s="78">
        <f t="shared" si="0"/>
        <v>2352000</v>
      </c>
      <c r="R11" s="5">
        <f t="shared" si="1"/>
        <v>2351820</v>
      </c>
      <c r="S11" s="5">
        <f t="shared" si="2"/>
        <v>2351820</v>
      </c>
    </row>
    <row r="12" spans="1:19" x14ac:dyDescent="0.2">
      <c r="A12" s="806" t="s">
        <v>138</v>
      </c>
      <c r="B12" s="806"/>
      <c r="C12" s="806"/>
      <c r="D12" s="806"/>
      <c r="E12" s="146"/>
      <c r="F12" s="5">
        <v>6349106</v>
      </c>
      <c r="G12" s="76">
        <v>6349106</v>
      </c>
      <c r="H12" s="83"/>
      <c r="I12" s="5"/>
      <c r="J12" s="84"/>
      <c r="K12" s="79"/>
      <c r="L12" s="5"/>
      <c r="M12" s="76"/>
      <c r="N12" s="83"/>
      <c r="O12" s="5"/>
      <c r="P12" s="84"/>
      <c r="Q12" s="78">
        <f t="shared" si="0"/>
        <v>0</v>
      </c>
      <c r="R12" s="5">
        <f t="shared" si="1"/>
        <v>6349106</v>
      </c>
      <c r="S12" s="5">
        <f t="shared" si="2"/>
        <v>6349106</v>
      </c>
    </row>
    <row r="13" spans="1:19" x14ac:dyDescent="0.2">
      <c r="A13" s="806">
        <v>20</v>
      </c>
      <c r="B13" s="806"/>
      <c r="C13" s="806"/>
      <c r="D13" s="806"/>
      <c r="E13" s="146"/>
      <c r="F13" s="5"/>
      <c r="G13" s="76"/>
      <c r="H13" s="83"/>
      <c r="I13" s="5"/>
      <c r="J13" s="84"/>
      <c r="K13" s="79"/>
      <c r="L13" s="5"/>
      <c r="M13" s="76"/>
      <c r="N13" s="83"/>
      <c r="O13" s="5"/>
      <c r="P13" s="84"/>
      <c r="Q13" s="78">
        <f t="shared" si="0"/>
        <v>0</v>
      </c>
      <c r="R13" s="5">
        <f t="shared" si="1"/>
        <v>0</v>
      </c>
      <c r="S13" s="5">
        <f t="shared" si="2"/>
        <v>0</v>
      </c>
    </row>
    <row r="14" spans="1:19" ht="23.25" customHeight="1" x14ac:dyDescent="0.2">
      <c r="A14" s="809" t="s">
        <v>52</v>
      </c>
      <c r="B14" s="809"/>
      <c r="C14" s="809"/>
      <c r="D14" s="809"/>
      <c r="E14" s="147"/>
      <c r="F14" s="5"/>
      <c r="G14" s="76"/>
      <c r="H14" s="83"/>
      <c r="I14" s="5"/>
      <c r="J14" s="84"/>
      <c r="K14" s="79"/>
      <c r="L14" s="5"/>
      <c r="M14" s="76"/>
      <c r="N14" s="83"/>
      <c r="O14" s="5"/>
      <c r="P14" s="84"/>
      <c r="Q14" s="78">
        <f t="shared" si="0"/>
        <v>0</v>
      </c>
      <c r="R14" s="5">
        <f t="shared" si="1"/>
        <v>0</v>
      </c>
      <c r="S14" s="5">
        <f t="shared" si="2"/>
        <v>0</v>
      </c>
    </row>
    <row r="15" spans="1:19" ht="23.25" customHeight="1" x14ac:dyDescent="0.2">
      <c r="A15" s="809" t="s">
        <v>53</v>
      </c>
      <c r="B15" s="809"/>
      <c r="C15" s="809"/>
      <c r="D15" s="809"/>
      <c r="E15" s="147"/>
      <c r="F15" s="5"/>
      <c r="G15" s="76"/>
      <c r="H15" s="83"/>
      <c r="I15" s="5"/>
      <c r="J15" s="84"/>
      <c r="K15" s="79"/>
      <c r="L15" s="5"/>
      <c r="M15" s="76"/>
      <c r="N15" s="83"/>
      <c r="O15" s="5"/>
      <c r="P15" s="84"/>
      <c r="Q15" s="78">
        <f t="shared" si="0"/>
        <v>0</v>
      </c>
      <c r="R15" s="5">
        <f t="shared" si="1"/>
        <v>0</v>
      </c>
      <c r="S15" s="5">
        <f t="shared" si="2"/>
        <v>0</v>
      </c>
    </row>
    <row r="16" spans="1:19" ht="23.25" customHeight="1" x14ac:dyDescent="0.2">
      <c r="A16" s="809" t="s">
        <v>54</v>
      </c>
      <c r="B16" s="809"/>
      <c r="C16" s="809"/>
      <c r="D16" s="809"/>
      <c r="E16" s="147"/>
      <c r="F16" s="5"/>
      <c r="G16" s="76"/>
      <c r="H16" s="83"/>
      <c r="I16" s="5"/>
      <c r="J16" s="84"/>
      <c r="K16" s="79"/>
      <c r="L16" s="5"/>
      <c r="M16" s="76"/>
      <c r="N16" s="83"/>
      <c r="O16" s="5"/>
      <c r="P16" s="84"/>
      <c r="Q16" s="78">
        <f t="shared" si="0"/>
        <v>0</v>
      </c>
      <c r="R16" s="5">
        <f t="shared" si="1"/>
        <v>0</v>
      </c>
      <c r="S16" s="5">
        <f t="shared" si="2"/>
        <v>0</v>
      </c>
    </row>
    <row r="17" spans="1:19" ht="20.25" customHeight="1" x14ac:dyDescent="0.2">
      <c r="A17" s="809" t="s">
        <v>55</v>
      </c>
      <c r="B17" s="809"/>
      <c r="C17" s="809"/>
      <c r="D17" s="809"/>
      <c r="E17" s="145">
        <v>58175000</v>
      </c>
      <c r="F17" s="5">
        <v>72546777</v>
      </c>
      <c r="G17" s="76">
        <v>86078504</v>
      </c>
      <c r="H17" s="83"/>
      <c r="I17" s="5"/>
      <c r="J17" s="84"/>
      <c r="K17" s="79"/>
      <c r="L17" s="5"/>
      <c r="M17" s="76"/>
      <c r="N17" s="83"/>
      <c r="O17" s="5"/>
      <c r="P17" s="84"/>
      <c r="Q17" s="78">
        <f t="shared" si="0"/>
        <v>58175000</v>
      </c>
      <c r="R17" s="5">
        <f t="shared" si="1"/>
        <v>72546777</v>
      </c>
      <c r="S17" s="5">
        <f t="shared" si="2"/>
        <v>86078504</v>
      </c>
    </row>
    <row r="18" spans="1:19" s="11" customFormat="1" ht="18" customHeight="1" x14ac:dyDescent="0.2">
      <c r="A18" s="803" t="s">
        <v>56</v>
      </c>
      <c r="B18" s="803"/>
      <c r="C18" s="803"/>
      <c r="D18" s="803"/>
      <c r="E18" s="8">
        <f t="shared" ref="E18:J18" si="3">SUM(E8:E17)</f>
        <v>206579000</v>
      </c>
      <c r="F18" s="6">
        <f t="shared" si="3"/>
        <v>232296889</v>
      </c>
      <c r="G18" s="77">
        <f t="shared" si="3"/>
        <v>245828616</v>
      </c>
      <c r="H18" s="85">
        <f t="shared" si="3"/>
        <v>0</v>
      </c>
      <c r="I18" s="6">
        <f t="shared" si="3"/>
        <v>0</v>
      </c>
      <c r="J18" s="77">
        <f t="shared" si="3"/>
        <v>0</v>
      </c>
      <c r="K18" s="85"/>
      <c r="L18" s="6">
        <f>SUM(L8:L17)</f>
        <v>0</v>
      </c>
      <c r="M18" s="77"/>
      <c r="N18" s="85"/>
      <c r="O18" s="6">
        <f>SUM(O8:O17)</f>
        <v>0</v>
      </c>
      <c r="P18" s="86"/>
      <c r="Q18" s="143">
        <f t="shared" si="0"/>
        <v>206579000</v>
      </c>
      <c r="R18" s="58">
        <f t="shared" si="1"/>
        <v>232296889</v>
      </c>
      <c r="S18" s="58">
        <f t="shared" si="2"/>
        <v>245828616</v>
      </c>
    </row>
    <row r="19" spans="1:19" s="11" customFormat="1" ht="12.75" customHeight="1" x14ac:dyDescent="0.2">
      <c r="A19" s="803"/>
      <c r="B19" s="803"/>
      <c r="C19" s="803"/>
      <c r="D19" s="803"/>
      <c r="E19" s="148"/>
      <c r="F19" s="6"/>
      <c r="G19" s="77"/>
      <c r="H19" s="85"/>
      <c r="I19" s="6"/>
      <c r="J19" s="86"/>
      <c r="K19" s="80"/>
      <c r="L19" s="6"/>
      <c r="M19" s="77"/>
      <c r="N19" s="85"/>
      <c r="O19" s="6"/>
      <c r="P19" s="86"/>
      <c r="Q19" s="78">
        <f t="shared" si="0"/>
        <v>0</v>
      </c>
      <c r="R19" s="5">
        <f t="shared" si="1"/>
        <v>0</v>
      </c>
      <c r="S19" s="5">
        <f t="shared" si="2"/>
        <v>0</v>
      </c>
    </row>
    <row r="20" spans="1:19" s="11" customFormat="1" ht="12.75" customHeight="1" x14ac:dyDescent="0.2">
      <c r="A20" s="809" t="s">
        <v>57</v>
      </c>
      <c r="B20" s="809"/>
      <c r="C20" s="809"/>
      <c r="D20" s="809"/>
      <c r="E20" s="145">
        <v>700000</v>
      </c>
      <c r="F20" s="5">
        <v>700000</v>
      </c>
      <c r="G20" s="76">
        <v>821462</v>
      </c>
      <c r="H20" s="83"/>
      <c r="I20" s="6"/>
      <c r="J20" s="86"/>
      <c r="K20" s="80"/>
      <c r="L20" s="6"/>
      <c r="M20" s="77"/>
      <c r="N20" s="85"/>
      <c r="O20" s="6"/>
      <c r="P20" s="86"/>
      <c r="Q20" s="78">
        <f t="shared" si="0"/>
        <v>700000</v>
      </c>
      <c r="R20" s="5">
        <f t="shared" si="1"/>
        <v>700000</v>
      </c>
      <c r="S20" s="5">
        <f t="shared" si="2"/>
        <v>821462</v>
      </c>
    </row>
    <row r="21" spans="1:19" s="11" customFormat="1" ht="12.75" customHeight="1" x14ac:dyDescent="0.2">
      <c r="A21" s="809" t="s">
        <v>58</v>
      </c>
      <c r="B21" s="809"/>
      <c r="C21" s="809"/>
      <c r="D21" s="809"/>
      <c r="E21" s="145">
        <v>25000000</v>
      </c>
      <c r="F21" s="5">
        <v>25000000</v>
      </c>
      <c r="G21" s="76">
        <v>22121320</v>
      </c>
      <c r="H21" s="83"/>
      <c r="I21" s="6"/>
      <c r="J21" s="86"/>
      <c r="K21" s="80"/>
      <c r="L21" s="6"/>
      <c r="M21" s="77"/>
      <c r="N21" s="85"/>
      <c r="O21" s="6"/>
      <c r="P21" s="86"/>
      <c r="Q21" s="78">
        <f t="shared" si="0"/>
        <v>25000000</v>
      </c>
      <c r="R21" s="5">
        <f t="shared" si="1"/>
        <v>25000000</v>
      </c>
      <c r="S21" s="5">
        <f t="shared" si="2"/>
        <v>22121320</v>
      </c>
    </row>
    <row r="22" spans="1:19" s="11" customFormat="1" ht="12.75" customHeight="1" x14ac:dyDescent="0.2">
      <c r="A22" s="809" t="s">
        <v>143</v>
      </c>
      <c r="B22" s="809"/>
      <c r="C22" s="809"/>
      <c r="D22" s="809"/>
      <c r="E22" s="145">
        <v>3600000</v>
      </c>
      <c r="F22" s="5">
        <v>3600000</v>
      </c>
      <c r="G22" s="76">
        <v>3979677</v>
      </c>
      <c r="H22" s="83"/>
      <c r="I22" s="6"/>
      <c r="J22" s="86"/>
      <c r="K22" s="80"/>
      <c r="L22" s="6"/>
      <c r="M22" s="77"/>
      <c r="N22" s="85"/>
      <c r="O22" s="6"/>
      <c r="P22" s="86"/>
      <c r="Q22" s="78">
        <f t="shared" si="0"/>
        <v>3600000</v>
      </c>
      <c r="R22" s="5">
        <f t="shared" si="1"/>
        <v>3600000</v>
      </c>
      <c r="S22" s="5">
        <f t="shared" si="2"/>
        <v>3979677</v>
      </c>
    </row>
    <row r="23" spans="1:19" s="11" customFormat="1" ht="12.75" customHeight="1" x14ac:dyDescent="0.2">
      <c r="A23" s="809" t="s">
        <v>59</v>
      </c>
      <c r="B23" s="809"/>
      <c r="C23" s="809"/>
      <c r="D23" s="809"/>
      <c r="E23" s="145">
        <v>200000</v>
      </c>
      <c r="F23" s="5">
        <v>200000</v>
      </c>
      <c r="G23" s="76">
        <v>307950</v>
      </c>
      <c r="H23" s="83"/>
      <c r="I23" s="6"/>
      <c r="J23" s="86"/>
      <c r="K23" s="80"/>
      <c r="L23" s="6"/>
      <c r="M23" s="77"/>
      <c r="N23" s="85"/>
      <c r="O23" s="6"/>
      <c r="P23" s="86"/>
      <c r="Q23" s="78">
        <f t="shared" si="0"/>
        <v>200000</v>
      </c>
      <c r="R23" s="5">
        <f t="shared" si="1"/>
        <v>200000</v>
      </c>
      <c r="S23" s="5">
        <f t="shared" si="2"/>
        <v>307950</v>
      </c>
    </row>
    <row r="24" spans="1:19" ht="12.75" customHeight="1" x14ac:dyDescent="0.2">
      <c r="A24" s="843" t="s">
        <v>60</v>
      </c>
      <c r="B24" s="843"/>
      <c r="C24" s="843"/>
      <c r="D24" s="843"/>
      <c r="E24" s="40">
        <v>150000</v>
      </c>
      <c r="F24" s="5">
        <v>150000</v>
      </c>
      <c r="G24" s="76">
        <v>322625</v>
      </c>
      <c r="H24" s="83"/>
      <c r="I24" s="5"/>
      <c r="J24" s="84">
        <v>157500</v>
      </c>
      <c r="K24" s="79"/>
      <c r="L24" s="5"/>
      <c r="M24" s="76"/>
      <c r="N24" s="83"/>
      <c r="O24" s="5"/>
      <c r="P24" s="84"/>
      <c r="Q24" s="78">
        <f t="shared" si="0"/>
        <v>150000</v>
      </c>
      <c r="R24" s="5">
        <f t="shared" si="1"/>
        <v>150000</v>
      </c>
      <c r="S24" s="5">
        <f t="shared" si="2"/>
        <v>480125</v>
      </c>
    </row>
    <row r="25" spans="1:19" s="11" customFormat="1" x14ac:dyDescent="0.2">
      <c r="A25" s="844" t="s">
        <v>61</v>
      </c>
      <c r="B25" s="844"/>
      <c r="C25" s="844"/>
      <c r="D25" s="844"/>
      <c r="E25" s="149">
        <f t="shared" ref="E25:J25" si="4">SUM(E20:E24)</f>
        <v>29650000</v>
      </c>
      <c r="F25" s="6">
        <f t="shared" si="4"/>
        <v>29650000</v>
      </c>
      <c r="G25" s="77">
        <f t="shared" si="4"/>
        <v>27553034</v>
      </c>
      <c r="H25" s="85">
        <f t="shared" si="4"/>
        <v>0</v>
      </c>
      <c r="I25" s="6">
        <f t="shared" si="4"/>
        <v>0</v>
      </c>
      <c r="J25" s="6">
        <f t="shared" si="4"/>
        <v>157500</v>
      </c>
      <c r="K25" s="80"/>
      <c r="L25" s="6">
        <f>SUM(L20:L24)</f>
        <v>0</v>
      </c>
      <c r="M25" s="77"/>
      <c r="N25" s="85"/>
      <c r="O25" s="6">
        <f>SUM(O20:O24)</f>
        <v>0</v>
      </c>
      <c r="P25" s="86"/>
      <c r="Q25" s="143">
        <f t="shared" si="0"/>
        <v>29650000</v>
      </c>
      <c r="R25" s="58">
        <f t="shared" si="1"/>
        <v>29650000</v>
      </c>
      <c r="S25" s="58">
        <f t="shared" si="2"/>
        <v>27710534</v>
      </c>
    </row>
    <row r="26" spans="1:19" x14ac:dyDescent="0.2">
      <c r="A26" s="805"/>
      <c r="B26" s="805"/>
      <c r="C26" s="805"/>
      <c r="D26" s="805"/>
      <c r="E26" s="46"/>
      <c r="F26" s="6"/>
      <c r="G26" s="77"/>
      <c r="H26" s="85"/>
      <c r="I26" s="5"/>
      <c r="J26" s="84"/>
      <c r="K26" s="79"/>
      <c r="L26" s="5"/>
      <c r="M26" s="76"/>
      <c r="N26" s="83"/>
      <c r="O26" s="5"/>
      <c r="P26" s="84"/>
      <c r="Q26" s="78">
        <f t="shared" si="0"/>
        <v>0</v>
      </c>
      <c r="R26" s="5">
        <f t="shared" si="1"/>
        <v>0</v>
      </c>
      <c r="S26" s="5">
        <f t="shared" si="2"/>
        <v>0</v>
      </c>
    </row>
    <row r="27" spans="1:19" x14ac:dyDescent="0.2">
      <c r="A27" s="845" t="s">
        <v>62</v>
      </c>
      <c r="B27" s="845"/>
      <c r="C27" s="845"/>
      <c r="D27" s="845"/>
      <c r="E27" s="150">
        <v>1400000</v>
      </c>
      <c r="F27" s="5">
        <v>1400000</v>
      </c>
      <c r="G27" s="76">
        <v>913262</v>
      </c>
      <c r="H27" s="83"/>
      <c r="I27" s="5"/>
      <c r="J27" s="84"/>
      <c r="K27" s="79"/>
      <c r="L27" s="5"/>
      <c r="M27" s="76"/>
      <c r="N27" s="83"/>
      <c r="O27" s="5"/>
      <c r="P27" s="84"/>
      <c r="Q27" s="78">
        <f t="shared" si="0"/>
        <v>1400000</v>
      </c>
      <c r="R27" s="5">
        <f t="shared" si="1"/>
        <v>1400000</v>
      </c>
      <c r="S27" s="5">
        <f t="shared" si="2"/>
        <v>913262</v>
      </c>
    </row>
    <row r="28" spans="1:19" ht="12.75" customHeight="1" x14ac:dyDescent="0.2">
      <c r="A28" s="809" t="s">
        <v>63</v>
      </c>
      <c r="B28" s="809"/>
      <c r="C28" s="809"/>
      <c r="D28" s="809"/>
      <c r="E28" s="145">
        <v>6352000</v>
      </c>
      <c r="F28" s="5">
        <v>6352000</v>
      </c>
      <c r="G28" s="76">
        <v>6453967</v>
      </c>
      <c r="H28" s="83">
        <v>200000</v>
      </c>
      <c r="I28" s="5">
        <v>200000</v>
      </c>
      <c r="J28" s="84"/>
      <c r="K28" s="79">
        <v>6143000</v>
      </c>
      <c r="L28" s="5">
        <v>6143000</v>
      </c>
      <c r="M28" s="76">
        <v>5015356</v>
      </c>
      <c r="N28" s="83"/>
      <c r="O28" s="5"/>
      <c r="P28" s="84"/>
      <c r="Q28" s="78">
        <f t="shared" si="0"/>
        <v>12695000</v>
      </c>
      <c r="R28" s="5">
        <f t="shared" si="1"/>
        <v>12695000</v>
      </c>
      <c r="S28" s="5">
        <f t="shared" si="2"/>
        <v>11469323</v>
      </c>
    </row>
    <row r="29" spans="1:19" x14ac:dyDescent="0.2">
      <c r="A29" s="806" t="s">
        <v>64</v>
      </c>
      <c r="B29" s="806"/>
      <c r="C29" s="806"/>
      <c r="D29" s="806"/>
      <c r="E29" s="18"/>
      <c r="F29" s="6"/>
      <c r="G29" s="77">
        <v>282239</v>
      </c>
      <c r="H29" s="85">
        <v>24000</v>
      </c>
      <c r="I29" s="5">
        <v>24000</v>
      </c>
      <c r="J29" s="84">
        <v>92547</v>
      </c>
      <c r="K29" s="79"/>
      <c r="L29" s="5"/>
      <c r="M29" s="76"/>
      <c r="N29" s="83"/>
      <c r="O29" s="5"/>
      <c r="P29" s="84"/>
      <c r="Q29" s="78">
        <f t="shared" si="0"/>
        <v>24000</v>
      </c>
      <c r="R29" s="5">
        <f t="shared" si="1"/>
        <v>24000</v>
      </c>
      <c r="S29" s="5">
        <f t="shared" si="2"/>
        <v>374786</v>
      </c>
    </row>
    <row r="30" spans="1:19" x14ac:dyDescent="0.2">
      <c r="A30" s="845" t="s">
        <v>65</v>
      </c>
      <c r="B30" s="845"/>
      <c r="C30" s="845"/>
      <c r="D30" s="845"/>
      <c r="E30" s="150"/>
      <c r="F30" s="5"/>
      <c r="G30" s="76"/>
      <c r="H30" s="83"/>
      <c r="I30" s="5"/>
      <c r="J30" s="84"/>
      <c r="K30" s="79"/>
      <c r="L30" s="5"/>
      <c r="M30" s="76"/>
      <c r="N30" s="83"/>
      <c r="O30" s="5"/>
      <c r="P30" s="84"/>
      <c r="Q30" s="78">
        <f t="shared" si="0"/>
        <v>0</v>
      </c>
      <c r="R30" s="5">
        <f t="shared" si="1"/>
        <v>0</v>
      </c>
      <c r="S30" s="5">
        <f t="shared" si="2"/>
        <v>0</v>
      </c>
    </row>
    <row r="31" spans="1:19" ht="12.75" customHeight="1" x14ac:dyDescent="0.2">
      <c r="A31" s="845" t="s">
        <v>66</v>
      </c>
      <c r="B31" s="845"/>
      <c r="C31" s="845"/>
      <c r="D31" s="845"/>
      <c r="E31" s="150">
        <v>665000</v>
      </c>
      <c r="F31" s="5">
        <v>665000</v>
      </c>
      <c r="G31" s="76">
        <v>790337</v>
      </c>
      <c r="H31" s="83"/>
      <c r="I31" s="5"/>
      <c r="J31" s="84"/>
      <c r="K31" s="79">
        <v>5865000</v>
      </c>
      <c r="L31" s="5">
        <v>5865000</v>
      </c>
      <c r="M31" s="76">
        <v>5646219</v>
      </c>
      <c r="N31" s="83"/>
      <c r="O31" s="5"/>
      <c r="P31" s="84"/>
      <c r="Q31" s="78">
        <f t="shared" si="0"/>
        <v>6530000</v>
      </c>
      <c r="R31" s="5">
        <f t="shared" si="1"/>
        <v>6530000</v>
      </c>
      <c r="S31" s="5">
        <f t="shared" si="2"/>
        <v>6436556</v>
      </c>
    </row>
    <row r="32" spans="1:19" ht="12.75" customHeight="1" x14ac:dyDescent="0.2">
      <c r="A32" s="806" t="s">
        <v>67</v>
      </c>
      <c r="B32" s="806"/>
      <c r="C32" s="806"/>
      <c r="D32" s="806"/>
      <c r="E32" s="18">
        <v>1126000</v>
      </c>
      <c r="F32" s="5">
        <v>1666000</v>
      </c>
      <c r="G32" s="76">
        <v>1555603</v>
      </c>
      <c r="H32" s="83">
        <v>6000</v>
      </c>
      <c r="I32" s="5">
        <v>6000</v>
      </c>
      <c r="J32" s="84">
        <v>24989</v>
      </c>
      <c r="K32" s="79">
        <v>3242000</v>
      </c>
      <c r="L32" s="5">
        <v>3242000</v>
      </c>
      <c r="M32" s="76">
        <v>2878636</v>
      </c>
      <c r="N32" s="83"/>
      <c r="O32" s="5"/>
      <c r="P32" s="84"/>
      <c r="Q32" s="78">
        <f t="shared" si="0"/>
        <v>4374000</v>
      </c>
      <c r="R32" s="5">
        <f t="shared" si="1"/>
        <v>4914000</v>
      </c>
      <c r="S32" s="5">
        <f t="shared" si="2"/>
        <v>4459228</v>
      </c>
    </row>
    <row r="33" spans="1:19" ht="12.75" customHeight="1" x14ac:dyDescent="0.2">
      <c r="A33" s="806" t="s">
        <v>68</v>
      </c>
      <c r="B33" s="806"/>
      <c r="C33" s="806"/>
      <c r="D33" s="806"/>
      <c r="E33" s="18">
        <v>1296000</v>
      </c>
      <c r="F33" s="5">
        <v>1296000</v>
      </c>
      <c r="G33" s="76"/>
      <c r="H33" s="83"/>
      <c r="I33" s="5"/>
      <c r="J33" s="84"/>
      <c r="K33" s="79"/>
      <c r="L33" s="5"/>
      <c r="M33" s="76"/>
      <c r="N33" s="83"/>
      <c r="O33" s="5"/>
      <c r="P33" s="84"/>
      <c r="Q33" s="78">
        <f t="shared" si="0"/>
        <v>1296000</v>
      </c>
      <c r="R33" s="5">
        <f t="shared" si="1"/>
        <v>1296000</v>
      </c>
      <c r="S33" s="5">
        <f t="shared" si="2"/>
        <v>0</v>
      </c>
    </row>
    <row r="34" spans="1:19" ht="12.75" customHeight="1" x14ac:dyDescent="0.2">
      <c r="A34" s="806" t="s">
        <v>69</v>
      </c>
      <c r="B34" s="806"/>
      <c r="C34" s="806"/>
      <c r="D34" s="806"/>
      <c r="E34" s="18"/>
      <c r="F34" s="5"/>
      <c r="G34" s="76">
        <v>2286</v>
      </c>
      <c r="H34" s="83"/>
      <c r="I34" s="5"/>
      <c r="J34" s="84">
        <v>15</v>
      </c>
      <c r="K34" s="79"/>
      <c r="L34" s="5"/>
      <c r="M34" s="76">
        <v>26</v>
      </c>
      <c r="N34" s="83"/>
      <c r="O34" s="5"/>
      <c r="P34" s="84">
        <v>3</v>
      </c>
      <c r="Q34" s="78">
        <f t="shared" si="0"/>
        <v>0</v>
      </c>
      <c r="R34" s="5">
        <f t="shared" si="1"/>
        <v>0</v>
      </c>
      <c r="S34" s="5">
        <f t="shared" si="2"/>
        <v>2330</v>
      </c>
    </row>
    <row r="35" spans="1:19" ht="12.75" customHeight="1" x14ac:dyDescent="0.2">
      <c r="A35" s="806" t="s">
        <v>70</v>
      </c>
      <c r="B35" s="806"/>
      <c r="C35" s="806"/>
      <c r="D35" s="806"/>
      <c r="E35" s="146"/>
      <c r="F35" s="6"/>
      <c r="G35" s="77"/>
      <c r="H35" s="85"/>
      <c r="I35" s="5"/>
      <c r="J35" s="84"/>
      <c r="K35" s="79"/>
      <c r="L35" s="5"/>
      <c r="M35" s="76"/>
      <c r="N35" s="83"/>
      <c r="O35" s="5"/>
      <c r="P35" s="84"/>
      <c r="Q35" s="78">
        <f t="shared" si="0"/>
        <v>0</v>
      </c>
      <c r="R35" s="5">
        <f t="shared" si="1"/>
        <v>0</v>
      </c>
      <c r="S35" s="5">
        <f t="shared" si="2"/>
        <v>0</v>
      </c>
    </row>
    <row r="36" spans="1:19" ht="12.75" customHeight="1" x14ac:dyDescent="0.2">
      <c r="A36" s="469" t="s">
        <v>257</v>
      </c>
      <c r="B36" s="469"/>
      <c r="C36" s="469"/>
      <c r="D36" s="469"/>
      <c r="E36" s="146"/>
      <c r="F36" s="6"/>
      <c r="G36" s="77">
        <v>199169</v>
      </c>
      <c r="H36" s="85"/>
      <c r="I36" s="5"/>
      <c r="J36" s="84"/>
      <c r="K36" s="79"/>
      <c r="L36" s="5"/>
      <c r="M36" s="76"/>
      <c r="N36" s="83"/>
      <c r="O36" s="5"/>
      <c r="P36" s="84"/>
      <c r="Q36" s="78"/>
      <c r="R36" s="5"/>
      <c r="S36" s="5"/>
    </row>
    <row r="37" spans="1:19" x14ac:dyDescent="0.2">
      <c r="A37" s="806" t="s">
        <v>150</v>
      </c>
      <c r="B37" s="806"/>
      <c r="C37" s="806"/>
      <c r="D37" s="806"/>
      <c r="E37" s="146"/>
      <c r="F37" s="6"/>
      <c r="G37" s="77">
        <v>481279</v>
      </c>
      <c r="H37" s="85"/>
      <c r="I37" s="5"/>
      <c r="J37" s="84">
        <v>7785</v>
      </c>
      <c r="K37" s="79"/>
      <c r="L37" s="5"/>
      <c r="M37" s="76">
        <v>1100</v>
      </c>
      <c r="N37" s="83"/>
      <c r="O37" s="5"/>
      <c r="P37" s="84"/>
      <c r="Q37" s="78">
        <f t="shared" si="0"/>
        <v>0</v>
      </c>
      <c r="R37" s="5">
        <f t="shared" si="1"/>
        <v>0</v>
      </c>
      <c r="S37" s="5">
        <f t="shared" si="2"/>
        <v>490164</v>
      </c>
    </row>
    <row r="38" spans="1:19" s="11" customFormat="1" x14ac:dyDescent="0.2">
      <c r="A38" s="805" t="s">
        <v>71</v>
      </c>
      <c r="B38" s="805"/>
      <c r="C38" s="805"/>
      <c r="D38" s="805"/>
      <c r="E38" s="151">
        <f t="shared" ref="E38:P38" si="5">SUM(E27:E37)</f>
        <v>10839000</v>
      </c>
      <c r="F38" s="151">
        <f t="shared" si="5"/>
        <v>11379000</v>
      </c>
      <c r="G38" s="151">
        <f t="shared" si="5"/>
        <v>10678142</v>
      </c>
      <c r="H38" s="85">
        <f t="shared" si="5"/>
        <v>230000</v>
      </c>
      <c r="I38" s="6">
        <f t="shared" si="5"/>
        <v>230000</v>
      </c>
      <c r="J38" s="77">
        <f t="shared" si="5"/>
        <v>125336</v>
      </c>
      <c r="K38" s="85">
        <f t="shared" si="5"/>
        <v>15250000</v>
      </c>
      <c r="L38" s="6">
        <f t="shared" si="5"/>
        <v>15250000</v>
      </c>
      <c r="M38" s="6">
        <f t="shared" si="5"/>
        <v>13541337</v>
      </c>
      <c r="N38" s="6">
        <f t="shared" si="5"/>
        <v>0</v>
      </c>
      <c r="O38" s="6">
        <f t="shared" si="5"/>
        <v>0</v>
      </c>
      <c r="P38" s="6">
        <f t="shared" si="5"/>
        <v>3</v>
      </c>
      <c r="Q38" s="143">
        <f t="shared" si="0"/>
        <v>26319000</v>
      </c>
      <c r="R38" s="58">
        <f t="shared" si="1"/>
        <v>26859000</v>
      </c>
      <c r="S38" s="58">
        <f t="shared" si="2"/>
        <v>24344818</v>
      </c>
    </row>
    <row r="39" spans="1:19" x14ac:dyDescent="0.2">
      <c r="A39" s="842"/>
      <c r="B39" s="842"/>
      <c r="C39" s="842"/>
      <c r="D39" s="842"/>
      <c r="E39" s="152"/>
      <c r="F39" s="5"/>
      <c r="G39" s="76"/>
      <c r="H39" s="83"/>
      <c r="I39" s="5"/>
      <c r="J39" s="84"/>
      <c r="K39" s="79"/>
      <c r="L39" s="5"/>
      <c r="M39" s="76"/>
      <c r="N39" s="83"/>
      <c r="O39" s="5"/>
      <c r="P39" s="84"/>
      <c r="Q39" s="78">
        <f t="shared" si="0"/>
        <v>0</v>
      </c>
      <c r="R39" s="5">
        <f t="shared" si="1"/>
        <v>0</v>
      </c>
      <c r="S39" s="5">
        <f t="shared" si="2"/>
        <v>0</v>
      </c>
    </row>
    <row r="40" spans="1:19" ht="23.25" customHeight="1" x14ac:dyDescent="0.2">
      <c r="A40" s="809" t="s">
        <v>72</v>
      </c>
      <c r="B40" s="809"/>
      <c r="C40" s="809"/>
      <c r="D40" s="809"/>
      <c r="E40" s="147"/>
      <c r="F40" s="5"/>
      <c r="G40" s="76"/>
      <c r="H40" s="83"/>
      <c r="I40" s="5"/>
      <c r="J40" s="84"/>
      <c r="K40" s="79"/>
      <c r="L40" s="5"/>
      <c r="M40" s="76"/>
      <c r="N40" s="83"/>
      <c r="O40" s="5"/>
      <c r="P40" s="84"/>
      <c r="Q40" s="78">
        <f t="shared" si="0"/>
        <v>0</v>
      </c>
      <c r="R40" s="5">
        <f t="shared" si="1"/>
        <v>0</v>
      </c>
      <c r="S40" s="5">
        <f t="shared" si="2"/>
        <v>0</v>
      </c>
    </row>
    <row r="41" spans="1:19" ht="23.25" customHeight="1" x14ac:dyDescent="0.2">
      <c r="A41" s="809" t="s">
        <v>148</v>
      </c>
      <c r="B41" s="809"/>
      <c r="C41" s="809"/>
      <c r="D41" s="809"/>
      <c r="E41" s="147"/>
      <c r="F41" s="5"/>
      <c r="G41" s="76">
        <v>6000</v>
      </c>
      <c r="H41" s="83"/>
      <c r="I41" s="5"/>
      <c r="J41" s="84"/>
      <c r="K41" s="79"/>
      <c r="L41" s="5"/>
      <c r="M41" s="76"/>
      <c r="N41" s="83"/>
      <c r="O41" s="5"/>
      <c r="P41" s="84"/>
      <c r="Q41" s="78">
        <f t="shared" si="0"/>
        <v>0</v>
      </c>
      <c r="R41" s="5">
        <f t="shared" si="1"/>
        <v>0</v>
      </c>
      <c r="S41" s="5">
        <f t="shared" si="2"/>
        <v>6000</v>
      </c>
    </row>
    <row r="42" spans="1:19" x14ac:dyDescent="0.2">
      <c r="A42" s="806" t="s">
        <v>149</v>
      </c>
      <c r="B42" s="806"/>
      <c r="C42" s="806"/>
      <c r="D42" s="806"/>
      <c r="E42" s="146"/>
      <c r="F42" s="5"/>
      <c r="G42" s="76">
        <v>503589</v>
      </c>
      <c r="H42" s="83"/>
      <c r="I42" s="5"/>
      <c r="J42" s="84"/>
      <c r="K42" s="79"/>
      <c r="L42" s="5"/>
      <c r="M42" s="76"/>
      <c r="N42" s="83"/>
      <c r="O42" s="5"/>
      <c r="P42" s="84"/>
      <c r="Q42" s="78">
        <f t="shared" si="0"/>
        <v>0</v>
      </c>
      <c r="R42" s="5">
        <f t="shared" si="1"/>
        <v>0</v>
      </c>
      <c r="S42" s="5">
        <f t="shared" si="2"/>
        <v>503589</v>
      </c>
    </row>
    <row r="43" spans="1:19" s="11" customFormat="1" x14ac:dyDescent="0.2">
      <c r="A43" s="805" t="s">
        <v>73</v>
      </c>
      <c r="B43" s="805"/>
      <c r="C43" s="805"/>
      <c r="D43" s="805"/>
      <c r="E43" s="46">
        <f t="shared" ref="E43:J43" si="6">SUM(E40:E42)</f>
        <v>0</v>
      </c>
      <c r="F43" s="6">
        <f t="shared" si="6"/>
        <v>0</v>
      </c>
      <c r="G43" s="77">
        <f t="shared" si="6"/>
        <v>509589</v>
      </c>
      <c r="H43" s="85">
        <f t="shared" si="6"/>
        <v>0</v>
      </c>
      <c r="I43" s="6">
        <f t="shared" si="6"/>
        <v>0</v>
      </c>
      <c r="J43" s="6">
        <f t="shared" si="6"/>
        <v>0</v>
      </c>
      <c r="K43" s="80"/>
      <c r="L43" s="6">
        <f>SUM(L40:L42)</f>
        <v>0</v>
      </c>
      <c r="M43" s="77"/>
      <c r="N43" s="85"/>
      <c r="O43" s="6">
        <f>SUM(O40:O42)</f>
        <v>0</v>
      </c>
      <c r="P43" s="6">
        <f>SUM(P40:P42)</f>
        <v>0</v>
      </c>
      <c r="Q43" s="6">
        <f>SUM(Q40:Q42)</f>
        <v>0</v>
      </c>
      <c r="R43" s="5">
        <f t="shared" si="1"/>
        <v>0</v>
      </c>
      <c r="S43" s="5">
        <f t="shared" si="2"/>
        <v>509589</v>
      </c>
    </row>
    <row r="44" spans="1:19" x14ac:dyDescent="0.2">
      <c r="A44" s="806"/>
      <c r="B44" s="806"/>
      <c r="C44" s="806"/>
      <c r="D44" s="806"/>
      <c r="E44" s="146"/>
      <c r="F44" s="5"/>
      <c r="G44" s="76"/>
      <c r="H44" s="83"/>
      <c r="I44" s="5"/>
      <c r="J44" s="84"/>
      <c r="K44" s="79"/>
      <c r="L44" s="5"/>
      <c r="M44" s="76"/>
      <c r="N44" s="83"/>
      <c r="O44" s="5"/>
      <c r="P44" s="84"/>
      <c r="Q44" s="78">
        <f t="shared" si="0"/>
        <v>0</v>
      </c>
      <c r="R44" s="5">
        <f t="shared" si="1"/>
        <v>0</v>
      </c>
      <c r="S44" s="5">
        <f t="shared" si="2"/>
        <v>0</v>
      </c>
    </row>
    <row r="45" spans="1:19" s="11" customFormat="1" x14ac:dyDescent="0.2">
      <c r="A45" s="805" t="s">
        <v>74</v>
      </c>
      <c r="B45" s="805"/>
      <c r="C45" s="805"/>
      <c r="D45" s="805"/>
      <c r="E45" s="46">
        <f>E18+E25+E38+E43</f>
        <v>247068000</v>
      </c>
      <c r="F45" s="6">
        <f t="shared" ref="F45:Q45" si="7">F18+F25+F38+F43</f>
        <v>273325889</v>
      </c>
      <c r="G45" s="77">
        <f t="shared" si="7"/>
        <v>284569381</v>
      </c>
      <c r="H45" s="85">
        <f t="shared" si="7"/>
        <v>230000</v>
      </c>
      <c r="I45" s="6">
        <f t="shared" si="7"/>
        <v>230000</v>
      </c>
      <c r="J45" s="6">
        <f t="shared" si="7"/>
        <v>282836</v>
      </c>
      <c r="K45" s="6">
        <f t="shared" si="7"/>
        <v>15250000</v>
      </c>
      <c r="L45" s="6">
        <f t="shared" si="7"/>
        <v>15250000</v>
      </c>
      <c r="M45" s="6">
        <f t="shared" si="7"/>
        <v>13541337</v>
      </c>
      <c r="N45" s="6">
        <f t="shared" si="7"/>
        <v>0</v>
      </c>
      <c r="O45" s="6">
        <f t="shared" si="7"/>
        <v>0</v>
      </c>
      <c r="P45" s="6">
        <f t="shared" si="7"/>
        <v>3</v>
      </c>
      <c r="Q45" s="6">
        <f t="shared" si="7"/>
        <v>262548000</v>
      </c>
      <c r="R45" s="58">
        <f t="shared" si="1"/>
        <v>288805889</v>
      </c>
      <c r="S45" s="58">
        <f t="shared" si="2"/>
        <v>298393557</v>
      </c>
    </row>
    <row r="46" spans="1:19" x14ac:dyDescent="0.2">
      <c r="A46" s="806"/>
      <c r="B46" s="806"/>
      <c r="C46" s="806"/>
      <c r="D46" s="806"/>
      <c r="E46" s="146"/>
      <c r="F46" s="5"/>
      <c r="G46" s="76"/>
      <c r="H46" s="83"/>
      <c r="I46" s="5"/>
      <c r="J46" s="84"/>
      <c r="K46" s="79"/>
      <c r="L46" s="5"/>
      <c r="M46" s="76"/>
      <c r="N46" s="83"/>
      <c r="O46" s="5"/>
      <c r="P46" s="84"/>
      <c r="Q46" s="78">
        <f t="shared" si="0"/>
        <v>0</v>
      </c>
      <c r="R46" s="5">
        <f t="shared" si="1"/>
        <v>0</v>
      </c>
      <c r="S46" s="5">
        <f t="shared" si="2"/>
        <v>0</v>
      </c>
    </row>
    <row r="47" spans="1:19" x14ac:dyDescent="0.2">
      <c r="A47" s="806" t="s">
        <v>75</v>
      </c>
      <c r="B47" s="806"/>
      <c r="C47" s="806"/>
      <c r="D47" s="806"/>
      <c r="E47" s="146"/>
      <c r="F47" s="5"/>
      <c r="G47" s="76"/>
      <c r="H47" s="83"/>
      <c r="I47" s="5"/>
      <c r="J47" s="84"/>
      <c r="K47" s="79"/>
      <c r="L47" s="5"/>
      <c r="M47" s="76"/>
      <c r="N47" s="83"/>
      <c r="O47" s="5"/>
      <c r="P47" s="84"/>
      <c r="Q47" s="78">
        <f t="shared" si="0"/>
        <v>0</v>
      </c>
      <c r="R47" s="5">
        <f t="shared" si="1"/>
        <v>0</v>
      </c>
      <c r="S47" s="5">
        <f t="shared" si="2"/>
        <v>0</v>
      </c>
    </row>
    <row r="48" spans="1:19" x14ac:dyDescent="0.2">
      <c r="A48" s="806" t="s">
        <v>76</v>
      </c>
      <c r="B48" s="806"/>
      <c r="C48" s="806"/>
      <c r="D48" s="806"/>
      <c r="E48" s="146"/>
      <c r="F48" s="5"/>
      <c r="G48" s="76"/>
      <c r="H48" s="83"/>
      <c r="I48" s="5"/>
      <c r="J48" s="84"/>
      <c r="K48" s="79"/>
      <c r="L48" s="5"/>
      <c r="M48" s="76"/>
      <c r="N48" s="83"/>
      <c r="O48" s="5"/>
      <c r="P48" s="84"/>
      <c r="Q48" s="78">
        <f t="shared" si="0"/>
        <v>0</v>
      </c>
      <c r="R48" s="5">
        <f t="shared" si="1"/>
        <v>0</v>
      </c>
      <c r="S48" s="5">
        <f t="shared" si="2"/>
        <v>0</v>
      </c>
    </row>
    <row r="49" spans="1:19" x14ac:dyDescent="0.2">
      <c r="A49" s="806" t="s">
        <v>77</v>
      </c>
      <c r="B49" s="806"/>
      <c r="C49" s="806"/>
      <c r="D49" s="806"/>
      <c r="E49" s="146">
        <v>37447000</v>
      </c>
      <c r="F49" s="5">
        <v>26554035</v>
      </c>
      <c r="G49" s="76">
        <v>26554035</v>
      </c>
      <c r="H49" s="83">
        <v>533000</v>
      </c>
      <c r="I49" s="5">
        <v>533444</v>
      </c>
      <c r="J49" s="84">
        <v>533444</v>
      </c>
      <c r="K49" s="79">
        <v>1512000</v>
      </c>
      <c r="L49" s="5">
        <v>1511930</v>
      </c>
      <c r="M49" s="76">
        <v>1511930</v>
      </c>
      <c r="N49" s="83">
        <v>130000</v>
      </c>
      <c r="O49" s="5">
        <v>129605</v>
      </c>
      <c r="P49" s="84">
        <v>129605</v>
      </c>
      <c r="Q49" s="78">
        <f t="shared" si="0"/>
        <v>39622000</v>
      </c>
      <c r="R49" s="5">
        <f t="shared" si="1"/>
        <v>28729014</v>
      </c>
      <c r="S49" s="5">
        <f t="shared" si="2"/>
        <v>28729014</v>
      </c>
    </row>
    <row r="50" spans="1:19" x14ac:dyDescent="0.2">
      <c r="A50" s="806" t="s">
        <v>78</v>
      </c>
      <c r="B50" s="806"/>
      <c r="C50" s="806"/>
      <c r="D50" s="806"/>
      <c r="E50" s="146"/>
      <c r="F50" s="5"/>
      <c r="G50" s="76">
        <v>5669254</v>
      </c>
      <c r="H50" s="83"/>
      <c r="I50" s="5"/>
      <c r="J50" s="84"/>
      <c r="K50" s="79"/>
      <c r="L50" s="5"/>
      <c r="M50" s="76"/>
      <c r="N50" s="83"/>
      <c r="O50" s="5"/>
      <c r="P50" s="84"/>
      <c r="Q50" s="78">
        <f t="shared" si="0"/>
        <v>0</v>
      </c>
      <c r="R50" s="5">
        <f t="shared" si="1"/>
        <v>0</v>
      </c>
      <c r="S50" s="5">
        <f t="shared" si="2"/>
        <v>5669254</v>
      </c>
    </row>
    <row r="51" spans="1:19" x14ac:dyDescent="0.2">
      <c r="A51" s="806" t="s">
        <v>79</v>
      </c>
      <c r="B51" s="806"/>
      <c r="C51" s="806"/>
      <c r="D51" s="806"/>
      <c r="E51" s="146"/>
      <c r="F51" s="5"/>
      <c r="G51" s="76"/>
      <c r="H51" s="83"/>
      <c r="I51" s="5"/>
      <c r="J51" s="84"/>
      <c r="K51" s="79"/>
      <c r="L51" s="5"/>
      <c r="M51" s="76"/>
      <c r="N51" s="83"/>
      <c r="O51" s="5"/>
      <c r="P51" s="84"/>
      <c r="Q51" s="78">
        <f t="shared" si="0"/>
        <v>0</v>
      </c>
      <c r="R51" s="5">
        <f t="shared" si="1"/>
        <v>0</v>
      </c>
      <c r="S51" s="5">
        <f t="shared" si="2"/>
        <v>0</v>
      </c>
    </row>
    <row r="52" spans="1:19" x14ac:dyDescent="0.2">
      <c r="A52" s="806" t="s">
        <v>80</v>
      </c>
      <c r="B52" s="806"/>
      <c r="C52" s="806"/>
      <c r="D52" s="806"/>
      <c r="E52" s="146"/>
      <c r="F52" s="5"/>
      <c r="G52" s="76"/>
      <c r="H52" s="83"/>
      <c r="I52" s="5"/>
      <c r="J52" s="84"/>
      <c r="K52" s="79"/>
      <c r="L52" s="5"/>
      <c r="M52" s="76"/>
      <c r="N52" s="83"/>
      <c r="O52" s="5"/>
      <c r="P52" s="84"/>
      <c r="Q52" s="78">
        <f t="shared" si="0"/>
        <v>0</v>
      </c>
      <c r="R52" s="5">
        <f t="shared" si="1"/>
        <v>0</v>
      </c>
      <c r="S52" s="5">
        <f t="shared" si="2"/>
        <v>0</v>
      </c>
    </row>
    <row r="53" spans="1:19" x14ac:dyDescent="0.2">
      <c r="A53" s="806" t="s">
        <v>81</v>
      </c>
      <c r="B53" s="806"/>
      <c r="C53" s="806"/>
      <c r="D53" s="806"/>
      <c r="E53" s="146"/>
      <c r="F53" s="5"/>
      <c r="G53" s="76"/>
      <c r="H53" s="83"/>
      <c r="I53" s="5"/>
      <c r="J53" s="84"/>
      <c r="K53" s="79"/>
      <c r="L53" s="5"/>
      <c r="M53" s="76"/>
      <c r="N53" s="83"/>
      <c r="O53" s="5"/>
      <c r="P53" s="84"/>
      <c r="Q53" s="78">
        <f t="shared" si="0"/>
        <v>0</v>
      </c>
      <c r="R53" s="5">
        <f t="shared" si="1"/>
        <v>0</v>
      </c>
      <c r="S53" s="5">
        <f t="shared" si="2"/>
        <v>0</v>
      </c>
    </row>
    <row r="54" spans="1:19" x14ac:dyDescent="0.2">
      <c r="A54" s="805" t="s">
        <v>82</v>
      </c>
      <c r="B54" s="805"/>
      <c r="C54" s="805"/>
      <c r="D54" s="805"/>
      <c r="E54" s="46">
        <f>SUM(E47:E53)</f>
        <v>37447000</v>
      </c>
      <c r="F54" s="6">
        <f t="shared" ref="F54:P54" si="8">SUM(F47:F53)</f>
        <v>26554035</v>
      </c>
      <c r="G54" s="6">
        <f t="shared" si="8"/>
        <v>32223289</v>
      </c>
      <c r="H54" s="85">
        <f t="shared" si="8"/>
        <v>533000</v>
      </c>
      <c r="I54" s="6">
        <f t="shared" si="8"/>
        <v>533444</v>
      </c>
      <c r="J54" s="6">
        <f t="shared" si="8"/>
        <v>533444</v>
      </c>
      <c r="K54" s="6">
        <f t="shared" si="8"/>
        <v>1512000</v>
      </c>
      <c r="L54" s="6">
        <f t="shared" si="8"/>
        <v>1511930</v>
      </c>
      <c r="M54" s="6">
        <f t="shared" si="8"/>
        <v>1511930</v>
      </c>
      <c r="N54" s="6">
        <f t="shared" si="8"/>
        <v>130000</v>
      </c>
      <c r="O54" s="6">
        <f t="shared" si="8"/>
        <v>129605</v>
      </c>
      <c r="P54" s="6">
        <f t="shared" si="8"/>
        <v>129605</v>
      </c>
      <c r="Q54" s="143">
        <f t="shared" si="0"/>
        <v>39622000</v>
      </c>
      <c r="R54" s="58">
        <f t="shared" si="1"/>
        <v>28729014</v>
      </c>
      <c r="S54" s="58">
        <f t="shared" si="2"/>
        <v>34398268</v>
      </c>
    </row>
    <row r="55" spans="1:19" x14ac:dyDescent="0.2">
      <c r="A55" s="806"/>
      <c r="B55" s="806"/>
      <c r="C55" s="806"/>
      <c r="D55" s="806"/>
      <c r="E55" s="146"/>
      <c r="F55" s="5"/>
      <c r="G55" s="76"/>
      <c r="H55" s="83"/>
      <c r="I55" s="5"/>
      <c r="J55" s="84"/>
      <c r="K55" s="79"/>
      <c r="L55" s="5"/>
      <c r="M55" s="76"/>
      <c r="N55" s="83"/>
      <c r="O55" s="5"/>
      <c r="P55" s="84"/>
      <c r="Q55" s="78">
        <f t="shared" si="0"/>
        <v>0</v>
      </c>
      <c r="R55" s="5">
        <f t="shared" si="1"/>
        <v>0</v>
      </c>
      <c r="S55" s="5">
        <f t="shared" si="2"/>
        <v>0</v>
      </c>
    </row>
    <row r="56" spans="1:19" x14ac:dyDescent="0.2">
      <c r="A56" s="805" t="s">
        <v>83</v>
      </c>
      <c r="B56" s="805"/>
      <c r="C56" s="805"/>
      <c r="D56" s="805"/>
      <c r="E56" s="46">
        <f>E45+E54</f>
        <v>284515000</v>
      </c>
      <c r="F56" s="6">
        <f t="shared" ref="F56:P56" si="9">F45+F54</f>
        <v>299879924</v>
      </c>
      <c r="G56" s="77">
        <f t="shared" si="9"/>
        <v>316792670</v>
      </c>
      <c r="H56" s="85">
        <f t="shared" si="9"/>
        <v>763000</v>
      </c>
      <c r="I56" s="6">
        <f t="shared" si="9"/>
        <v>763444</v>
      </c>
      <c r="J56" s="6">
        <f t="shared" si="9"/>
        <v>816280</v>
      </c>
      <c r="K56" s="6">
        <f t="shared" si="9"/>
        <v>16762000</v>
      </c>
      <c r="L56" s="6">
        <f t="shared" si="9"/>
        <v>16761930</v>
      </c>
      <c r="M56" s="6">
        <f t="shared" si="9"/>
        <v>15053267</v>
      </c>
      <c r="N56" s="6">
        <f t="shared" si="9"/>
        <v>130000</v>
      </c>
      <c r="O56" s="6">
        <f t="shared" si="9"/>
        <v>129605</v>
      </c>
      <c r="P56" s="6">
        <f t="shared" si="9"/>
        <v>129608</v>
      </c>
      <c r="Q56" s="143">
        <f t="shared" si="0"/>
        <v>302170000</v>
      </c>
      <c r="R56" s="58">
        <f t="shared" si="1"/>
        <v>317534903</v>
      </c>
      <c r="S56" s="58">
        <f t="shared" si="2"/>
        <v>332791825</v>
      </c>
    </row>
    <row r="57" spans="1:19" x14ac:dyDescent="0.2">
      <c r="A57" s="806" t="s">
        <v>80</v>
      </c>
      <c r="B57" s="806"/>
      <c r="C57" s="806"/>
      <c r="D57" s="806"/>
      <c r="E57" s="146"/>
      <c r="F57" s="5"/>
      <c r="G57" s="76"/>
      <c r="H57" s="83">
        <v>30749000</v>
      </c>
      <c r="I57" s="5">
        <v>32802600</v>
      </c>
      <c r="J57" s="84">
        <v>32846254</v>
      </c>
      <c r="K57" s="79">
        <v>79671000</v>
      </c>
      <c r="L57" s="5">
        <v>82248044</v>
      </c>
      <c r="M57" s="76">
        <v>80804135</v>
      </c>
      <c r="N57" s="83">
        <v>359000</v>
      </c>
      <c r="O57" s="5">
        <v>337000</v>
      </c>
      <c r="P57" s="84">
        <v>189933</v>
      </c>
      <c r="Q57" s="143">
        <f t="shared" si="0"/>
        <v>110779000</v>
      </c>
      <c r="R57" s="5">
        <f t="shared" si="1"/>
        <v>115387644</v>
      </c>
      <c r="S57" s="5">
        <f t="shared" si="2"/>
        <v>113840322</v>
      </c>
    </row>
  </sheetData>
  <sheetProtection selectLockedCells="1" selectUnlockedCells="1"/>
  <mergeCells count="58">
    <mergeCell ref="E6:G6"/>
    <mergeCell ref="H6:J6"/>
    <mergeCell ref="A14:D14"/>
    <mergeCell ref="A3:R3"/>
    <mergeCell ref="A4:R4"/>
    <mergeCell ref="A5:R5"/>
    <mergeCell ref="A8:D8"/>
    <mergeCell ref="A9:D9"/>
    <mergeCell ref="A6:D7"/>
    <mergeCell ref="K6:M6"/>
    <mergeCell ref="N6:P6"/>
    <mergeCell ref="Q6:S6"/>
    <mergeCell ref="A17:D17"/>
    <mergeCell ref="A10:D10"/>
    <mergeCell ref="A11:D11"/>
    <mergeCell ref="A12:D12"/>
    <mergeCell ref="A13:D13"/>
    <mergeCell ref="A15:D15"/>
    <mergeCell ref="A16:D16"/>
    <mergeCell ref="A35:D35"/>
    <mergeCell ref="A29:D29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30:D30"/>
    <mergeCell ref="A31:D31"/>
    <mergeCell ref="A32:D32"/>
    <mergeCell ref="A33:D33"/>
    <mergeCell ref="A34:D34"/>
    <mergeCell ref="A52:D52"/>
    <mergeCell ref="A57:D57"/>
    <mergeCell ref="A53:D53"/>
    <mergeCell ref="A54:D54"/>
    <mergeCell ref="A55:D55"/>
    <mergeCell ref="A56:D56"/>
    <mergeCell ref="A37:D37"/>
    <mergeCell ref="A38:D38"/>
    <mergeCell ref="A51:D51"/>
    <mergeCell ref="A47:D47"/>
    <mergeCell ref="A48:D48"/>
    <mergeCell ref="A49:D49"/>
    <mergeCell ref="A50:D50"/>
    <mergeCell ref="A42:D42"/>
    <mergeCell ref="A46:D46"/>
    <mergeCell ref="A39:D39"/>
    <mergeCell ref="A40:D40"/>
    <mergeCell ref="A41:D41"/>
    <mergeCell ref="A43:D43"/>
    <mergeCell ref="A44:D44"/>
    <mergeCell ref="A45:D45"/>
  </mergeCells>
  <phoneticPr fontId="18" type="noConversion"/>
  <printOptions horizontalCentered="1"/>
  <pageMargins left="0.2902777777777778" right="0.20972222222222223" top="0.22013888888888888" bottom="0.20972222222222223" header="0.51180555555555551" footer="0.51180555555555551"/>
  <pageSetup paperSize="9" scale="65" firstPageNumber="0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41"/>
  <sheetViews>
    <sheetView workbookViewId="0">
      <pane ySplit="6" topLeftCell="A25" activePane="bottomLeft" state="frozen"/>
      <selection pane="bottomLeft"/>
    </sheetView>
  </sheetViews>
  <sheetFormatPr defaultRowHeight="12.75" x14ac:dyDescent="0.2"/>
  <cols>
    <col min="1" max="1" width="6.28515625" style="709" customWidth="1"/>
    <col min="2" max="2" width="48.85546875" style="709" customWidth="1"/>
    <col min="3" max="3" width="14.7109375" style="709" customWidth="1"/>
    <col min="4" max="4" width="13.5703125" style="709" customWidth="1"/>
    <col min="5" max="7" width="9.140625" style="709"/>
    <col min="8" max="8" width="14.5703125" style="709" customWidth="1"/>
    <col min="9" max="256" width="9.140625" style="709"/>
    <col min="257" max="257" width="6.28515625" style="709" customWidth="1"/>
    <col min="258" max="258" width="48.85546875" style="709" customWidth="1"/>
    <col min="259" max="259" width="14.7109375" style="709" customWidth="1"/>
    <col min="260" max="260" width="13.5703125" style="709" customWidth="1"/>
    <col min="261" max="263" width="9.140625" style="709"/>
    <col min="264" max="264" width="14.5703125" style="709" customWidth="1"/>
    <col min="265" max="512" width="9.140625" style="709"/>
    <col min="513" max="513" width="6.28515625" style="709" customWidth="1"/>
    <col min="514" max="514" width="48.85546875" style="709" customWidth="1"/>
    <col min="515" max="515" width="14.7109375" style="709" customWidth="1"/>
    <col min="516" max="516" width="13.5703125" style="709" customWidth="1"/>
    <col min="517" max="519" width="9.140625" style="709"/>
    <col min="520" max="520" width="14.5703125" style="709" customWidth="1"/>
    <col min="521" max="768" width="9.140625" style="709"/>
    <col min="769" max="769" width="6.28515625" style="709" customWidth="1"/>
    <col min="770" max="770" width="48.85546875" style="709" customWidth="1"/>
    <col min="771" max="771" width="14.7109375" style="709" customWidth="1"/>
    <col min="772" max="772" width="13.5703125" style="709" customWidth="1"/>
    <col min="773" max="775" width="9.140625" style="709"/>
    <col min="776" max="776" width="14.5703125" style="709" customWidth="1"/>
    <col min="777" max="1024" width="9.140625" style="709"/>
    <col min="1025" max="1025" width="6.28515625" style="709" customWidth="1"/>
    <col min="1026" max="1026" width="48.85546875" style="709" customWidth="1"/>
    <col min="1027" max="1027" width="14.7109375" style="709" customWidth="1"/>
    <col min="1028" max="1028" width="13.5703125" style="709" customWidth="1"/>
    <col min="1029" max="1031" width="9.140625" style="709"/>
    <col min="1032" max="1032" width="14.5703125" style="709" customWidth="1"/>
    <col min="1033" max="1280" width="9.140625" style="709"/>
    <col min="1281" max="1281" width="6.28515625" style="709" customWidth="1"/>
    <col min="1282" max="1282" width="48.85546875" style="709" customWidth="1"/>
    <col min="1283" max="1283" width="14.7109375" style="709" customWidth="1"/>
    <col min="1284" max="1284" width="13.5703125" style="709" customWidth="1"/>
    <col min="1285" max="1287" width="9.140625" style="709"/>
    <col min="1288" max="1288" width="14.5703125" style="709" customWidth="1"/>
    <col min="1289" max="1536" width="9.140625" style="709"/>
    <col min="1537" max="1537" width="6.28515625" style="709" customWidth="1"/>
    <col min="1538" max="1538" width="48.85546875" style="709" customWidth="1"/>
    <col min="1539" max="1539" width="14.7109375" style="709" customWidth="1"/>
    <col min="1540" max="1540" width="13.5703125" style="709" customWidth="1"/>
    <col min="1541" max="1543" width="9.140625" style="709"/>
    <col min="1544" max="1544" width="14.5703125" style="709" customWidth="1"/>
    <col min="1545" max="1792" width="9.140625" style="709"/>
    <col min="1793" max="1793" width="6.28515625" style="709" customWidth="1"/>
    <col min="1794" max="1794" width="48.85546875" style="709" customWidth="1"/>
    <col min="1795" max="1795" width="14.7109375" style="709" customWidth="1"/>
    <col min="1796" max="1796" width="13.5703125" style="709" customWidth="1"/>
    <col min="1797" max="1799" width="9.140625" style="709"/>
    <col min="1800" max="1800" width="14.5703125" style="709" customWidth="1"/>
    <col min="1801" max="2048" width="9.140625" style="709"/>
    <col min="2049" max="2049" width="6.28515625" style="709" customWidth="1"/>
    <col min="2050" max="2050" width="48.85546875" style="709" customWidth="1"/>
    <col min="2051" max="2051" width="14.7109375" style="709" customWidth="1"/>
    <col min="2052" max="2052" width="13.5703125" style="709" customWidth="1"/>
    <col min="2053" max="2055" width="9.140625" style="709"/>
    <col min="2056" max="2056" width="14.5703125" style="709" customWidth="1"/>
    <col min="2057" max="2304" width="9.140625" style="709"/>
    <col min="2305" max="2305" width="6.28515625" style="709" customWidth="1"/>
    <col min="2306" max="2306" width="48.85546875" style="709" customWidth="1"/>
    <col min="2307" max="2307" width="14.7109375" style="709" customWidth="1"/>
    <col min="2308" max="2308" width="13.5703125" style="709" customWidth="1"/>
    <col min="2309" max="2311" width="9.140625" style="709"/>
    <col min="2312" max="2312" width="14.5703125" style="709" customWidth="1"/>
    <col min="2313" max="2560" width="9.140625" style="709"/>
    <col min="2561" max="2561" width="6.28515625" style="709" customWidth="1"/>
    <col min="2562" max="2562" width="48.85546875" style="709" customWidth="1"/>
    <col min="2563" max="2563" width="14.7109375" style="709" customWidth="1"/>
    <col min="2564" max="2564" width="13.5703125" style="709" customWidth="1"/>
    <col min="2565" max="2567" width="9.140625" style="709"/>
    <col min="2568" max="2568" width="14.5703125" style="709" customWidth="1"/>
    <col min="2569" max="2816" width="9.140625" style="709"/>
    <col min="2817" max="2817" width="6.28515625" style="709" customWidth="1"/>
    <col min="2818" max="2818" width="48.85546875" style="709" customWidth="1"/>
    <col min="2819" max="2819" width="14.7109375" style="709" customWidth="1"/>
    <col min="2820" max="2820" width="13.5703125" style="709" customWidth="1"/>
    <col min="2821" max="2823" width="9.140625" style="709"/>
    <col min="2824" max="2824" width="14.5703125" style="709" customWidth="1"/>
    <col min="2825" max="3072" width="9.140625" style="709"/>
    <col min="3073" max="3073" width="6.28515625" style="709" customWidth="1"/>
    <col min="3074" max="3074" width="48.85546875" style="709" customWidth="1"/>
    <col min="3075" max="3075" width="14.7109375" style="709" customWidth="1"/>
    <col min="3076" max="3076" width="13.5703125" style="709" customWidth="1"/>
    <col min="3077" max="3079" width="9.140625" style="709"/>
    <col min="3080" max="3080" width="14.5703125" style="709" customWidth="1"/>
    <col min="3081" max="3328" width="9.140625" style="709"/>
    <col min="3329" max="3329" width="6.28515625" style="709" customWidth="1"/>
    <col min="3330" max="3330" width="48.85546875" style="709" customWidth="1"/>
    <col min="3331" max="3331" width="14.7109375" style="709" customWidth="1"/>
    <col min="3332" max="3332" width="13.5703125" style="709" customWidth="1"/>
    <col min="3333" max="3335" width="9.140625" style="709"/>
    <col min="3336" max="3336" width="14.5703125" style="709" customWidth="1"/>
    <col min="3337" max="3584" width="9.140625" style="709"/>
    <col min="3585" max="3585" width="6.28515625" style="709" customWidth="1"/>
    <col min="3586" max="3586" width="48.85546875" style="709" customWidth="1"/>
    <col min="3587" max="3587" width="14.7109375" style="709" customWidth="1"/>
    <col min="3588" max="3588" width="13.5703125" style="709" customWidth="1"/>
    <col min="3589" max="3591" width="9.140625" style="709"/>
    <col min="3592" max="3592" width="14.5703125" style="709" customWidth="1"/>
    <col min="3593" max="3840" width="9.140625" style="709"/>
    <col min="3841" max="3841" width="6.28515625" style="709" customWidth="1"/>
    <col min="3842" max="3842" width="48.85546875" style="709" customWidth="1"/>
    <col min="3843" max="3843" width="14.7109375" style="709" customWidth="1"/>
    <col min="3844" max="3844" width="13.5703125" style="709" customWidth="1"/>
    <col min="3845" max="3847" width="9.140625" style="709"/>
    <col min="3848" max="3848" width="14.5703125" style="709" customWidth="1"/>
    <col min="3849" max="4096" width="9.140625" style="709"/>
    <col min="4097" max="4097" width="6.28515625" style="709" customWidth="1"/>
    <col min="4098" max="4098" width="48.85546875" style="709" customWidth="1"/>
    <col min="4099" max="4099" width="14.7109375" style="709" customWidth="1"/>
    <col min="4100" max="4100" width="13.5703125" style="709" customWidth="1"/>
    <col min="4101" max="4103" width="9.140625" style="709"/>
    <col min="4104" max="4104" width="14.5703125" style="709" customWidth="1"/>
    <col min="4105" max="4352" width="9.140625" style="709"/>
    <col min="4353" max="4353" width="6.28515625" style="709" customWidth="1"/>
    <col min="4354" max="4354" width="48.85546875" style="709" customWidth="1"/>
    <col min="4355" max="4355" width="14.7109375" style="709" customWidth="1"/>
    <col min="4356" max="4356" width="13.5703125" style="709" customWidth="1"/>
    <col min="4357" max="4359" width="9.140625" style="709"/>
    <col min="4360" max="4360" width="14.5703125" style="709" customWidth="1"/>
    <col min="4361" max="4608" width="9.140625" style="709"/>
    <col min="4609" max="4609" width="6.28515625" style="709" customWidth="1"/>
    <col min="4610" max="4610" width="48.85546875" style="709" customWidth="1"/>
    <col min="4611" max="4611" width="14.7109375" style="709" customWidth="1"/>
    <col min="4612" max="4612" width="13.5703125" style="709" customWidth="1"/>
    <col min="4613" max="4615" width="9.140625" style="709"/>
    <col min="4616" max="4616" width="14.5703125" style="709" customWidth="1"/>
    <col min="4617" max="4864" width="9.140625" style="709"/>
    <col min="4865" max="4865" width="6.28515625" style="709" customWidth="1"/>
    <col min="4866" max="4866" width="48.85546875" style="709" customWidth="1"/>
    <col min="4867" max="4867" width="14.7109375" style="709" customWidth="1"/>
    <col min="4868" max="4868" width="13.5703125" style="709" customWidth="1"/>
    <col min="4869" max="4871" width="9.140625" style="709"/>
    <col min="4872" max="4872" width="14.5703125" style="709" customWidth="1"/>
    <col min="4873" max="5120" width="9.140625" style="709"/>
    <col min="5121" max="5121" width="6.28515625" style="709" customWidth="1"/>
    <col min="5122" max="5122" width="48.85546875" style="709" customWidth="1"/>
    <col min="5123" max="5123" width="14.7109375" style="709" customWidth="1"/>
    <col min="5124" max="5124" width="13.5703125" style="709" customWidth="1"/>
    <col min="5125" max="5127" width="9.140625" style="709"/>
    <col min="5128" max="5128" width="14.5703125" style="709" customWidth="1"/>
    <col min="5129" max="5376" width="9.140625" style="709"/>
    <col min="5377" max="5377" width="6.28515625" style="709" customWidth="1"/>
    <col min="5378" max="5378" width="48.85546875" style="709" customWidth="1"/>
    <col min="5379" max="5379" width="14.7109375" style="709" customWidth="1"/>
    <col min="5380" max="5380" width="13.5703125" style="709" customWidth="1"/>
    <col min="5381" max="5383" width="9.140625" style="709"/>
    <col min="5384" max="5384" width="14.5703125" style="709" customWidth="1"/>
    <col min="5385" max="5632" width="9.140625" style="709"/>
    <col min="5633" max="5633" width="6.28515625" style="709" customWidth="1"/>
    <col min="5634" max="5634" width="48.85546875" style="709" customWidth="1"/>
    <col min="5635" max="5635" width="14.7109375" style="709" customWidth="1"/>
    <col min="5636" max="5636" width="13.5703125" style="709" customWidth="1"/>
    <col min="5637" max="5639" width="9.140625" style="709"/>
    <col min="5640" max="5640" width="14.5703125" style="709" customWidth="1"/>
    <col min="5641" max="5888" width="9.140625" style="709"/>
    <col min="5889" max="5889" width="6.28515625" style="709" customWidth="1"/>
    <col min="5890" max="5890" width="48.85546875" style="709" customWidth="1"/>
    <col min="5891" max="5891" width="14.7109375" style="709" customWidth="1"/>
    <col min="5892" max="5892" width="13.5703125" style="709" customWidth="1"/>
    <col min="5893" max="5895" width="9.140625" style="709"/>
    <col min="5896" max="5896" width="14.5703125" style="709" customWidth="1"/>
    <col min="5897" max="6144" width="9.140625" style="709"/>
    <col min="6145" max="6145" width="6.28515625" style="709" customWidth="1"/>
    <col min="6146" max="6146" width="48.85546875" style="709" customWidth="1"/>
    <col min="6147" max="6147" width="14.7109375" style="709" customWidth="1"/>
    <col min="6148" max="6148" width="13.5703125" style="709" customWidth="1"/>
    <col min="6149" max="6151" width="9.140625" style="709"/>
    <col min="6152" max="6152" width="14.5703125" style="709" customWidth="1"/>
    <col min="6153" max="6400" width="9.140625" style="709"/>
    <col min="6401" max="6401" width="6.28515625" style="709" customWidth="1"/>
    <col min="6402" max="6402" width="48.85546875" style="709" customWidth="1"/>
    <col min="6403" max="6403" width="14.7109375" style="709" customWidth="1"/>
    <col min="6404" max="6404" width="13.5703125" style="709" customWidth="1"/>
    <col min="6405" max="6407" width="9.140625" style="709"/>
    <col min="6408" max="6408" width="14.5703125" style="709" customWidth="1"/>
    <col min="6409" max="6656" width="9.140625" style="709"/>
    <col min="6657" max="6657" width="6.28515625" style="709" customWidth="1"/>
    <col min="6658" max="6658" width="48.85546875" style="709" customWidth="1"/>
    <col min="6659" max="6659" width="14.7109375" style="709" customWidth="1"/>
    <col min="6660" max="6660" width="13.5703125" style="709" customWidth="1"/>
    <col min="6661" max="6663" width="9.140625" style="709"/>
    <col min="6664" max="6664" width="14.5703125" style="709" customWidth="1"/>
    <col min="6665" max="6912" width="9.140625" style="709"/>
    <col min="6913" max="6913" width="6.28515625" style="709" customWidth="1"/>
    <col min="6914" max="6914" width="48.85546875" style="709" customWidth="1"/>
    <col min="6915" max="6915" width="14.7109375" style="709" customWidth="1"/>
    <col min="6916" max="6916" width="13.5703125" style="709" customWidth="1"/>
    <col min="6917" max="6919" width="9.140625" style="709"/>
    <col min="6920" max="6920" width="14.5703125" style="709" customWidth="1"/>
    <col min="6921" max="7168" width="9.140625" style="709"/>
    <col min="7169" max="7169" width="6.28515625" style="709" customWidth="1"/>
    <col min="7170" max="7170" width="48.85546875" style="709" customWidth="1"/>
    <col min="7171" max="7171" width="14.7109375" style="709" customWidth="1"/>
    <col min="7172" max="7172" width="13.5703125" style="709" customWidth="1"/>
    <col min="7173" max="7175" width="9.140625" style="709"/>
    <col min="7176" max="7176" width="14.5703125" style="709" customWidth="1"/>
    <col min="7177" max="7424" width="9.140625" style="709"/>
    <col min="7425" max="7425" width="6.28515625" style="709" customWidth="1"/>
    <col min="7426" max="7426" width="48.85546875" style="709" customWidth="1"/>
    <col min="7427" max="7427" width="14.7109375" style="709" customWidth="1"/>
    <col min="7428" max="7428" width="13.5703125" style="709" customWidth="1"/>
    <col min="7429" max="7431" width="9.140625" style="709"/>
    <col min="7432" max="7432" width="14.5703125" style="709" customWidth="1"/>
    <col min="7433" max="7680" width="9.140625" style="709"/>
    <col min="7681" max="7681" width="6.28515625" style="709" customWidth="1"/>
    <col min="7682" max="7682" width="48.85546875" style="709" customWidth="1"/>
    <col min="7683" max="7683" width="14.7109375" style="709" customWidth="1"/>
    <col min="7684" max="7684" width="13.5703125" style="709" customWidth="1"/>
    <col min="7685" max="7687" width="9.140625" style="709"/>
    <col min="7688" max="7688" width="14.5703125" style="709" customWidth="1"/>
    <col min="7689" max="7936" width="9.140625" style="709"/>
    <col min="7937" max="7937" width="6.28515625" style="709" customWidth="1"/>
    <col min="7938" max="7938" width="48.85546875" style="709" customWidth="1"/>
    <col min="7939" max="7939" width="14.7109375" style="709" customWidth="1"/>
    <col min="7940" max="7940" width="13.5703125" style="709" customWidth="1"/>
    <col min="7941" max="7943" width="9.140625" style="709"/>
    <col min="7944" max="7944" width="14.5703125" style="709" customWidth="1"/>
    <col min="7945" max="8192" width="9.140625" style="709"/>
    <col min="8193" max="8193" width="6.28515625" style="709" customWidth="1"/>
    <col min="8194" max="8194" width="48.85546875" style="709" customWidth="1"/>
    <col min="8195" max="8195" width="14.7109375" style="709" customWidth="1"/>
    <col min="8196" max="8196" width="13.5703125" style="709" customWidth="1"/>
    <col min="8197" max="8199" width="9.140625" style="709"/>
    <col min="8200" max="8200" width="14.5703125" style="709" customWidth="1"/>
    <col min="8201" max="8448" width="9.140625" style="709"/>
    <col min="8449" max="8449" width="6.28515625" style="709" customWidth="1"/>
    <col min="8450" max="8450" width="48.85546875" style="709" customWidth="1"/>
    <col min="8451" max="8451" width="14.7109375" style="709" customWidth="1"/>
    <col min="8452" max="8452" width="13.5703125" style="709" customWidth="1"/>
    <col min="8453" max="8455" width="9.140625" style="709"/>
    <col min="8456" max="8456" width="14.5703125" style="709" customWidth="1"/>
    <col min="8457" max="8704" width="9.140625" style="709"/>
    <col min="8705" max="8705" width="6.28515625" style="709" customWidth="1"/>
    <col min="8706" max="8706" width="48.85546875" style="709" customWidth="1"/>
    <col min="8707" max="8707" width="14.7109375" style="709" customWidth="1"/>
    <col min="8708" max="8708" width="13.5703125" style="709" customWidth="1"/>
    <col min="8709" max="8711" width="9.140625" style="709"/>
    <col min="8712" max="8712" width="14.5703125" style="709" customWidth="1"/>
    <col min="8713" max="8960" width="9.140625" style="709"/>
    <col min="8961" max="8961" width="6.28515625" style="709" customWidth="1"/>
    <col min="8962" max="8962" width="48.85546875" style="709" customWidth="1"/>
    <col min="8963" max="8963" width="14.7109375" style="709" customWidth="1"/>
    <col min="8964" max="8964" width="13.5703125" style="709" customWidth="1"/>
    <col min="8965" max="8967" width="9.140625" style="709"/>
    <col min="8968" max="8968" width="14.5703125" style="709" customWidth="1"/>
    <col min="8969" max="9216" width="9.140625" style="709"/>
    <col min="9217" max="9217" width="6.28515625" style="709" customWidth="1"/>
    <col min="9218" max="9218" width="48.85546875" style="709" customWidth="1"/>
    <col min="9219" max="9219" width="14.7109375" style="709" customWidth="1"/>
    <col min="9220" max="9220" width="13.5703125" style="709" customWidth="1"/>
    <col min="9221" max="9223" width="9.140625" style="709"/>
    <col min="9224" max="9224" width="14.5703125" style="709" customWidth="1"/>
    <col min="9225" max="9472" width="9.140625" style="709"/>
    <col min="9473" max="9473" width="6.28515625" style="709" customWidth="1"/>
    <col min="9474" max="9474" width="48.85546875" style="709" customWidth="1"/>
    <col min="9475" max="9475" width="14.7109375" style="709" customWidth="1"/>
    <col min="9476" max="9476" width="13.5703125" style="709" customWidth="1"/>
    <col min="9477" max="9479" width="9.140625" style="709"/>
    <col min="9480" max="9480" width="14.5703125" style="709" customWidth="1"/>
    <col min="9481" max="9728" width="9.140625" style="709"/>
    <col min="9729" max="9729" width="6.28515625" style="709" customWidth="1"/>
    <col min="9730" max="9730" width="48.85546875" style="709" customWidth="1"/>
    <col min="9731" max="9731" width="14.7109375" style="709" customWidth="1"/>
    <col min="9732" max="9732" width="13.5703125" style="709" customWidth="1"/>
    <col min="9733" max="9735" width="9.140625" style="709"/>
    <col min="9736" max="9736" width="14.5703125" style="709" customWidth="1"/>
    <col min="9737" max="9984" width="9.140625" style="709"/>
    <col min="9985" max="9985" width="6.28515625" style="709" customWidth="1"/>
    <col min="9986" max="9986" width="48.85546875" style="709" customWidth="1"/>
    <col min="9987" max="9987" width="14.7109375" style="709" customWidth="1"/>
    <col min="9988" max="9988" width="13.5703125" style="709" customWidth="1"/>
    <col min="9989" max="9991" width="9.140625" style="709"/>
    <col min="9992" max="9992" width="14.5703125" style="709" customWidth="1"/>
    <col min="9993" max="10240" width="9.140625" style="709"/>
    <col min="10241" max="10241" width="6.28515625" style="709" customWidth="1"/>
    <col min="10242" max="10242" width="48.85546875" style="709" customWidth="1"/>
    <col min="10243" max="10243" width="14.7109375" style="709" customWidth="1"/>
    <col min="10244" max="10244" width="13.5703125" style="709" customWidth="1"/>
    <col min="10245" max="10247" width="9.140625" style="709"/>
    <col min="10248" max="10248" width="14.5703125" style="709" customWidth="1"/>
    <col min="10249" max="10496" width="9.140625" style="709"/>
    <col min="10497" max="10497" width="6.28515625" style="709" customWidth="1"/>
    <col min="10498" max="10498" width="48.85546875" style="709" customWidth="1"/>
    <col min="10499" max="10499" width="14.7109375" style="709" customWidth="1"/>
    <col min="10500" max="10500" width="13.5703125" style="709" customWidth="1"/>
    <col min="10501" max="10503" width="9.140625" style="709"/>
    <col min="10504" max="10504" width="14.5703125" style="709" customWidth="1"/>
    <col min="10505" max="10752" width="9.140625" style="709"/>
    <col min="10753" max="10753" width="6.28515625" style="709" customWidth="1"/>
    <col min="10754" max="10754" width="48.85546875" style="709" customWidth="1"/>
    <col min="10755" max="10755" width="14.7109375" style="709" customWidth="1"/>
    <col min="10756" max="10756" width="13.5703125" style="709" customWidth="1"/>
    <col min="10757" max="10759" width="9.140625" style="709"/>
    <col min="10760" max="10760" width="14.5703125" style="709" customWidth="1"/>
    <col min="10761" max="11008" width="9.140625" style="709"/>
    <col min="11009" max="11009" width="6.28515625" style="709" customWidth="1"/>
    <col min="11010" max="11010" width="48.85546875" style="709" customWidth="1"/>
    <col min="11011" max="11011" width="14.7109375" style="709" customWidth="1"/>
    <col min="11012" max="11012" width="13.5703125" style="709" customWidth="1"/>
    <col min="11013" max="11015" width="9.140625" style="709"/>
    <col min="11016" max="11016" width="14.5703125" style="709" customWidth="1"/>
    <col min="11017" max="11264" width="9.140625" style="709"/>
    <col min="11265" max="11265" width="6.28515625" style="709" customWidth="1"/>
    <col min="11266" max="11266" width="48.85546875" style="709" customWidth="1"/>
    <col min="11267" max="11267" width="14.7109375" style="709" customWidth="1"/>
    <col min="11268" max="11268" width="13.5703125" style="709" customWidth="1"/>
    <col min="11269" max="11271" width="9.140625" style="709"/>
    <col min="11272" max="11272" width="14.5703125" style="709" customWidth="1"/>
    <col min="11273" max="11520" width="9.140625" style="709"/>
    <col min="11521" max="11521" width="6.28515625" style="709" customWidth="1"/>
    <col min="11522" max="11522" width="48.85546875" style="709" customWidth="1"/>
    <col min="11523" max="11523" width="14.7109375" style="709" customWidth="1"/>
    <col min="11524" max="11524" width="13.5703125" style="709" customWidth="1"/>
    <col min="11525" max="11527" width="9.140625" style="709"/>
    <col min="11528" max="11528" width="14.5703125" style="709" customWidth="1"/>
    <col min="11529" max="11776" width="9.140625" style="709"/>
    <col min="11777" max="11777" width="6.28515625" style="709" customWidth="1"/>
    <col min="11778" max="11778" width="48.85546875" style="709" customWidth="1"/>
    <col min="11779" max="11779" width="14.7109375" style="709" customWidth="1"/>
    <col min="11780" max="11780" width="13.5703125" style="709" customWidth="1"/>
    <col min="11781" max="11783" width="9.140625" style="709"/>
    <col min="11784" max="11784" width="14.5703125" style="709" customWidth="1"/>
    <col min="11785" max="12032" width="9.140625" style="709"/>
    <col min="12033" max="12033" width="6.28515625" style="709" customWidth="1"/>
    <col min="12034" max="12034" width="48.85546875" style="709" customWidth="1"/>
    <col min="12035" max="12035" width="14.7109375" style="709" customWidth="1"/>
    <col min="12036" max="12036" width="13.5703125" style="709" customWidth="1"/>
    <col min="12037" max="12039" width="9.140625" style="709"/>
    <col min="12040" max="12040" width="14.5703125" style="709" customWidth="1"/>
    <col min="12041" max="12288" width="9.140625" style="709"/>
    <col min="12289" max="12289" width="6.28515625" style="709" customWidth="1"/>
    <col min="12290" max="12290" width="48.85546875" style="709" customWidth="1"/>
    <col min="12291" max="12291" width="14.7109375" style="709" customWidth="1"/>
    <col min="12292" max="12292" width="13.5703125" style="709" customWidth="1"/>
    <col min="12293" max="12295" width="9.140625" style="709"/>
    <col min="12296" max="12296" width="14.5703125" style="709" customWidth="1"/>
    <col min="12297" max="12544" width="9.140625" style="709"/>
    <col min="12545" max="12545" width="6.28515625" style="709" customWidth="1"/>
    <col min="12546" max="12546" width="48.85546875" style="709" customWidth="1"/>
    <col min="12547" max="12547" width="14.7109375" style="709" customWidth="1"/>
    <col min="12548" max="12548" width="13.5703125" style="709" customWidth="1"/>
    <col min="12549" max="12551" width="9.140625" style="709"/>
    <col min="12552" max="12552" width="14.5703125" style="709" customWidth="1"/>
    <col min="12553" max="12800" width="9.140625" style="709"/>
    <col min="12801" max="12801" width="6.28515625" style="709" customWidth="1"/>
    <col min="12802" max="12802" width="48.85546875" style="709" customWidth="1"/>
    <col min="12803" max="12803" width="14.7109375" style="709" customWidth="1"/>
    <col min="12804" max="12804" width="13.5703125" style="709" customWidth="1"/>
    <col min="12805" max="12807" width="9.140625" style="709"/>
    <col min="12808" max="12808" width="14.5703125" style="709" customWidth="1"/>
    <col min="12809" max="13056" width="9.140625" style="709"/>
    <col min="13057" max="13057" width="6.28515625" style="709" customWidth="1"/>
    <col min="13058" max="13058" width="48.85546875" style="709" customWidth="1"/>
    <col min="13059" max="13059" width="14.7109375" style="709" customWidth="1"/>
    <col min="13060" max="13060" width="13.5703125" style="709" customWidth="1"/>
    <col min="13061" max="13063" width="9.140625" style="709"/>
    <col min="13064" max="13064" width="14.5703125" style="709" customWidth="1"/>
    <col min="13065" max="13312" width="9.140625" style="709"/>
    <col min="13313" max="13313" width="6.28515625" style="709" customWidth="1"/>
    <col min="13314" max="13314" width="48.85546875" style="709" customWidth="1"/>
    <col min="13315" max="13315" width="14.7109375" style="709" customWidth="1"/>
    <col min="13316" max="13316" width="13.5703125" style="709" customWidth="1"/>
    <col min="13317" max="13319" width="9.140625" style="709"/>
    <col min="13320" max="13320" width="14.5703125" style="709" customWidth="1"/>
    <col min="13321" max="13568" width="9.140625" style="709"/>
    <col min="13569" max="13569" width="6.28515625" style="709" customWidth="1"/>
    <col min="13570" max="13570" width="48.85546875" style="709" customWidth="1"/>
    <col min="13571" max="13571" width="14.7109375" style="709" customWidth="1"/>
    <col min="13572" max="13572" width="13.5703125" style="709" customWidth="1"/>
    <col min="13573" max="13575" width="9.140625" style="709"/>
    <col min="13576" max="13576" width="14.5703125" style="709" customWidth="1"/>
    <col min="13577" max="13824" width="9.140625" style="709"/>
    <col min="13825" max="13825" width="6.28515625" style="709" customWidth="1"/>
    <col min="13826" max="13826" width="48.85546875" style="709" customWidth="1"/>
    <col min="13827" max="13827" width="14.7109375" style="709" customWidth="1"/>
    <col min="13828" max="13828" width="13.5703125" style="709" customWidth="1"/>
    <col min="13829" max="13831" width="9.140625" style="709"/>
    <col min="13832" max="13832" width="14.5703125" style="709" customWidth="1"/>
    <col min="13833" max="14080" width="9.140625" style="709"/>
    <col min="14081" max="14081" width="6.28515625" style="709" customWidth="1"/>
    <col min="14082" max="14082" width="48.85546875" style="709" customWidth="1"/>
    <col min="14083" max="14083" width="14.7109375" style="709" customWidth="1"/>
    <col min="14084" max="14084" width="13.5703125" style="709" customWidth="1"/>
    <col min="14085" max="14087" width="9.140625" style="709"/>
    <col min="14088" max="14088" width="14.5703125" style="709" customWidth="1"/>
    <col min="14089" max="14336" width="9.140625" style="709"/>
    <col min="14337" max="14337" width="6.28515625" style="709" customWidth="1"/>
    <col min="14338" max="14338" width="48.85546875" style="709" customWidth="1"/>
    <col min="14339" max="14339" width="14.7109375" style="709" customWidth="1"/>
    <col min="14340" max="14340" width="13.5703125" style="709" customWidth="1"/>
    <col min="14341" max="14343" width="9.140625" style="709"/>
    <col min="14344" max="14344" width="14.5703125" style="709" customWidth="1"/>
    <col min="14345" max="14592" width="9.140625" style="709"/>
    <col min="14593" max="14593" width="6.28515625" style="709" customWidth="1"/>
    <col min="14594" max="14594" width="48.85546875" style="709" customWidth="1"/>
    <col min="14595" max="14595" width="14.7109375" style="709" customWidth="1"/>
    <col min="14596" max="14596" width="13.5703125" style="709" customWidth="1"/>
    <col min="14597" max="14599" width="9.140625" style="709"/>
    <col min="14600" max="14600" width="14.5703125" style="709" customWidth="1"/>
    <col min="14601" max="14848" width="9.140625" style="709"/>
    <col min="14849" max="14849" width="6.28515625" style="709" customWidth="1"/>
    <col min="14850" max="14850" width="48.85546875" style="709" customWidth="1"/>
    <col min="14851" max="14851" width="14.7109375" style="709" customWidth="1"/>
    <col min="14852" max="14852" width="13.5703125" style="709" customWidth="1"/>
    <col min="14853" max="14855" width="9.140625" style="709"/>
    <col min="14856" max="14856" width="14.5703125" style="709" customWidth="1"/>
    <col min="14857" max="15104" width="9.140625" style="709"/>
    <col min="15105" max="15105" width="6.28515625" style="709" customWidth="1"/>
    <col min="15106" max="15106" width="48.85546875" style="709" customWidth="1"/>
    <col min="15107" max="15107" width="14.7109375" style="709" customWidth="1"/>
    <col min="15108" max="15108" width="13.5703125" style="709" customWidth="1"/>
    <col min="15109" max="15111" width="9.140625" style="709"/>
    <col min="15112" max="15112" width="14.5703125" style="709" customWidth="1"/>
    <col min="15113" max="15360" width="9.140625" style="709"/>
    <col min="15361" max="15361" width="6.28515625" style="709" customWidth="1"/>
    <col min="15362" max="15362" width="48.85546875" style="709" customWidth="1"/>
    <col min="15363" max="15363" width="14.7109375" style="709" customWidth="1"/>
    <col min="15364" max="15364" width="13.5703125" style="709" customWidth="1"/>
    <col min="15365" max="15367" width="9.140625" style="709"/>
    <col min="15368" max="15368" width="14.5703125" style="709" customWidth="1"/>
    <col min="15369" max="15616" width="9.140625" style="709"/>
    <col min="15617" max="15617" width="6.28515625" style="709" customWidth="1"/>
    <col min="15618" max="15618" width="48.85546875" style="709" customWidth="1"/>
    <col min="15619" max="15619" width="14.7109375" style="709" customWidth="1"/>
    <col min="15620" max="15620" width="13.5703125" style="709" customWidth="1"/>
    <col min="15621" max="15623" width="9.140625" style="709"/>
    <col min="15624" max="15624" width="14.5703125" style="709" customWidth="1"/>
    <col min="15625" max="15872" width="9.140625" style="709"/>
    <col min="15873" max="15873" width="6.28515625" style="709" customWidth="1"/>
    <col min="15874" max="15874" width="48.85546875" style="709" customWidth="1"/>
    <col min="15875" max="15875" width="14.7109375" style="709" customWidth="1"/>
    <col min="15876" max="15876" width="13.5703125" style="709" customWidth="1"/>
    <col min="15877" max="15879" width="9.140625" style="709"/>
    <col min="15880" max="15880" width="14.5703125" style="709" customWidth="1"/>
    <col min="15881" max="16128" width="9.140625" style="709"/>
    <col min="16129" max="16129" width="6.28515625" style="709" customWidth="1"/>
    <col min="16130" max="16130" width="48.85546875" style="709" customWidth="1"/>
    <col min="16131" max="16131" width="14.7109375" style="709" customWidth="1"/>
    <col min="16132" max="16132" width="13.5703125" style="709" customWidth="1"/>
    <col min="16133" max="16135" width="9.140625" style="709"/>
    <col min="16136" max="16136" width="14.5703125" style="709" customWidth="1"/>
    <col min="16137" max="16384" width="9.140625" style="709"/>
  </cols>
  <sheetData>
    <row r="1" spans="1:4" x14ac:dyDescent="0.2">
      <c r="A1" s="533" t="s">
        <v>849</v>
      </c>
    </row>
    <row r="2" spans="1:4" x14ac:dyDescent="0.2">
      <c r="A2" s="533"/>
    </row>
    <row r="3" spans="1:4" x14ac:dyDescent="0.2">
      <c r="A3" s="989" t="s">
        <v>664</v>
      </c>
      <c r="B3" s="989"/>
      <c r="C3" s="989"/>
      <c r="D3" s="989"/>
    </row>
    <row r="4" spans="1:4" x14ac:dyDescent="0.2">
      <c r="D4" s="710" t="s">
        <v>270</v>
      </c>
    </row>
    <row r="5" spans="1:4" s="712" customFormat="1" x14ac:dyDescent="0.2">
      <c r="A5" s="711"/>
      <c r="B5" s="711" t="s">
        <v>273</v>
      </c>
      <c r="C5" s="711">
        <v>2016</v>
      </c>
      <c r="D5" s="711">
        <v>2017</v>
      </c>
    </row>
    <row r="6" spans="1:4" x14ac:dyDescent="0.2">
      <c r="A6" s="713" t="s">
        <v>542</v>
      </c>
      <c r="B6" s="714" t="s">
        <v>665</v>
      </c>
      <c r="C6" s="715">
        <v>33949338</v>
      </c>
      <c r="D6" s="715">
        <v>35619207</v>
      </c>
    </row>
    <row r="7" spans="1:4" ht="25.5" x14ac:dyDescent="0.2">
      <c r="A7" s="713" t="s">
        <v>544</v>
      </c>
      <c r="B7" s="714" t="s">
        <v>666</v>
      </c>
      <c r="C7" s="715">
        <v>28261337</v>
      </c>
      <c r="D7" s="715">
        <v>18851708</v>
      </c>
    </row>
    <row r="8" spans="1:4" ht="25.5" x14ac:dyDescent="0.2">
      <c r="A8" s="713" t="s">
        <v>546</v>
      </c>
      <c r="B8" s="714" t="s">
        <v>667</v>
      </c>
      <c r="C8" s="715">
        <v>2093967</v>
      </c>
      <c r="D8" s="715"/>
    </row>
    <row r="9" spans="1:4" ht="25.5" x14ac:dyDescent="0.2">
      <c r="A9" s="716" t="s">
        <v>548</v>
      </c>
      <c r="B9" s="717" t="s">
        <v>668</v>
      </c>
      <c r="C9" s="718">
        <f>SUM(C6:C8)</f>
        <v>64304642</v>
      </c>
      <c r="D9" s="718">
        <f>SUM(D6:D8)</f>
        <v>54470915</v>
      </c>
    </row>
    <row r="10" spans="1:4" x14ac:dyDescent="0.2">
      <c r="A10" s="713" t="s">
        <v>550</v>
      </c>
      <c r="B10" s="714" t="s">
        <v>669</v>
      </c>
      <c r="C10" s="715">
        <v>711795</v>
      </c>
      <c r="D10" s="715">
        <v>589752</v>
      </c>
    </row>
    <row r="11" spans="1:4" x14ac:dyDescent="0.2">
      <c r="A11" s="713" t="s">
        <v>552</v>
      </c>
      <c r="B11" s="714" t="s">
        <v>670</v>
      </c>
      <c r="C11" s="715"/>
      <c r="D11" s="715"/>
    </row>
    <row r="12" spans="1:4" x14ac:dyDescent="0.2">
      <c r="A12" s="716" t="s">
        <v>554</v>
      </c>
      <c r="B12" s="717" t="s">
        <v>671</v>
      </c>
      <c r="C12" s="718">
        <v>711795</v>
      </c>
      <c r="D12" s="718">
        <f>SUM(D10:D11)</f>
        <v>589752</v>
      </c>
    </row>
    <row r="13" spans="1:4" ht="25.5" x14ac:dyDescent="0.2">
      <c r="A13" s="713" t="s">
        <v>556</v>
      </c>
      <c r="B13" s="714" t="s">
        <v>672</v>
      </c>
      <c r="C13" s="715">
        <v>266681051</v>
      </c>
      <c r="D13" s="715">
        <v>159750112</v>
      </c>
    </row>
    <row r="14" spans="1:4" ht="25.5" x14ac:dyDescent="0.2">
      <c r="A14" s="713" t="s">
        <v>558</v>
      </c>
      <c r="B14" s="714" t="s">
        <v>673</v>
      </c>
      <c r="C14" s="715">
        <v>85233229</v>
      </c>
      <c r="D14" s="715">
        <v>86582093</v>
      </c>
    </row>
    <row r="15" spans="1:4" ht="25.5" x14ac:dyDescent="0.2">
      <c r="A15" s="713" t="s">
        <v>560</v>
      </c>
      <c r="B15" s="714" t="s">
        <v>674</v>
      </c>
      <c r="C15" s="715">
        <v>12758562</v>
      </c>
      <c r="D15" s="715">
        <v>34114817</v>
      </c>
    </row>
    <row r="16" spans="1:4" x14ac:dyDescent="0.2">
      <c r="A16" s="713" t="s">
        <v>562</v>
      </c>
      <c r="B16" s="714" t="s">
        <v>675</v>
      </c>
      <c r="C16" s="715">
        <v>4280113</v>
      </c>
      <c r="D16" s="715">
        <v>4819297</v>
      </c>
    </row>
    <row r="17" spans="1:4" ht="25.5" x14ac:dyDescent="0.2">
      <c r="A17" s="713" t="s">
        <v>564</v>
      </c>
      <c r="B17" s="717" t="s">
        <v>676</v>
      </c>
      <c r="C17" s="718">
        <f>SUM(C13:C16)</f>
        <v>368952955</v>
      </c>
      <c r="D17" s="718">
        <f>SUM(D13:D16)</f>
        <v>285266319</v>
      </c>
    </row>
    <row r="18" spans="1:4" x14ac:dyDescent="0.2">
      <c r="A18" s="713" t="s">
        <v>566</v>
      </c>
      <c r="B18" s="714" t="s">
        <v>677</v>
      </c>
      <c r="C18" s="715">
        <v>37828668</v>
      </c>
      <c r="D18" s="715">
        <v>36759296</v>
      </c>
    </row>
    <row r="19" spans="1:4" x14ac:dyDescent="0.2">
      <c r="A19" s="713" t="s">
        <v>568</v>
      </c>
      <c r="B19" s="714" t="s">
        <v>678</v>
      </c>
      <c r="C19" s="715">
        <v>36421926</v>
      </c>
      <c r="D19" s="715">
        <v>39481461</v>
      </c>
    </row>
    <row r="20" spans="1:4" x14ac:dyDescent="0.2">
      <c r="A20" s="713" t="s">
        <v>570</v>
      </c>
      <c r="B20" s="714" t="s">
        <v>679</v>
      </c>
      <c r="C20" s="715">
        <v>144600</v>
      </c>
      <c r="D20" s="715">
        <v>167073</v>
      </c>
    </row>
    <row r="21" spans="1:4" x14ac:dyDescent="0.2">
      <c r="A21" s="713" t="s">
        <v>572</v>
      </c>
      <c r="B21" s="714" t="s">
        <v>680</v>
      </c>
      <c r="C21" s="715">
        <v>161480</v>
      </c>
      <c r="D21" s="715">
        <v>104329</v>
      </c>
    </row>
    <row r="22" spans="1:4" x14ac:dyDescent="0.2">
      <c r="A22" s="713" t="s">
        <v>574</v>
      </c>
      <c r="B22" s="717" t="s">
        <v>681</v>
      </c>
      <c r="C22" s="718">
        <f>SUM(C18:C21)</f>
        <v>74556674</v>
      </c>
      <c r="D22" s="718">
        <f>SUM(D18:D21)</f>
        <v>76512159</v>
      </c>
    </row>
    <row r="23" spans="1:4" x14ac:dyDescent="0.2">
      <c r="A23" s="713" t="s">
        <v>576</v>
      </c>
      <c r="B23" s="714" t="s">
        <v>682</v>
      </c>
      <c r="C23" s="715">
        <v>123900716</v>
      </c>
      <c r="D23" s="715">
        <v>131277141</v>
      </c>
    </row>
    <row r="24" spans="1:4" x14ac:dyDescent="0.2">
      <c r="A24" s="713" t="s">
        <v>683</v>
      </c>
      <c r="B24" s="714" t="s">
        <v>684</v>
      </c>
      <c r="C24" s="715">
        <v>17153941</v>
      </c>
      <c r="D24" s="715">
        <v>17239189</v>
      </c>
    </row>
    <row r="25" spans="1:4" x14ac:dyDescent="0.2">
      <c r="A25" s="713" t="s">
        <v>685</v>
      </c>
      <c r="B25" s="714" t="s">
        <v>686</v>
      </c>
      <c r="C25" s="715">
        <v>31648587</v>
      </c>
      <c r="D25" s="715">
        <v>28759550</v>
      </c>
    </row>
    <row r="26" spans="1:4" x14ac:dyDescent="0.2">
      <c r="A26" s="713" t="s">
        <v>580</v>
      </c>
      <c r="B26" s="717" t="s">
        <v>687</v>
      </c>
      <c r="C26" s="718">
        <f>SUM(C23:C25)</f>
        <v>172703244</v>
      </c>
      <c r="D26" s="718">
        <f>SUM(D23:D25)</f>
        <v>177275880</v>
      </c>
    </row>
    <row r="27" spans="1:4" x14ac:dyDescent="0.2">
      <c r="A27" s="713" t="s">
        <v>688</v>
      </c>
      <c r="B27" s="717" t="s">
        <v>689</v>
      </c>
      <c r="C27" s="718">
        <v>56143750</v>
      </c>
      <c r="D27" s="718">
        <v>54411577</v>
      </c>
    </row>
    <row r="28" spans="1:4" x14ac:dyDescent="0.2">
      <c r="A28" s="713" t="s">
        <v>690</v>
      </c>
      <c r="B28" s="717" t="s">
        <v>691</v>
      </c>
      <c r="C28" s="718">
        <v>151321228</v>
      </c>
      <c r="D28" s="718">
        <v>65935144</v>
      </c>
    </row>
    <row r="29" spans="1:4" ht="25.5" x14ac:dyDescent="0.2">
      <c r="A29" s="713" t="s">
        <v>692</v>
      </c>
      <c r="B29" s="717" t="s">
        <v>693</v>
      </c>
      <c r="C29" s="718">
        <v>-20755504</v>
      </c>
      <c r="D29" s="718">
        <v>-33807774</v>
      </c>
    </row>
    <row r="30" spans="1:4" x14ac:dyDescent="0.2">
      <c r="A30" s="713" t="s">
        <v>694</v>
      </c>
      <c r="B30" s="714" t="s">
        <v>695</v>
      </c>
      <c r="C30" s="718"/>
      <c r="D30" s="718"/>
    </row>
    <row r="31" spans="1:4" ht="25.5" x14ac:dyDescent="0.2">
      <c r="A31" s="713" t="s">
        <v>696</v>
      </c>
      <c r="B31" s="714" t="s">
        <v>697</v>
      </c>
      <c r="C31" s="715">
        <v>3494</v>
      </c>
      <c r="D31" s="715">
        <v>2330</v>
      </c>
    </row>
    <row r="32" spans="1:4" ht="25.5" x14ac:dyDescent="0.2">
      <c r="A32" s="713" t="s">
        <v>698</v>
      </c>
      <c r="B32" s="714" t="s">
        <v>699</v>
      </c>
      <c r="C32" s="715"/>
      <c r="D32" s="715"/>
    </row>
    <row r="33" spans="1:4" ht="25.5" x14ac:dyDescent="0.2">
      <c r="A33" s="713" t="s">
        <v>700</v>
      </c>
      <c r="B33" s="717" t="s">
        <v>701</v>
      </c>
      <c r="C33" s="718">
        <v>3494</v>
      </c>
      <c r="D33" s="718">
        <v>2330</v>
      </c>
    </row>
    <row r="34" spans="1:4" x14ac:dyDescent="0.2">
      <c r="A34" s="713" t="s">
        <v>702</v>
      </c>
      <c r="B34" s="714" t="s">
        <v>703</v>
      </c>
      <c r="C34" s="718"/>
      <c r="D34" s="718"/>
    </row>
    <row r="35" spans="1:4" ht="25.5" x14ac:dyDescent="0.2">
      <c r="A35" s="713" t="s">
        <v>704</v>
      </c>
      <c r="B35" s="714" t="s">
        <v>705</v>
      </c>
      <c r="C35" s="718"/>
      <c r="D35" s="718"/>
    </row>
    <row r="36" spans="1:4" x14ac:dyDescent="0.2">
      <c r="A36" s="713" t="s">
        <v>706</v>
      </c>
      <c r="B36" s="714" t="s">
        <v>707</v>
      </c>
      <c r="C36" s="718">
        <v>252</v>
      </c>
      <c r="D36" s="718">
        <v>3833</v>
      </c>
    </row>
    <row r="37" spans="1:4" x14ac:dyDescent="0.2">
      <c r="A37" s="713" t="s">
        <v>708</v>
      </c>
      <c r="B37" s="717" t="s">
        <v>709</v>
      </c>
      <c r="C37" s="718">
        <v>252</v>
      </c>
      <c r="D37" s="718">
        <v>3833</v>
      </c>
    </row>
    <row r="38" spans="1:4" x14ac:dyDescent="0.2">
      <c r="A38" s="713" t="s">
        <v>710</v>
      </c>
      <c r="B38" s="717" t="s">
        <v>711</v>
      </c>
      <c r="C38" s="718">
        <v>3242</v>
      </c>
      <c r="D38" s="718">
        <v>1503</v>
      </c>
    </row>
    <row r="39" spans="1:4" x14ac:dyDescent="0.2">
      <c r="A39" s="713" t="s">
        <v>712</v>
      </c>
      <c r="B39" s="717" t="s">
        <v>713</v>
      </c>
      <c r="C39" s="718">
        <v>-20752262</v>
      </c>
      <c r="D39" s="718">
        <v>-33809277</v>
      </c>
    </row>
    <row r="40" spans="1:4" x14ac:dyDescent="0.2">
      <c r="A40" s="713"/>
    </row>
    <row r="41" spans="1:4" x14ac:dyDescent="0.2">
      <c r="A41" s="713"/>
    </row>
  </sheetData>
  <mergeCells count="1">
    <mergeCell ref="A3:D3"/>
  </mergeCells>
  <pageMargins left="0.75" right="0.75" top="1" bottom="1" header="0.5" footer="0.5"/>
  <pageSetup orientation="portrait" horizontalDpi="300" verticalDpi="300" r:id="rId1"/>
  <headerFooter alignWithMargins="0">
    <oddHeader>&amp;C&amp;L&amp;RÉrték típus: Ezer Forint</oddHeader>
    <oddFooter>&amp;C&amp;LAdatellenőrző kód: -37-5a1424-1b-441a-3a796d6257-2e-a-3fafc-924&amp;R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29"/>
  <sheetViews>
    <sheetView tabSelected="1" workbookViewId="0"/>
  </sheetViews>
  <sheetFormatPr defaultRowHeight="12.75" x14ac:dyDescent="0.2"/>
  <cols>
    <col min="1" max="1" width="52" customWidth="1"/>
    <col min="2" max="2" width="15.140625" customWidth="1"/>
    <col min="3" max="3" width="19.7109375" customWidth="1"/>
    <col min="4" max="4" width="11.7109375" bestFit="1" customWidth="1"/>
    <col min="5" max="5" width="9.28515625" bestFit="1" customWidth="1"/>
    <col min="6" max="7" width="10.7109375" bestFit="1" customWidth="1"/>
    <col min="8" max="8" width="16.140625" customWidth="1"/>
    <col min="10" max="10" width="13" customWidth="1"/>
    <col min="11" max="11" width="10" bestFit="1" customWidth="1"/>
    <col min="257" max="257" width="52" customWidth="1"/>
    <col min="258" max="258" width="15.140625" customWidth="1"/>
    <col min="259" max="259" width="19.7109375" customWidth="1"/>
    <col min="513" max="513" width="52" customWidth="1"/>
    <col min="514" max="514" width="15.140625" customWidth="1"/>
    <col min="515" max="515" width="19.7109375" customWidth="1"/>
    <col min="769" max="769" width="52" customWidth="1"/>
    <col min="770" max="770" width="15.140625" customWidth="1"/>
    <col min="771" max="771" width="19.7109375" customWidth="1"/>
    <col min="1025" max="1025" width="52" customWidth="1"/>
    <col min="1026" max="1026" width="15.140625" customWidth="1"/>
    <col min="1027" max="1027" width="19.7109375" customWidth="1"/>
    <col min="1281" max="1281" width="52" customWidth="1"/>
    <col min="1282" max="1282" width="15.140625" customWidth="1"/>
    <col min="1283" max="1283" width="19.7109375" customWidth="1"/>
    <col min="1537" max="1537" width="52" customWidth="1"/>
    <col min="1538" max="1538" width="15.140625" customWidth="1"/>
    <col min="1539" max="1539" width="19.7109375" customWidth="1"/>
    <col min="1793" max="1793" width="52" customWidth="1"/>
    <col min="1794" max="1794" width="15.140625" customWidth="1"/>
    <col min="1795" max="1795" width="19.7109375" customWidth="1"/>
    <col min="2049" max="2049" width="52" customWidth="1"/>
    <col min="2050" max="2050" width="15.140625" customWidth="1"/>
    <col min="2051" max="2051" width="19.7109375" customWidth="1"/>
    <col min="2305" max="2305" width="52" customWidth="1"/>
    <col min="2306" max="2306" width="15.140625" customWidth="1"/>
    <col min="2307" max="2307" width="19.7109375" customWidth="1"/>
    <col min="2561" max="2561" width="52" customWidth="1"/>
    <col min="2562" max="2562" width="15.140625" customWidth="1"/>
    <col min="2563" max="2563" width="19.7109375" customWidth="1"/>
    <col min="2817" max="2817" width="52" customWidth="1"/>
    <col min="2818" max="2818" width="15.140625" customWidth="1"/>
    <col min="2819" max="2819" width="19.7109375" customWidth="1"/>
    <col min="3073" max="3073" width="52" customWidth="1"/>
    <col min="3074" max="3074" width="15.140625" customWidth="1"/>
    <col min="3075" max="3075" width="19.7109375" customWidth="1"/>
    <col min="3329" max="3329" width="52" customWidth="1"/>
    <col min="3330" max="3330" width="15.140625" customWidth="1"/>
    <col min="3331" max="3331" width="19.7109375" customWidth="1"/>
    <col min="3585" max="3585" width="52" customWidth="1"/>
    <col min="3586" max="3586" width="15.140625" customWidth="1"/>
    <col min="3587" max="3587" width="19.7109375" customWidth="1"/>
    <col min="3841" max="3841" width="52" customWidth="1"/>
    <col min="3842" max="3842" width="15.140625" customWidth="1"/>
    <col min="3843" max="3843" width="19.7109375" customWidth="1"/>
    <col min="4097" max="4097" width="52" customWidth="1"/>
    <col min="4098" max="4098" width="15.140625" customWidth="1"/>
    <col min="4099" max="4099" width="19.7109375" customWidth="1"/>
    <col min="4353" max="4353" width="52" customWidth="1"/>
    <col min="4354" max="4354" width="15.140625" customWidth="1"/>
    <col min="4355" max="4355" width="19.7109375" customWidth="1"/>
    <col min="4609" max="4609" width="52" customWidth="1"/>
    <col min="4610" max="4610" width="15.140625" customWidth="1"/>
    <col min="4611" max="4611" width="19.7109375" customWidth="1"/>
    <col min="4865" max="4865" width="52" customWidth="1"/>
    <col min="4866" max="4866" width="15.140625" customWidth="1"/>
    <col min="4867" max="4867" width="19.7109375" customWidth="1"/>
    <col min="5121" max="5121" width="52" customWidth="1"/>
    <col min="5122" max="5122" width="15.140625" customWidth="1"/>
    <col min="5123" max="5123" width="19.7109375" customWidth="1"/>
    <col min="5377" max="5377" width="52" customWidth="1"/>
    <col min="5378" max="5378" width="15.140625" customWidth="1"/>
    <col min="5379" max="5379" width="19.7109375" customWidth="1"/>
    <col min="5633" max="5633" width="52" customWidth="1"/>
    <col min="5634" max="5634" width="15.140625" customWidth="1"/>
    <col min="5635" max="5635" width="19.7109375" customWidth="1"/>
    <col min="5889" max="5889" width="52" customWidth="1"/>
    <col min="5890" max="5890" width="15.140625" customWidth="1"/>
    <col min="5891" max="5891" width="19.7109375" customWidth="1"/>
    <col min="6145" max="6145" width="52" customWidth="1"/>
    <col min="6146" max="6146" width="15.140625" customWidth="1"/>
    <col min="6147" max="6147" width="19.7109375" customWidth="1"/>
    <col min="6401" max="6401" width="52" customWidth="1"/>
    <col min="6402" max="6402" width="15.140625" customWidth="1"/>
    <col min="6403" max="6403" width="19.7109375" customWidth="1"/>
    <col min="6657" max="6657" width="52" customWidth="1"/>
    <col min="6658" max="6658" width="15.140625" customWidth="1"/>
    <col min="6659" max="6659" width="19.7109375" customWidth="1"/>
    <col min="6913" max="6913" width="52" customWidth="1"/>
    <col min="6914" max="6914" width="15.140625" customWidth="1"/>
    <col min="6915" max="6915" width="19.7109375" customWidth="1"/>
    <col min="7169" max="7169" width="52" customWidth="1"/>
    <col min="7170" max="7170" width="15.140625" customWidth="1"/>
    <col min="7171" max="7171" width="19.7109375" customWidth="1"/>
    <col min="7425" max="7425" width="52" customWidth="1"/>
    <col min="7426" max="7426" width="15.140625" customWidth="1"/>
    <col min="7427" max="7427" width="19.7109375" customWidth="1"/>
    <col min="7681" max="7681" width="52" customWidth="1"/>
    <col min="7682" max="7682" width="15.140625" customWidth="1"/>
    <col min="7683" max="7683" width="19.7109375" customWidth="1"/>
    <col min="7937" max="7937" width="52" customWidth="1"/>
    <col min="7938" max="7938" width="15.140625" customWidth="1"/>
    <col min="7939" max="7939" width="19.7109375" customWidth="1"/>
    <col min="8193" max="8193" width="52" customWidth="1"/>
    <col min="8194" max="8194" width="15.140625" customWidth="1"/>
    <col min="8195" max="8195" width="19.7109375" customWidth="1"/>
    <col min="8449" max="8449" width="52" customWidth="1"/>
    <col min="8450" max="8450" width="15.140625" customWidth="1"/>
    <col min="8451" max="8451" width="19.7109375" customWidth="1"/>
    <col min="8705" max="8705" width="52" customWidth="1"/>
    <col min="8706" max="8706" width="15.140625" customWidth="1"/>
    <col min="8707" max="8707" width="19.7109375" customWidth="1"/>
    <col min="8961" max="8961" width="52" customWidth="1"/>
    <col min="8962" max="8962" width="15.140625" customWidth="1"/>
    <col min="8963" max="8963" width="19.7109375" customWidth="1"/>
    <col min="9217" max="9217" width="52" customWidth="1"/>
    <col min="9218" max="9218" width="15.140625" customWidth="1"/>
    <col min="9219" max="9219" width="19.7109375" customWidth="1"/>
    <col min="9473" max="9473" width="52" customWidth="1"/>
    <col min="9474" max="9474" width="15.140625" customWidth="1"/>
    <col min="9475" max="9475" width="19.7109375" customWidth="1"/>
    <col min="9729" max="9729" width="52" customWidth="1"/>
    <col min="9730" max="9730" width="15.140625" customWidth="1"/>
    <col min="9731" max="9731" width="19.7109375" customWidth="1"/>
    <col min="9985" max="9985" width="52" customWidth="1"/>
    <col min="9986" max="9986" width="15.140625" customWidth="1"/>
    <col min="9987" max="9987" width="19.7109375" customWidth="1"/>
    <col min="10241" max="10241" width="52" customWidth="1"/>
    <col min="10242" max="10242" width="15.140625" customWidth="1"/>
    <col min="10243" max="10243" width="19.7109375" customWidth="1"/>
    <col min="10497" max="10497" width="52" customWidth="1"/>
    <col min="10498" max="10498" width="15.140625" customWidth="1"/>
    <col min="10499" max="10499" width="19.7109375" customWidth="1"/>
    <col min="10753" max="10753" width="52" customWidth="1"/>
    <col min="10754" max="10754" width="15.140625" customWidth="1"/>
    <col min="10755" max="10755" width="19.7109375" customWidth="1"/>
    <col min="11009" max="11009" width="52" customWidth="1"/>
    <col min="11010" max="11010" width="15.140625" customWidth="1"/>
    <col min="11011" max="11011" width="19.7109375" customWidth="1"/>
    <col min="11265" max="11265" width="52" customWidth="1"/>
    <col min="11266" max="11266" width="15.140625" customWidth="1"/>
    <col min="11267" max="11267" width="19.7109375" customWidth="1"/>
    <col min="11521" max="11521" width="52" customWidth="1"/>
    <col min="11522" max="11522" width="15.140625" customWidth="1"/>
    <col min="11523" max="11523" width="19.7109375" customWidth="1"/>
    <col min="11777" max="11777" width="52" customWidth="1"/>
    <col min="11778" max="11778" width="15.140625" customWidth="1"/>
    <col min="11779" max="11779" width="19.7109375" customWidth="1"/>
    <col min="12033" max="12033" width="52" customWidth="1"/>
    <col min="12034" max="12034" width="15.140625" customWidth="1"/>
    <col min="12035" max="12035" width="19.7109375" customWidth="1"/>
    <col min="12289" max="12289" width="52" customWidth="1"/>
    <col min="12290" max="12290" width="15.140625" customWidth="1"/>
    <col min="12291" max="12291" width="19.7109375" customWidth="1"/>
    <col min="12545" max="12545" width="52" customWidth="1"/>
    <col min="12546" max="12546" width="15.140625" customWidth="1"/>
    <col min="12547" max="12547" width="19.7109375" customWidth="1"/>
    <col min="12801" max="12801" width="52" customWidth="1"/>
    <col min="12802" max="12802" width="15.140625" customWidth="1"/>
    <col min="12803" max="12803" width="19.7109375" customWidth="1"/>
    <col min="13057" max="13057" width="52" customWidth="1"/>
    <col min="13058" max="13058" width="15.140625" customWidth="1"/>
    <col min="13059" max="13059" width="19.7109375" customWidth="1"/>
    <col min="13313" max="13313" width="52" customWidth="1"/>
    <col min="13314" max="13314" width="15.140625" customWidth="1"/>
    <col min="13315" max="13315" width="19.7109375" customWidth="1"/>
    <col min="13569" max="13569" width="52" customWidth="1"/>
    <col min="13570" max="13570" width="15.140625" customWidth="1"/>
    <col min="13571" max="13571" width="19.7109375" customWidth="1"/>
    <col min="13825" max="13825" width="52" customWidth="1"/>
    <col min="13826" max="13826" width="15.140625" customWidth="1"/>
    <col min="13827" max="13827" width="19.7109375" customWidth="1"/>
    <col min="14081" max="14081" width="52" customWidth="1"/>
    <col min="14082" max="14082" width="15.140625" customWidth="1"/>
    <col min="14083" max="14083" width="19.7109375" customWidth="1"/>
    <col min="14337" max="14337" width="52" customWidth="1"/>
    <col min="14338" max="14338" width="15.140625" customWidth="1"/>
    <col min="14339" max="14339" width="19.7109375" customWidth="1"/>
    <col min="14593" max="14593" width="52" customWidth="1"/>
    <col min="14594" max="14594" width="15.140625" customWidth="1"/>
    <col min="14595" max="14595" width="19.7109375" customWidth="1"/>
    <col min="14849" max="14849" width="52" customWidth="1"/>
    <col min="14850" max="14850" width="15.140625" customWidth="1"/>
    <col min="14851" max="14851" width="19.7109375" customWidth="1"/>
    <col min="15105" max="15105" width="52" customWidth="1"/>
    <col min="15106" max="15106" width="15.140625" customWidth="1"/>
    <col min="15107" max="15107" width="19.7109375" customWidth="1"/>
    <col min="15361" max="15361" width="52" customWidth="1"/>
    <col min="15362" max="15362" width="15.140625" customWidth="1"/>
    <col min="15363" max="15363" width="19.7109375" customWidth="1"/>
    <col min="15617" max="15617" width="52" customWidth="1"/>
    <col min="15618" max="15618" width="15.140625" customWidth="1"/>
    <col min="15619" max="15619" width="19.7109375" customWidth="1"/>
    <col min="15873" max="15873" width="52" customWidth="1"/>
    <col min="15874" max="15874" width="15.140625" customWidth="1"/>
    <col min="15875" max="15875" width="19.7109375" customWidth="1"/>
    <col min="16129" max="16129" width="52" customWidth="1"/>
    <col min="16130" max="16130" width="15.140625" customWidth="1"/>
    <col min="16131" max="16131" width="19.7109375" customWidth="1"/>
  </cols>
  <sheetData>
    <row r="1" spans="1:8" x14ac:dyDescent="0.2">
      <c r="A1" s="533" t="s">
        <v>850</v>
      </c>
      <c r="B1" s="709"/>
    </row>
    <row r="4" spans="1:8" s="59" customFormat="1" x14ac:dyDescent="0.2">
      <c r="A4" s="59" t="s">
        <v>714</v>
      </c>
    </row>
    <row r="6" spans="1:8" x14ac:dyDescent="0.2">
      <c r="B6" t="s">
        <v>715</v>
      </c>
    </row>
    <row r="8" spans="1:8" s="59" customFormat="1" x14ac:dyDescent="0.2">
      <c r="A8" s="634" t="s">
        <v>716</v>
      </c>
      <c r="B8" s="776">
        <v>44420991</v>
      </c>
      <c r="D8" s="492"/>
      <c r="E8" s="492"/>
      <c r="F8" s="492"/>
      <c r="G8" s="492"/>
      <c r="H8" s="492"/>
    </row>
    <row r="9" spans="1:8" x14ac:dyDescent="0.2">
      <c r="A9" s="211" t="s">
        <v>717</v>
      </c>
      <c r="B9" s="777">
        <v>561034066</v>
      </c>
      <c r="D9" s="245"/>
      <c r="E9" s="245"/>
      <c r="F9" s="245"/>
      <c r="G9" s="245"/>
      <c r="H9" s="492"/>
    </row>
    <row r="10" spans="1:8" x14ac:dyDescent="0.2">
      <c r="A10" s="211" t="s">
        <v>718</v>
      </c>
      <c r="B10" s="777">
        <v>-331672982</v>
      </c>
      <c r="D10" s="245"/>
      <c r="E10" s="245"/>
      <c r="F10" s="245"/>
      <c r="G10" s="245"/>
      <c r="H10" s="492"/>
    </row>
    <row r="11" spans="1:8" x14ac:dyDescent="0.2">
      <c r="A11" s="211" t="s">
        <v>719</v>
      </c>
      <c r="B11" s="777">
        <v>-39622014</v>
      </c>
      <c r="D11" s="245"/>
      <c r="E11" s="245"/>
      <c r="F11" s="245"/>
      <c r="G11" s="245"/>
      <c r="H11" s="492"/>
    </row>
    <row r="12" spans="1:8" x14ac:dyDescent="0.2">
      <c r="A12" s="211" t="s">
        <v>720</v>
      </c>
      <c r="B12" s="777">
        <v>3027084</v>
      </c>
      <c r="D12" s="245"/>
      <c r="E12" s="245"/>
      <c r="F12" s="245"/>
      <c r="G12" s="245"/>
      <c r="H12" s="492"/>
    </row>
    <row r="13" spans="1:8" s="59" customFormat="1" x14ac:dyDescent="0.2">
      <c r="A13" s="634" t="s">
        <v>721</v>
      </c>
      <c r="B13" s="776">
        <f>SUM(B8:B12)</f>
        <v>237187145</v>
      </c>
      <c r="D13" s="492"/>
      <c r="E13" s="492"/>
      <c r="F13" s="492"/>
      <c r="G13" s="492"/>
      <c r="H13" s="492"/>
    </row>
    <row r="14" spans="1:8" x14ac:dyDescent="0.2">
      <c r="B14" s="778"/>
      <c r="D14" s="245"/>
      <c r="E14" s="245"/>
      <c r="F14" s="245"/>
      <c r="G14" s="245"/>
      <c r="H14" s="492"/>
    </row>
    <row r="15" spans="1:8" x14ac:dyDescent="0.2">
      <c r="B15" s="778"/>
      <c r="D15" s="245"/>
      <c r="E15" s="245"/>
      <c r="F15" s="245"/>
      <c r="G15" s="245"/>
      <c r="H15" s="492"/>
    </row>
    <row r="16" spans="1:8" s="59" customFormat="1" x14ac:dyDescent="0.2">
      <c r="A16" s="634" t="s">
        <v>722</v>
      </c>
      <c r="B16" s="776">
        <v>124089</v>
      </c>
    </row>
    <row r="17" spans="1:11" x14ac:dyDescent="0.2">
      <c r="A17" s="211" t="s">
        <v>723</v>
      </c>
      <c r="B17" s="777">
        <v>12</v>
      </c>
      <c r="H17" s="59"/>
    </row>
    <row r="18" spans="1:11" s="59" customFormat="1" x14ac:dyDescent="0.2">
      <c r="A18" s="634" t="s">
        <v>724</v>
      </c>
      <c r="B18" s="776">
        <f>SUM(B16:B17)</f>
        <v>124101</v>
      </c>
    </row>
    <row r="19" spans="1:11" x14ac:dyDescent="0.2">
      <c r="B19" s="778"/>
      <c r="H19" s="59"/>
    </row>
    <row r="20" spans="1:11" x14ac:dyDescent="0.2">
      <c r="B20" s="778"/>
      <c r="H20" s="59"/>
      <c r="K20" s="59"/>
    </row>
    <row r="21" spans="1:11" x14ac:dyDescent="0.2">
      <c r="A21" s="211" t="s">
        <v>725</v>
      </c>
      <c r="B21" s="777">
        <f>B8+B16</f>
        <v>44545080</v>
      </c>
    </row>
    <row r="22" spans="1:11" x14ac:dyDescent="0.2">
      <c r="A22" s="211" t="s">
        <v>726</v>
      </c>
      <c r="B22" s="777">
        <f>B13+B18</f>
        <v>237311246</v>
      </c>
    </row>
    <row r="23" spans="1:11" x14ac:dyDescent="0.2">
      <c r="B23" s="245"/>
    </row>
    <row r="24" spans="1:11" x14ac:dyDescent="0.2">
      <c r="A24" s="59" t="s">
        <v>727</v>
      </c>
      <c r="B24" s="245"/>
    </row>
    <row r="25" spans="1:11" ht="25.5" x14ac:dyDescent="0.2">
      <c r="A25" s="773" t="s">
        <v>781</v>
      </c>
      <c r="B25" s="777">
        <v>-930244</v>
      </c>
    </row>
    <row r="26" spans="1:11" x14ac:dyDescent="0.2">
      <c r="A26" s="211" t="s">
        <v>782</v>
      </c>
      <c r="B26" s="777">
        <v>-800280</v>
      </c>
    </row>
    <row r="27" spans="1:11" ht="25.5" x14ac:dyDescent="0.2">
      <c r="A27" s="773" t="s">
        <v>783</v>
      </c>
      <c r="B27" s="777">
        <v>4761441</v>
      </c>
    </row>
    <row r="28" spans="1:11" x14ac:dyDescent="0.2">
      <c r="A28" s="211" t="s">
        <v>784</v>
      </c>
      <c r="B28" s="777">
        <v>-3833</v>
      </c>
    </row>
    <row r="29" spans="1:11" s="59" customFormat="1" x14ac:dyDescent="0.2">
      <c r="A29" s="719" t="s">
        <v>728</v>
      </c>
      <c r="B29" s="779">
        <f>SUM(B25:B28)</f>
        <v>3027084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>
      <selection activeCell="I30" sqref="I30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41"/>
  <sheetViews>
    <sheetView workbookViewId="0"/>
  </sheetViews>
  <sheetFormatPr defaultRowHeight="12.75" x14ac:dyDescent="0.2"/>
  <cols>
    <col min="1" max="2" width="9.28515625" customWidth="1"/>
    <col min="4" max="4" width="17.140625" customWidth="1"/>
    <col min="5" max="5" width="11.28515625" customWidth="1"/>
    <col min="6" max="7" width="11" customWidth="1"/>
    <col min="8" max="8" width="9.28515625" customWidth="1"/>
    <col min="9" max="9" width="8.85546875" customWidth="1"/>
    <col min="10" max="10" width="8.140625" customWidth="1"/>
    <col min="11" max="11" width="10.140625" customWidth="1"/>
    <col min="12" max="14" width="9.5703125" customWidth="1"/>
    <col min="16" max="16" width="7.85546875" customWidth="1"/>
    <col min="17" max="17" width="9.7109375" customWidth="1"/>
    <col min="18" max="18" width="10.85546875" customWidth="1"/>
    <col min="19" max="19" width="10.5703125" customWidth="1"/>
  </cols>
  <sheetData>
    <row r="1" spans="1:19" x14ac:dyDescent="0.2">
      <c r="A1" s="533" t="s">
        <v>834</v>
      </c>
      <c r="B1" s="2"/>
      <c r="C1" s="2"/>
    </row>
    <row r="2" spans="1:19" x14ac:dyDescent="0.2">
      <c r="A2" s="863"/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3"/>
      <c r="O2" s="863"/>
      <c r="P2" s="863"/>
      <c r="Q2" s="863"/>
      <c r="R2" s="863"/>
    </row>
    <row r="3" spans="1:19" x14ac:dyDescent="0.2">
      <c r="A3" s="851" t="s">
        <v>258</v>
      </c>
      <c r="B3" s="851"/>
      <c r="C3" s="851"/>
      <c r="D3" s="851"/>
      <c r="E3" s="851"/>
      <c r="F3" s="851"/>
      <c r="G3" s="851"/>
      <c r="H3" s="851"/>
      <c r="I3" s="851"/>
      <c r="J3" s="851"/>
      <c r="K3" s="851"/>
      <c r="L3" s="851"/>
      <c r="M3" s="851"/>
      <c r="N3" s="851"/>
      <c r="O3" s="851"/>
      <c r="P3" s="851"/>
      <c r="Q3" s="851"/>
      <c r="R3" s="851"/>
    </row>
    <row r="4" spans="1:19" ht="11.25" customHeight="1" x14ac:dyDescent="0.2">
      <c r="A4" s="851" t="s">
        <v>41</v>
      </c>
      <c r="B4" s="851"/>
      <c r="C4" s="851"/>
      <c r="D4" s="851"/>
      <c r="E4" s="851"/>
      <c r="F4" s="851"/>
      <c r="G4" s="851"/>
      <c r="H4" s="851"/>
      <c r="I4" s="851"/>
      <c r="J4" s="851"/>
      <c r="K4" s="851"/>
      <c r="L4" s="851"/>
      <c r="M4" s="851"/>
      <c r="N4" s="851"/>
      <c r="O4" s="851"/>
      <c r="P4" s="851"/>
      <c r="Q4" s="851"/>
      <c r="R4" s="851"/>
    </row>
    <row r="5" spans="1:19" x14ac:dyDescent="0.2">
      <c r="A5" s="852" t="s">
        <v>151</v>
      </c>
      <c r="B5" s="852"/>
      <c r="C5" s="852"/>
      <c r="D5" s="852"/>
      <c r="E5" s="852"/>
      <c r="F5" s="852"/>
      <c r="G5" s="852"/>
      <c r="H5" s="852"/>
      <c r="I5" s="852"/>
      <c r="J5" s="852"/>
      <c r="K5" s="852"/>
      <c r="L5" s="852"/>
      <c r="M5" s="852"/>
      <c r="N5" s="852"/>
      <c r="O5" s="852"/>
      <c r="P5" s="852"/>
      <c r="Q5" s="852"/>
      <c r="R5" s="852"/>
    </row>
    <row r="6" spans="1:19" ht="12.75" customHeight="1" x14ac:dyDescent="0.2">
      <c r="A6" s="817" t="s">
        <v>42</v>
      </c>
      <c r="B6" s="817"/>
      <c r="C6" s="817"/>
      <c r="D6" s="817"/>
      <c r="E6" s="846" t="s">
        <v>43</v>
      </c>
      <c r="F6" s="847"/>
      <c r="G6" s="847"/>
      <c r="H6" s="867" t="s">
        <v>120</v>
      </c>
      <c r="I6" s="868"/>
      <c r="J6" s="869"/>
      <c r="K6" s="864" t="s">
        <v>84</v>
      </c>
      <c r="L6" s="847"/>
      <c r="M6" s="865"/>
      <c r="N6" s="858" t="s">
        <v>85</v>
      </c>
      <c r="O6" s="859"/>
      <c r="P6" s="860"/>
      <c r="Q6" s="861" t="s">
        <v>47</v>
      </c>
      <c r="R6" s="862"/>
      <c r="S6" s="862"/>
    </row>
    <row r="7" spans="1:19" ht="21" customHeight="1" x14ac:dyDescent="0.2">
      <c r="A7" s="817"/>
      <c r="B7" s="817"/>
      <c r="C7" s="817"/>
      <c r="D7" s="817"/>
      <c r="E7" s="4" t="s">
        <v>139</v>
      </c>
      <c r="F7" s="64" t="s">
        <v>140</v>
      </c>
      <c r="G7" s="74" t="s">
        <v>141</v>
      </c>
      <c r="H7" s="163" t="s">
        <v>139</v>
      </c>
      <c r="I7" s="64" t="s">
        <v>140</v>
      </c>
      <c r="J7" s="161" t="s">
        <v>141</v>
      </c>
      <c r="K7" s="163" t="s">
        <v>139</v>
      </c>
      <c r="L7" s="64" t="s">
        <v>140</v>
      </c>
      <c r="M7" s="161" t="s">
        <v>141</v>
      </c>
      <c r="N7" s="163" t="s">
        <v>139</v>
      </c>
      <c r="O7" s="64" t="s">
        <v>140</v>
      </c>
      <c r="P7" s="161" t="s">
        <v>141</v>
      </c>
      <c r="Q7" s="90" t="s">
        <v>139</v>
      </c>
      <c r="R7" s="64" t="s">
        <v>140</v>
      </c>
      <c r="S7" s="64" t="s">
        <v>141</v>
      </c>
    </row>
    <row r="8" spans="1:19" x14ac:dyDescent="0.2">
      <c r="A8" s="845" t="s">
        <v>121</v>
      </c>
      <c r="B8" s="845"/>
      <c r="C8" s="845"/>
      <c r="D8" s="845"/>
      <c r="E8" s="478"/>
      <c r="F8" s="479">
        <v>116529834</v>
      </c>
      <c r="G8" s="480">
        <v>116529834</v>
      </c>
      <c r="H8" s="173"/>
      <c r="I8" s="13"/>
      <c r="J8" s="138"/>
      <c r="K8" s="164"/>
      <c r="L8" s="13"/>
      <c r="M8" s="138"/>
      <c r="N8" s="164"/>
      <c r="O8" s="13"/>
      <c r="P8" s="138"/>
      <c r="Q8" s="79">
        <f>E8+H8+K8+N8</f>
        <v>0</v>
      </c>
      <c r="R8" s="5">
        <f>F8+I8+L8+O8</f>
        <v>116529834</v>
      </c>
      <c r="S8" s="5">
        <f>G8+J8+M8+P8</f>
        <v>116529834</v>
      </c>
    </row>
    <row r="9" spans="1:19" ht="23.25" customHeight="1" x14ac:dyDescent="0.2">
      <c r="A9" s="866" t="s">
        <v>122</v>
      </c>
      <c r="B9" s="866"/>
      <c r="C9" s="866"/>
      <c r="D9" s="866"/>
      <c r="E9" s="481"/>
      <c r="F9" s="479"/>
      <c r="G9" s="480"/>
      <c r="H9" s="167"/>
      <c r="I9" s="61"/>
      <c r="J9" s="166"/>
      <c r="K9" s="165"/>
      <c r="L9" s="61"/>
      <c r="M9" s="166"/>
      <c r="N9" s="165"/>
      <c r="O9" s="61"/>
      <c r="P9" s="166"/>
      <c r="Q9" s="79">
        <f t="shared" ref="Q9:Q41" si="0">E9+H9+K9+N9</f>
        <v>0</v>
      </c>
      <c r="R9" s="5">
        <f>F9+I9+L9+O9</f>
        <v>0</v>
      </c>
      <c r="S9" s="5">
        <f t="shared" ref="S9:S41" si="1">G9+J9+M9+P9</f>
        <v>0</v>
      </c>
    </row>
    <row r="10" spans="1:19" ht="23.25" customHeight="1" x14ac:dyDescent="0.2">
      <c r="A10" s="871" t="s">
        <v>123</v>
      </c>
      <c r="B10" s="871"/>
      <c r="C10" s="871"/>
      <c r="D10" s="871"/>
      <c r="E10" s="482"/>
      <c r="F10" s="479"/>
      <c r="G10" s="480"/>
      <c r="H10" s="167"/>
      <c r="I10" s="61"/>
      <c r="J10" s="166"/>
      <c r="K10" s="165"/>
      <c r="L10" s="61"/>
      <c r="M10" s="166"/>
      <c r="N10" s="165"/>
      <c r="O10" s="61"/>
      <c r="P10" s="166"/>
      <c r="Q10" s="79">
        <f t="shared" si="0"/>
        <v>0</v>
      </c>
      <c r="R10" s="5">
        <f>F10+I10+L10+O10</f>
        <v>0</v>
      </c>
      <c r="S10" s="5">
        <f t="shared" si="1"/>
        <v>0</v>
      </c>
    </row>
    <row r="11" spans="1:19" ht="23.25" customHeight="1" x14ac:dyDescent="0.2">
      <c r="A11" s="871" t="s">
        <v>124</v>
      </c>
      <c r="B11" s="871"/>
      <c r="C11" s="871"/>
      <c r="D11" s="871"/>
      <c r="E11" s="482"/>
      <c r="F11" s="479"/>
      <c r="G11" s="480"/>
      <c r="H11" s="167"/>
      <c r="I11" s="61"/>
      <c r="J11" s="166"/>
      <c r="K11" s="165"/>
      <c r="L11" s="61"/>
      <c r="M11" s="166"/>
      <c r="N11" s="165"/>
      <c r="O11" s="61"/>
      <c r="P11" s="166"/>
      <c r="Q11" s="79">
        <f t="shared" si="0"/>
        <v>0</v>
      </c>
      <c r="R11" s="5">
        <f>F11+I11+L11+O11</f>
        <v>0</v>
      </c>
      <c r="S11" s="5">
        <f t="shared" si="1"/>
        <v>0</v>
      </c>
    </row>
    <row r="12" spans="1:19" ht="23.25" customHeight="1" x14ac:dyDescent="0.2">
      <c r="A12" s="871" t="s">
        <v>125</v>
      </c>
      <c r="B12" s="871"/>
      <c r="C12" s="871"/>
      <c r="D12" s="871"/>
      <c r="E12" s="483">
        <v>160080000</v>
      </c>
      <c r="F12" s="479">
        <v>85149390</v>
      </c>
      <c r="G12" s="480">
        <v>97669407</v>
      </c>
      <c r="H12" s="167"/>
      <c r="I12" s="61"/>
      <c r="J12" s="166"/>
      <c r="K12" s="165"/>
      <c r="L12" s="61"/>
      <c r="M12" s="166"/>
      <c r="N12" s="165"/>
      <c r="O12" s="61"/>
      <c r="P12" s="166"/>
      <c r="Q12" s="79">
        <f t="shared" si="0"/>
        <v>160080000</v>
      </c>
      <c r="R12" s="5">
        <f>F12+I12+L12+O12</f>
        <v>85149390</v>
      </c>
      <c r="S12" s="5">
        <f t="shared" si="1"/>
        <v>97669407</v>
      </c>
    </row>
    <row r="13" spans="1:19" s="59" customFormat="1" ht="23.25" customHeight="1" x14ac:dyDescent="0.2">
      <c r="A13" s="873" t="s">
        <v>126</v>
      </c>
      <c r="B13" s="873"/>
      <c r="C13" s="873"/>
      <c r="D13" s="873"/>
      <c r="E13" s="484">
        <f t="shared" ref="E13:S13" si="2">SUM(E8:E12)</f>
        <v>160080000</v>
      </c>
      <c r="F13" s="485">
        <f t="shared" si="2"/>
        <v>201679224</v>
      </c>
      <c r="G13" s="486">
        <f t="shared" si="2"/>
        <v>214199241</v>
      </c>
      <c r="H13" s="180">
        <f t="shared" si="2"/>
        <v>0</v>
      </c>
      <c r="I13" s="179">
        <f t="shared" si="2"/>
        <v>0</v>
      </c>
      <c r="J13" s="181">
        <f t="shared" si="2"/>
        <v>0</v>
      </c>
      <c r="K13" s="180">
        <f t="shared" si="2"/>
        <v>0</v>
      </c>
      <c r="L13" s="179">
        <f t="shared" si="2"/>
        <v>0</v>
      </c>
      <c r="M13" s="181">
        <f t="shared" si="2"/>
        <v>0</v>
      </c>
      <c r="N13" s="180">
        <f t="shared" si="2"/>
        <v>0</v>
      </c>
      <c r="O13" s="179">
        <f t="shared" si="2"/>
        <v>0</v>
      </c>
      <c r="P13" s="181">
        <f t="shared" si="2"/>
        <v>0</v>
      </c>
      <c r="Q13" s="182">
        <f t="shared" si="2"/>
        <v>160080000</v>
      </c>
      <c r="R13" s="183">
        <f t="shared" si="2"/>
        <v>201679224</v>
      </c>
      <c r="S13" s="183">
        <f t="shared" si="2"/>
        <v>214199241</v>
      </c>
    </row>
    <row r="14" spans="1:19" ht="12.75" customHeight="1" x14ac:dyDescent="0.2">
      <c r="A14" s="870"/>
      <c r="B14" s="870"/>
      <c r="C14" s="870"/>
      <c r="D14" s="870"/>
      <c r="E14" s="68"/>
      <c r="F14" s="60"/>
      <c r="G14" s="157"/>
      <c r="H14" s="167"/>
      <c r="I14" s="61"/>
      <c r="J14" s="166"/>
      <c r="K14" s="165"/>
      <c r="L14" s="61"/>
      <c r="M14" s="166"/>
      <c r="N14" s="165"/>
      <c r="O14" s="61"/>
      <c r="P14" s="166"/>
      <c r="Q14" s="79">
        <f t="shared" si="0"/>
        <v>0</v>
      </c>
      <c r="R14" s="5">
        <f t="shared" ref="R14:R20" si="3">F14+I14+L14+O14</f>
        <v>0</v>
      </c>
      <c r="S14" s="5">
        <f t="shared" si="1"/>
        <v>0</v>
      </c>
    </row>
    <row r="15" spans="1:19" ht="12.75" customHeight="1" x14ac:dyDescent="0.2">
      <c r="A15" s="871" t="s">
        <v>127</v>
      </c>
      <c r="B15" s="871"/>
      <c r="C15" s="871"/>
      <c r="D15" s="871"/>
      <c r="E15" s="67"/>
      <c r="F15" s="60"/>
      <c r="G15" s="157"/>
      <c r="H15" s="167"/>
      <c r="I15" s="61"/>
      <c r="J15" s="166"/>
      <c r="K15" s="165"/>
      <c r="L15" s="61"/>
      <c r="M15" s="166"/>
      <c r="N15" s="165"/>
      <c r="O15" s="61"/>
      <c r="P15" s="166"/>
      <c r="Q15" s="79">
        <f t="shared" si="0"/>
        <v>0</v>
      </c>
      <c r="R15" s="5">
        <f t="shared" si="3"/>
        <v>0</v>
      </c>
      <c r="S15" s="5">
        <f t="shared" si="1"/>
        <v>0</v>
      </c>
    </row>
    <row r="16" spans="1:19" ht="12.75" customHeight="1" x14ac:dyDescent="0.2">
      <c r="A16" s="871" t="s">
        <v>128</v>
      </c>
      <c r="B16" s="871"/>
      <c r="C16" s="871"/>
      <c r="D16" s="871"/>
      <c r="E16" s="67"/>
      <c r="F16" s="479">
        <v>2000000</v>
      </c>
      <c r="G16" s="480">
        <v>2150000</v>
      </c>
      <c r="H16" s="167"/>
      <c r="I16" s="61"/>
      <c r="J16" s="166"/>
      <c r="K16" s="165"/>
      <c r="L16" s="61"/>
      <c r="M16" s="166"/>
      <c r="N16" s="165"/>
      <c r="O16" s="61"/>
      <c r="P16" s="166"/>
      <c r="Q16" s="79">
        <f t="shared" si="0"/>
        <v>0</v>
      </c>
      <c r="R16" s="5">
        <f t="shared" si="3"/>
        <v>2000000</v>
      </c>
      <c r="S16" s="5">
        <f t="shared" si="1"/>
        <v>2150000</v>
      </c>
    </row>
    <row r="17" spans="1:32" x14ac:dyDescent="0.2">
      <c r="A17" s="806" t="s">
        <v>129</v>
      </c>
      <c r="B17" s="806"/>
      <c r="C17" s="806"/>
      <c r="D17" s="806"/>
      <c r="E17" s="65"/>
      <c r="F17" s="61"/>
      <c r="G17" s="158"/>
      <c r="H17" s="165"/>
      <c r="I17" s="61"/>
      <c r="J17" s="166"/>
      <c r="K17" s="165"/>
      <c r="L17" s="61"/>
      <c r="M17" s="166"/>
      <c r="N17" s="165"/>
      <c r="O17" s="61"/>
      <c r="P17" s="166"/>
      <c r="Q17" s="79">
        <f t="shared" si="0"/>
        <v>0</v>
      </c>
      <c r="R17" s="5">
        <f t="shared" si="3"/>
        <v>0</v>
      </c>
      <c r="S17" s="5">
        <f t="shared" si="1"/>
        <v>0</v>
      </c>
    </row>
    <row r="18" spans="1:32" x14ac:dyDescent="0.2">
      <c r="A18" s="806" t="s">
        <v>130</v>
      </c>
      <c r="B18" s="806"/>
      <c r="C18" s="806"/>
      <c r="D18" s="806"/>
      <c r="E18" s="65"/>
      <c r="F18" s="62"/>
      <c r="G18" s="159"/>
      <c r="H18" s="168"/>
      <c r="I18" s="61"/>
      <c r="J18" s="166"/>
      <c r="K18" s="165"/>
      <c r="L18" s="61"/>
      <c r="M18" s="166"/>
      <c r="N18" s="165"/>
      <c r="O18" s="61"/>
      <c r="P18" s="166"/>
      <c r="Q18" s="79">
        <f t="shared" si="0"/>
        <v>0</v>
      </c>
      <c r="R18" s="5">
        <f t="shared" si="3"/>
        <v>0</v>
      </c>
      <c r="S18" s="5">
        <f t="shared" si="1"/>
        <v>0</v>
      </c>
    </row>
    <row r="19" spans="1:32" x14ac:dyDescent="0.2">
      <c r="A19" s="806" t="s">
        <v>131</v>
      </c>
      <c r="B19" s="806"/>
      <c r="C19" s="806"/>
      <c r="D19" s="806"/>
      <c r="E19" s="65"/>
      <c r="F19" s="62"/>
      <c r="G19" s="159"/>
      <c r="H19" s="168"/>
      <c r="I19" s="61"/>
      <c r="J19" s="166"/>
      <c r="K19" s="165"/>
      <c r="L19" s="61"/>
      <c r="M19" s="166"/>
      <c r="N19" s="165"/>
      <c r="O19" s="61"/>
      <c r="P19" s="166"/>
      <c r="Q19" s="79">
        <f t="shared" si="0"/>
        <v>0</v>
      </c>
      <c r="R19" s="5">
        <f t="shared" si="3"/>
        <v>0</v>
      </c>
      <c r="S19" s="5">
        <f t="shared" si="1"/>
        <v>0</v>
      </c>
    </row>
    <row r="20" spans="1:32" x14ac:dyDescent="0.2">
      <c r="A20" s="872"/>
      <c r="B20" s="872"/>
      <c r="C20" s="872"/>
      <c r="D20" s="872"/>
      <c r="E20" s="69"/>
      <c r="F20" s="62"/>
      <c r="G20" s="159"/>
      <c r="H20" s="168"/>
      <c r="I20" s="61"/>
      <c r="J20" s="166"/>
      <c r="K20" s="165"/>
      <c r="L20" s="61"/>
      <c r="M20" s="166"/>
      <c r="N20" s="165"/>
      <c r="O20" s="61"/>
      <c r="P20" s="166"/>
      <c r="Q20" s="79">
        <f t="shared" si="0"/>
        <v>0</v>
      </c>
      <c r="R20" s="5">
        <f t="shared" si="3"/>
        <v>0</v>
      </c>
      <c r="S20" s="5">
        <f t="shared" si="1"/>
        <v>0</v>
      </c>
    </row>
    <row r="21" spans="1:32" ht="12.75" customHeight="1" x14ac:dyDescent="0.2">
      <c r="A21" s="844" t="s">
        <v>132</v>
      </c>
      <c r="B21" s="844"/>
      <c r="C21" s="844"/>
      <c r="D21" s="844"/>
      <c r="E21" s="160"/>
      <c r="F21" s="40">
        <f t="shared" ref="F21:S21" si="4">SUM(F15:F19)</f>
        <v>2000000</v>
      </c>
      <c r="G21" s="94">
        <f t="shared" si="4"/>
        <v>2150000</v>
      </c>
      <c r="H21" s="168">
        <f t="shared" si="4"/>
        <v>0</v>
      </c>
      <c r="I21" s="62">
        <f t="shared" si="4"/>
        <v>0</v>
      </c>
      <c r="J21" s="169">
        <f t="shared" si="4"/>
        <v>0</v>
      </c>
      <c r="K21" s="168">
        <f t="shared" si="4"/>
        <v>0</v>
      </c>
      <c r="L21" s="62">
        <f t="shared" si="4"/>
        <v>0</v>
      </c>
      <c r="M21" s="169">
        <f t="shared" si="4"/>
        <v>0</v>
      </c>
      <c r="N21" s="168">
        <f t="shared" si="4"/>
        <v>0</v>
      </c>
      <c r="O21" s="62">
        <f t="shared" si="4"/>
        <v>0</v>
      </c>
      <c r="P21" s="169">
        <f t="shared" si="4"/>
        <v>0</v>
      </c>
      <c r="Q21" s="172">
        <f t="shared" si="4"/>
        <v>0</v>
      </c>
      <c r="R21" s="40">
        <f t="shared" si="4"/>
        <v>2000000</v>
      </c>
      <c r="S21" s="40">
        <f t="shared" si="4"/>
        <v>2150000</v>
      </c>
    </row>
    <row r="22" spans="1:32" ht="12.75" customHeight="1" x14ac:dyDescent="0.2">
      <c r="A22" s="872"/>
      <c r="B22" s="872"/>
      <c r="C22" s="872"/>
      <c r="D22" s="872"/>
      <c r="E22" s="473"/>
      <c r="F22" s="40"/>
      <c r="G22" s="94"/>
      <c r="H22" s="168"/>
      <c r="I22" s="61"/>
      <c r="J22" s="166"/>
      <c r="K22" s="165"/>
      <c r="L22" s="61"/>
      <c r="M22" s="166"/>
      <c r="N22" s="165"/>
      <c r="O22" s="61"/>
      <c r="P22" s="166"/>
      <c r="Q22" s="79">
        <f t="shared" si="0"/>
        <v>0</v>
      </c>
      <c r="R22" s="5">
        <f>F22+I22+L22+O22</f>
        <v>0</v>
      </c>
      <c r="S22" s="5">
        <f t="shared" si="1"/>
        <v>0</v>
      </c>
    </row>
    <row r="23" spans="1:32" ht="23.25" customHeight="1" x14ac:dyDescent="0.2">
      <c r="A23" s="866" t="s">
        <v>133</v>
      </c>
      <c r="B23" s="866"/>
      <c r="C23" s="866"/>
      <c r="D23" s="866"/>
      <c r="E23" s="474"/>
      <c r="F23" s="46"/>
      <c r="G23" s="97"/>
      <c r="H23" s="174"/>
      <c r="I23" s="63"/>
      <c r="J23" s="171"/>
      <c r="K23" s="170"/>
      <c r="L23" s="63"/>
      <c r="M23" s="171"/>
      <c r="N23" s="170"/>
      <c r="O23" s="63"/>
      <c r="P23" s="171"/>
      <c r="Q23" s="79">
        <f t="shared" si="0"/>
        <v>0</v>
      </c>
      <c r="R23" s="5">
        <f>F23+I23+L23+O23</f>
        <v>0</v>
      </c>
      <c r="S23" s="5">
        <f t="shared" si="1"/>
        <v>0</v>
      </c>
    </row>
    <row r="24" spans="1:32" ht="23.25" customHeight="1" x14ac:dyDescent="0.2">
      <c r="A24" s="871" t="s">
        <v>134</v>
      </c>
      <c r="B24" s="871"/>
      <c r="C24" s="871"/>
      <c r="D24" s="871"/>
      <c r="E24" s="472"/>
      <c r="F24" s="5"/>
      <c r="G24" s="76"/>
      <c r="H24" s="165"/>
      <c r="I24" s="61"/>
      <c r="J24" s="166"/>
      <c r="K24" s="165"/>
      <c r="L24" s="61"/>
      <c r="M24" s="166"/>
      <c r="N24" s="165"/>
      <c r="O24" s="61"/>
      <c r="P24" s="166"/>
      <c r="Q24" s="79">
        <f t="shared" si="0"/>
        <v>0</v>
      </c>
      <c r="R24" s="5">
        <f>F24+I24+L24+O24</f>
        <v>0</v>
      </c>
      <c r="S24" s="5">
        <f t="shared" si="1"/>
        <v>0</v>
      </c>
    </row>
    <row r="25" spans="1:32" x14ac:dyDescent="0.2">
      <c r="A25" s="845" t="s">
        <v>135</v>
      </c>
      <c r="B25" s="845"/>
      <c r="C25" s="845"/>
      <c r="D25" s="845"/>
      <c r="E25" s="487">
        <v>1000000</v>
      </c>
      <c r="F25" s="5">
        <v>1000000</v>
      </c>
      <c r="G25" s="76">
        <v>1000000</v>
      </c>
      <c r="H25" s="165"/>
      <c r="I25" s="61"/>
      <c r="J25" s="166"/>
      <c r="K25" s="165"/>
      <c r="L25" s="61"/>
      <c r="M25" s="166"/>
      <c r="N25" s="165"/>
      <c r="O25" s="61"/>
      <c r="P25" s="166"/>
      <c r="Q25" s="79">
        <f t="shared" si="0"/>
        <v>1000000</v>
      </c>
      <c r="R25" s="5">
        <f>F25+I25+L25+O25</f>
        <v>1000000</v>
      </c>
      <c r="S25" s="5">
        <f t="shared" si="1"/>
        <v>1000000</v>
      </c>
    </row>
    <row r="26" spans="1:32" x14ac:dyDescent="0.2">
      <c r="A26" s="806"/>
      <c r="B26" s="806"/>
      <c r="C26" s="806"/>
      <c r="D26" s="806"/>
      <c r="E26" s="36"/>
      <c r="F26" s="5"/>
      <c r="G26" s="76"/>
      <c r="H26" s="165"/>
      <c r="I26" s="61"/>
      <c r="J26" s="166"/>
      <c r="K26" s="165"/>
      <c r="L26" s="61"/>
      <c r="M26" s="166"/>
      <c r="N26" s="165"/>
      <c r="O26" s="61"/>
      <c r="P26" s="166"/>
      <c r="Q26" s="79">
        <f t="shared" si="0"/>
        <v>0</v>
      </c>
      <c r="R26" s="5">
        <f>F26+I26+L26+O26</f>
        <v>0</v>
      </c>
      <c r="S26" s="5">
        <f t="shared" si="1"/>
        <v>0</v>
      </c>
    </row>
    <row r="27" spans="1:32" x14ac:dyDescent="0.2">
      <c r="A27" s="875" t="s">
        <v>27</v>
      </c>
      <c r="B27" s="875"/>
      <c r="C27" s="875"/>
      <c r="D27" s="875"/>
      <c r="E27" s="488">
        <f>SUM(E23:E25)</f>
        <v>1000000</v>
      </c>
      <c r="F27" s="5">
        <f t="shared" ref="F27:S27" si="5">SUM(F23:F26)</f>
        <v>1000000</v>
      </c>
      <c r="G27" s="76">
        <f t="shared" si="5"/>
        <v>1000000</v>
      </c>
      <c r="H27" s="165">
        <f t="shared" si="5"/>
        <v>0</v>
      </c>
      <c r="I27" s="61">
        <f t="shared" si="5"/>
        <v>0</v>
      </c>
      <c r="J27" s="166">
        <f t="shared" si="5"/>
        <v>0</v>
      </c>
      <c r="K27" s="165">
        <f t="shared" si="5"/>
        <v>0</v>
      </c>
      <c r="L27" s="61">
        <f t="shared" si="5"/>
        <v>0</v>
      </c>
      <c r="M27" s="166">
        <f t="shared" si="5"/>
        <v>0</v>
      </c>
      <c r="N27" s="165">
        <f t="shared" si="5"/>
        <v>0</v>
      </c>
      <c r="O27" s="61">
        <f t="shared" si="5"/>
        <v>0</v>
      </c>
      <c r="P27" s="166">
        <f t="shared" si="5"/>
        <v>0</v>
      </c>
      <c r="Q27" s="79">
        <f t="shared" si="5"/>
        <v>1000000</v>
      </c>
      <c r="R27" s="5">
        <f t="shared" si="5"/>
        <v>1000000</v>
      </c>
      <c r="S27" s="5">
        <f t="shared" si="5"/>
        <v>1000000</v>
      </c>
      <c r="T27" s="185"/>
      <c r="U27" s="188"/>
      <c r="V27" s="188"/>
      <c r="W27" s="188"/>
      <c r="X27" s="184"/>
      <c r="Y27" s="61"/>
      <c r="Z27" s="61"/>
      <c r="AA27" s="61"/>
      <c r="AB27" s="61"/>
      <c r="AC27" s="61"/>
      <c r="AD27" s="61"/>
      <c r="AE27" s="61"/>
      <c r="AF27" s="61"/>
    </row>
    <row r="28" spans="1:32" x14ac:dyDescent="0.2">
      <c r="A28" s="806"/>
      <c r="B28" s="806"/>
      <c r="C28" s="806"/>
      <c r="D28" s="806"/>
      <c r="E28" s="469"/>
      <c r="F28" s="5"/>
      <c r="G28" s="76"/>
      <c r="H28" s="165"/>
      <c r="I28" s="61"/>
      <c r="J28" s="166"/>
      <c r="K28" s="165"/>
      <c r="L28" s="61"/>
      <c r="M28" s="166"/>
      <c r="N28" s="165"/>
      <c r="O28" s="61"/>
      <c r="P28" s="166"/>
      <c r="Q28" s="79">
        <f t="shared" si="0"/>
        <v>0</v>
      </c>
      <c r="R28" s="5">
        <f>F28+I28+L28+O28</f>
        <v>0</v>
      </c>
      <c r="S28" s="5">
        <f t="shared" si="1"/>
        <v>0</v>
      </c>
      <c r="T28" s="186"/>
    </row>
    <row r="29" spans="1:32" ht="23.25" customHeight="1" x14ac:dyDescent="0.2">
      <c r="A29" s="803" t="s">
        <v>136</v>
      </c>
      <c r="B29" s="803"/>
      <c r="C29" s="803"/>
      <c r="D29" s="803"/>
      <c r="E29" s="148">
        <f>E13+E21+E27</f>
        <v>161080000</v>
      </c>
      <c r="F29" s="6">
        <f>F13+F27+F21</f>
        <v>204679224</v>
      </c>
      <c r="G29" s="77">
        <f>G13+G27+G21</f>
        <v>217349241</v>
      </c>
      <c r="H29" s="170">
        <f t="shared" ref="H29:Q29" si="6">H13+H27</f>
        <v>0</v>
      </c>
      <c r="I29" s="63">
        <f t="shared" si="6"/>
        <v>0</v>
      </c>
      <c r="J29" s="171">
        <f t="shared" si="6"/>
        <v>0</v>
      </c>
      <c r="K29" s="170">
        <f t="shared" si="6"/>
        <v>0</v>
      </c>
      <c r="L29" s="63">
        <f t="shared" si="6"/>
        <v>0</v>
      </c>
      <c r="M29" s="171">
        <f t="shared" si="6"/>
        <v>0</v>
      </c>
      <c r="N29" s="170">
        <f t="shared" si="6"/>
        <v>0</v>
      </c>
      <c r="O29" s="63">
        <f t="shared" si="6"/>
        <v>0</v>
      </c>
      <c r="P29" s="171">
        <f t="shared" si="6"/>
        <v>0</v>
      </c>
      <c r="Q29" s="80">
        <f t="shared" si="6"/>
        <v>161080000</v>
      </c>
      <c r="R29" s="6">
        <f>R13+R27+R21</f>
        <v>204679224</v>
      </c>
      <c r="S29" s="6">
        <f>S13+S27+S21</f>
        <v>217349241</v>
      </c>
      <c r="T29" s="187"/>
    </row>
    <row r="30" spans="1:32" x14ac:dyDescent="0.2">
      <c r="A30" s="806"/>
      <c r="B30" s="806"/>
      <c r="C30" s="806"/>
      <c r="D30" s="806"/>
      <c r="E30" s="469"/>
      <c r="F30" s="5"/>
      <c r="G30" s="76"/>
      <c r="H30" s="165"/>
      <c r="I30" s="61"/>
      <c r="J30" s="166"/>
      <c r="K30" s="165"/>
      <c r="L30" s="61"/>
      <c r="M30" s="166"/>
      <c r="N30" s="165"/>
      <c r="O30" s="61"/>
      <c r="P30" s="166"/>
      <c r="Q30" s="79">
        <f t="shared" si="0"/>
        <v>0</v>
      </c>
      <c r="R30" s="5">
        <f t="shared" ref="R30:R37" si="7">F30+I30+L30+O30</f>
        <v>0</v>
      </c>
      <c r="S30" s="5">
        <f t="shared" si="1"/>
        <v>0</v>
      </c>
    </row>
    <row r="31" spans="1:32" ht="12.75" customHeight="1" x14ac:dyDescent="0.2">
      <c r="A31" s="806" t="s">
        <v>75</v>
      </c>
      <c r="B31" s="806"/>
      <c r="C31" s="806"/>
      <c r="D31" s="806"/>
      <c r="E31" s="469"/>
      <c r="F31" s="5"/>
      <c r="G31" s="76"/>
      <c r="H31" s="165"/>
      <c r="I31" s="61"/>
      <c r="J31" s="166"/>
      <c r="K31" s="165"/>
      <c r="L31" s="61"/>
      <c r="M31" s="166"/>
      <c r="N31" s="165"/>
      <c r="O31" s="61"/>
      <c r="P31" s="166"/>
      <c r="Q31" s="79">
        <f t="shared" si="0"/>
        <v>0</v>
      </c>
      <c r="R31" s="5">
        <f t="shared" si="7"/>
        <v>0</v>
      </c>
      <c r="S31" s="5">
        <f t="shared" si="1"/>
        <v>0</v>
      </c>
    </row>
    <row r="32" spans="1:32" ht="12.75" customHeight="1" x14ac:dyDescent="0.2">
      <c r="A32" s="806" t="s">
        <v>76</v>
      </c>
      <c r="B32" s="806"/>
      <c r="C32" s="806"/>
      <c r="D32" s="806"/>
      <c r="E32" s="469"/>
      <c r="F32" s="5"/>
      <c r="G32" s="76"/>
      <c r="H32" s="165"/>
      <c r="I32" s="61"/>
      <c r="J32" s="166"/>
      <c r="K32" s="165"/>
      <c r="L32" s="61"/>
      <c r="M32" s="166"/>
      <c r="N32" s="165"/>
      <c r="O32" s="61"/>
      <c r="P32" s="166"/>
      <c r="Q32" s="79">
        <f t="shared" si="0"/>
        <v>0</v>
      </c>
      <c r="R32" s="5">
        <f t="shared" si="7"/>
        <v>0</v>
      </c>
      <c r="S32" s="5">
        <f t="shared" si="1"/>
        <v>0</v>
      </c>
    </row>
    <row r="33" spans="1:19" ht="12.75" customHeight="1" x14ac:dyDescent="0.2">
      <c r="A33" s="806" t="s">
        <v>77</v>
      </c>
      <c r="B33" s="806"/>
      <c r="C33" s="806"/>
      <c r="D33" s="806"/>
      <c r="E33" s="469"/>
      <c r="F33" s="5">
        <v>10893000</v>
      </c>
      <c r="G33" s="76">
        <v>10893000</v>
      </c>
      <c r="H33" s="165"/>
      <c r="I33" s="61"/>
      <c r="J33" s="166"/>
      <c r="K33" s="165"/>
      <c r="L33" s="61"/>
      <c r="M33" s="166"/>
      <c r="N33" s="165"/>
      <c r="O33" s="61"/>
      <c r="P33" s="166"/>
      <c r="Q33" s="79">
        <f t="shared" si="0"/>
        <v>0</v>
      </c>
      <c r="R33" s="5">
        <f t="shared" si="7"/>
        <v>10893000</v>
      </c>
      <c r="S33" s="5">
        <f t="shared" si="1"/>
        <v>10893000</v>
      </c>
    </row>
    <row r="34" spans="1:19" ht="12.75" customHeight="1" x14ac:dyDescent="0.2">
      <c r="A34" s="806" t="s">
        <v>78</v>
      </c>
      <c r="B34" s="806"/>
      <c r="C34" s="806"/>
      <c r="D34" s="806"/>
      <c r="E34" s="469"/>
      <c r="F34" s="5"/>
      <c r="G34" s="76"/>
      <c r="H34" s="165"/>
      <c r="I34" s="61"/>
      <c r="J34" s="166"/>
      <c r="K34" s="165"/>
      <c r="L34" s="61"/>
      <c r="M34" s="166"/>
      <c r="N34" s="165"/>
      <c r="O34" s="61"/>
      <c r="P34" s="166"/>
      <c r="Q34" s="79">
        <f t="shared" si="0"/>
        <v>0</v>
      </c>
      <c r="R34" s="5">
        <f t="shared" si="7"/>
        <v>0</v>
      </c>
      <c r="S34" s="5">
        <f t="shared" si="1"/>
        <v>0</v>
      </c>
    </row>
    <row r="35" spans="1:19" ht="12.75" customHeight="1" x14ac:dyDescent="0.2">
      <c r="A35" s="806" t="s">
        <v>79</v>
      </c>
      <c r="B35" s="806"/>
      <c r="C35" s="806"/>
      <c r="D35" s="806"/>
      <c r="E35" s="469"/>
      <c r="F35" s="5"/>
      <c r="G35" s="76"/>
      <c r="H35" s="165"/>
      <c r="I35" s="61"/>
      <c r="J35" s="166"/>
      <c r="K35" s="165"/>
      <c r="L35" s="61"/>
      <c r="M35" s="166"/>
      <c r="N35" s="165"/>
      <c r="O35" s="61"/>
      <c r="P35" s="166"/>
      <c r="Q35" s="79">
        <f t="shared" si="0"/>
        <v>0</v>
      </c>
      <c r="R35" s="5">
        <f t="shared" si="7"/>
        <v>0</v>
      </c>
      <c r="S35" s="5">
        <f t="shared" si="1"/>
        <v>0</v>
      </c>
    </row>
    <row r="36" spans="1:19" x14ac:dyDescent="0.2">
      <c r="A36" s="806" t="s">
        <v>80</v>
      </c>
      <c r="B36" s="806"/>
      <c r="C36" s="806"/>
      <c r="D36" s="806"/>
      <c r="E36" s="469"/>
      <c r="F36" s="5"/>
      <c r="G36" s="76"/>
      <c r="H36" s="165"/>
      <c r="I36" s="61"/>
      <c r="J36" s="166"/>
      <c r="K36" s="165"/>
      <c r="L36" s="61"/>
      <c r="M36" s="166"/>
      <c r="N36" s="165"/>
      <c r="O36" s="61"/>
      <c r="P36" s="166"/>
      <c r="Q36" s="79">
        <f t="shared" si="0"/>
        <v>0</v>
      </c>
      <c r="R36" s="5">
        <f t="shared" si="7"/>
        <v>0</v>
      </c>
      <c r="S36" s="5">
        <f t="shared" si="1"/>
        <v>0</v>
      </c>
    </row>
    <row r="37" spans="1:19" x14ac:dyDescent="0.2">
      <c r="A37" s="806" t="s">
        <v>81</v>
      </c>
      <c r="B37" s="806"/>
      <c r="C37" s="806"/>
      <c r="D37" s="806"/>
      <c r="E37" s="469"/>
      <c r="F37" s="5"/>
      <c r="G37" s="76"/>
      <c r="H37" s="165"/>
      <c r="I37" s="61"/>
      <c r="J37" s="166"/>
      <c r="K37" s="165"/>
      <c r="L37" s="61"/>
      <c r="M37" s="166"/>
      <c r="N37" s="165"/>
      <c r="O37" s="61"/>
      <c r="P37" s="166"/>
      <c r="Q37" s="79">
        <f t="shared" si="0"/>
        <v>0</v>
      </c>
      <c r="R37" s="5">
        <f t="shared" si="7"/>
        <v>0</v>
      </c>
      <c r="S37" s="5">
        <f t="shared" si="1"/>
        <v>0</v>
      </c>
    </row>
    <row r="38" spans="1:19" s="59" customFormat="1" x14ac:dyDescent="0.2">
      <c r="A38" s="874" t="s">
        <v>82</v>
      </c>
      <c r="B38" s="874"/>
      <c r="C38" s="874"/>
      <c r="D38" s="874"/>
      <c r="E38" s="470">
        <f>SUM(E31:E37)</f>
        <v>0</v>
      </c>
      <c r="F38" s="6">
        <f>SUM(F31:F37)</f>
        <v>10893000</v>
      </c>
      <c r="G38" s="77">
        <f t="shared" ref="G38:S38" si="8">SUM(G31:G37)</f>
        <v>10893000</v>
      </c>
      <c r="H38" s="176">
        <f t="shared" si="8"/>
        <v>0</v>
      </c>
      <c r="I38" s="175">
        <f t="shared" si="8"/>
        <v>0</v>
      </c>
      <c r="J38" s="177">
        <f t="shared" si="8"/>
        <v>0</v>
      </c>
      <c r="K38" s="176">
        <f t="shared" si="8"/>
        <v>0</v>
      </c>
      <c r="L38" s="175">
        <f t="shared" si="8"/>
        <v>0</v>
      </c>
      <c r="M38" s="177">
        <f t="shared" si="8"/>
        <v>0</v>
      </c>
      <c r="N38" s="176">
        <f t="shared" si="8"/>
        <v>0</v>
      </c>
      <c r="O38" s="175">
        <f t="shared" si="8"/>
        <v>0</v>
      </c>
      <c r="P38" s="177">
        <f t="shared" si="8"/>
        <v>0</v>
      </c>
      <c r="Q38" s="178">
        <f t="shared" si="8"/>
        <v>0</v>
      </c>
      <c r="R38" s="58">
        <f t="shared" si="8"/>
        <v>10893000</v>
      </c>
      <c r="S38" s="58">
        <f t="shared" si="8"/>
        <v>10893000</v>
      </c>
    </row>
    <row r="39" spans="1:19" x14ac:dyDescent="0.2">
      <c r="A39" s="842"/>
      <c r="B39" s="842"/>
      <c r="C39" s="842"/>
      <c r="D39" s="842"/>
      <c r="E39" s="471"/>
      <c r="F39" s="5"/>
      <c r="G39" s="76"/>
      <c r="H39" s="165"/>
      <c r="I39" s="61"/>
      <c r="J39" s="166"/>
      <c r="K39" s="165"/>
      <c r="L39" s="61"/>
      <c r="M39" s="166"/>
      <c r="N39" s="165"/>
      <c r="O39" s="61"/>
      <c r="P39" s="166"/>
      <c r="Q39" s="79">
        <f t="shared" si="0"/>
        <v>0</v>
      </c>
      <c r="R39" s="5">
        <f>F39+I39+L39+O39</f>
        <v>0</v>
      </c>
      <c r="S39" s="5">
        <f t="shared" si="1"/>
        <v>0</v>
      </c>
    </row>
    <row r="40" spans="1:19" s="59" customFormat="1" x14ac:dyDescent="0.2">
      <c r="A40" s="874" t="s">
        <v>137</v>
      </c>
      <c r="B40" s="874"/>
      <c r="C40" s="874"/>
      <c r="D40" s="874"/>
      <c r="E40" s="151">
        <f t="shared" ref="E40:P40" si="9">E29+E38</f>
        <v>161080000</v>
      </c>
      <c r="F40" s="6">
        <f t="shared" si="9"/>
        <v>215572224</v>
      </c>
      <c r="G40" s="77">
        <f t="shared" si="9"/>
        <v>228242241</v>
      </c>
      <c r="H40" s="176">
        <f t="shared" si="9"/>
        <v>0</v>
      </c>
      <c r="I40" s="175">
        <f t="shared" si="9"/>
        <v>0</v>
      </c>
      <c r="J40" s="177">
        <f t="shared" si="9"/>
        <v>0</v>
      </c>
      <c r="K40" s="176">
        <f t="shared" si="9"/>
        <v>0</v>
      </c>
      <c r="L40" s="175">
        <f t="shared" si="9"/>
        <v>0</v>
      </c>
      <c r="M40" s="177">
        <f t="shared" si="9"/>
        <v>0</v>
      </c>
      <c r="N40" s="176">
        <f t="shared" si="9"/>
        <v>0</v>
      </c>
      <c r="O40" s="175">
        <f t="shared" si="9"/>
        <v>0</v>
      </c>
      <c r="P40" s="177">
        <f t="shared" si="9"/>
        <v>0</v>
      </c>
      <c r="Q40" s="178">
        <f t="shared" si="0"/>
        <v>161080000</v>
      </c>
      <c r="R40" s="58">
        <f>F40+I40+L40+O40</f>
        <v>215572224</v>
      </c>
      <c r="S40" s="58">
        <f t="shared" si="1"/>
        <v>228242241</v>
      </c>
    </row>
    <row r="41" spans="1:19" x14ac:dyDescent="0.2">
      <c r="A41" s="806" t="s">
        <v>80</v>
      </c>
      <c r="B41" s="806"/>
      <c r="C41" s="806"/>
      <c r="D41" s="806"/>
      <c r="E41" s="469"/>
      <c r="F41" s="5"/>
      <c r="G41" s="76"/>
      <c r="H41" s="165">
        <v>177000</v>
      </c>
      <c r="I41" s="61">
        <v>365000</v>
      </c>
      <c r="J41" s="166">
        <v>303173</v>
      </c>
      <c r="K41" s="165">
        <v>3429000</v>
      </c>
      <c r="L41" s="61">
        <v>1250000</v>
      </c>
      <c r="M41" s="166">
        <v>1243328</v>
      </c>
      <c r="N41" s="165">
        <v>250000</v>
      </c>
      <c r="O41" s="61">
        <v>272000</v>
      </c>
      <c r="P41" s="166">
        <v>271627</v>
      </c>
      <c r="Q41" s="79">
        <f t="shared" si="0"/>
        <v>3856000</v>
      </c>
      <c r="R41" s="5">
        <f>F41+I41+L41+O41</f>
        <v>1887000</v>
      </c>
      <c r="S41" s="5">
        <f t="shared" si="1"/>
        <v>1818128</v>
      </c>
    </row>
  </sheetData>
  <sheetProtection selectLockedCells="1" selectUnlockedCells="1"/>
  <mergeCells count="44">
    <mergeCell ref="A31:D31"/>
    <mergeCell ref="A26:D26"/>
    <mergeCell ref="A27:D27"/>
    <mergeCell ref="A28:D28"/>
    <mergeCell ref="A29:D29"/>
    <mergeCell ref="A30:D30"/>
    <mergeCell ref="A32:D32"/>
    <mergeCell ref="A33:D33"/>
    <mergeCell ref="A41:D41"/>
    <mergeCell ref="A34:D34"/>
    <mergeCell ref="A35:D35"/>
    <mergeCell ref="A36:D36"/>
    <mergeCell ref="A37:D37"/>
    <mergeCell ref="A38:D38"/>
    <mergeCell ref="A39:D39"/>
    <mergeCell ref="A40:D40"/>
    <mergeCell ref="A24:D24"/>
    <mergeCell ref="A25:D25"/>
    <mergeCell ref="A16:D16"/>
    <mergeCell ref="A17:D17"/>
    <mergeCell ref="A18:D18"/>
    <mergeCell ref="A19:D19"/>
    <mergeCell ref="A20:D20"/>
    <mergeCell ref="A21:D21"/>
    <mergeCell ref="A14:D14"/>
    <mergeCell ref="A15:D15"/>
    <mergeCell ref="A22:D22"/>
    <mergeCell ref="A23:D23"/>
    <mergeCell ref="A10:D10"/>
    <mergeCell ref="A11:D11"/>
    <mergeCell ref="A12:D12"/>
    <mergeCell ref="A13:D13"/>
    <mergeCell ref="A8:D8"/>
    <mergeCell ref="A9:D9"/>
    <mergeCell ref="A6:D7"/>
    <mergeCell ref="E6:G6"/>
    <mergeCell ref="H6:J6"/>
    <mergeCell ref="N6:P6"/>
    <mergeCell ref="Q6:S6"/>
    <mergeCell ref="A2:R2"/>
    <mergeCell ref="A3:R3"/>
    <mergeCell ref="A4:R4"/>
    <mergeCell ref="A5:R5"/>
    <mergeCell ref="K6:M6"/>
  </mergeCells>
  <phoneticPr fontId="18" type="noConversion"/>
  <pageMargins left="0.54027777777777775" right="0.34027777777777779" top="1" bottom="1" header="0.51180555555555551" footer="0.51180555555555551"/>
  <pageSetup paperSize="9" scale="70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52"/>
  <sheetViews>
    <sheetView workbookViewId="0"/>
  </sheetViews>
  <sheetFormatPr defaultRowHeight="12.75" x14ac:dyDescent="0.2"/>
  <cols>
    <col min="1" max="1" width="25.28515625" style="231" customWidth="1"/>
    <col min="2" max="2" width="12.7109375" style="231" customWidth="1"/>
    <col min="3" max="3" width="11.85546875" customWidth="1"/>
    <col min="4" max="4" width="11.42578125" customWidth="1"/>
    <col min="5" max="5" width="11.140625" customWidth="1"/>
    <col min="6" max="6" width="10.140625" bestFit="1" customWidth="1"/>
    <col min="7" max="8" width="10.140625" customWidth="1"/>
    <col min="9" max="11" width="10.42578125" customWidth="1"/>
    <col min="14" max="14" width="11" customWidth="1"/>
    <col min="15" max="17" width="11.28515625" style="11" customWidth="1"/>
    <col min="18" max="20" width="12.5703125" customWidth="1"/>
    <col min="24" max="27" width="12.42578125" customWidth="1"/>
    <col min="28" max="32" width="13.7109375" style="11" customWidth="1"/>
    <col min="33" max="33" width="10.140625" bestFit="1" customWidth="1"/>
    <col min="34" max="34" width="11.140625" bestFit="1" customWidth="1"/>
    <col min="35" max="35" width="9.5703125" customWidth="1"/>
    <col min="36" max="36" width="11.140625" style="11" customWidth="1"/>
    <col min="276" max="276" width="25.28515625" customWidth="1"/>
    <col min="277" max="277" width="11.140625" bestFit="1" customWidth="1"/>
    <col min="278" max="278" width="10.140625" bestFit="1" customWidth="1"/>
    <col min="279" max="279" width="10.42578125" customWidth="1"/>
    <col min="282" max="282" width="11.28515625" customWidth="1"/>
    <col min="283" max="283" width="12.5703125" customWidth="1"/>
    <col min="285" max="286" width="12.42578125" customWidth="1"/>
    <col min="287" max="288" width="13.7109375" customWidth="1"/>
    <col min="289" max="289" width="10.140625" bestFit="1" customWidth="1"/>
    <col min="290" max="290" width="11.140625" bestFit="1" customWidth="1"/>
    <col min="292" max="292" width="11.140625" customWidth="1"/>
    <col min="532" max="532" width="25.28515625" customWidth="1"/>
    <col min="533" max="533" width="11.140625" bestFit="1" customWidth="1"/>
    <col min="534" max="534" width="10.140625" bestFit="1" customWidth="1"/>
    <col min="535" max="535" width="10.42578125" customWidth="1"/>
    <col min="538" max="538" width="11.28515625" customWidth="1"/>
    <col min="539" max="539" width="12.5703125" customWidth="1"/>
    <col min="541" max="542" width="12.42578125" customWidth="1"/>
    <col min="543" max="544" width="13.7109375" customWidth="1"/>
    <col min="545" max="545" width="10.140625" bestFit="1" customWidth="1"/>
    <col min="546" max="546" width="11.140625" bestFit="1" customWidth="1"/>
    <col min="548" max="548" width="11.140625" customWidth="1"/>
    <col min="788" max="788" width="25.28515625" customWidth="1"/>
    <col min="789" max="789" width="11.140625" bestFit="1" customWidth="1"/>
    <col min="790" max="790" width="10.140625" bestFit="1" customWidth="1"/>
    <col min="791" max="791" width="10.42578125" customWidth="1"/>
    <col min="794" max="794" width="11.28515625" customWidth="1"/>
    <col min="795" max="795" width="12.5703125" customWidth="1"/>
    <col min="797" max="798" width="12.42578125" customWidth="1"/>
    <col min="799" max="800" width="13.7109375" customWidth="1"/>
    <col min="801" max="801" width="10.140625" bestFit="1" customWidth="1"/>
    <col min="802" max="802" width="11.140625" bestFit="1" customWidth="1"/>
    <col min="804" max="804" width="11.140625" customWidth="1"/>
    <col min="1044" max="1044" width="25.28515625" customWidth="1"/>
    <col min="1045" max="1045" width="11.140625" bestFit="1" customWidth="1"/>
    <col min="1046" max="1046" width="10.140625" bestFit="1" customWidth="1"/>
    <col min="1047" max="1047" width="10.42578125" customWidth="1"/>
    <col min="1050" max="1050" width="11.28515625" customWidth="1"/>
    <col min="1051" max="1051" width="12.5703125" customWidth="1"/>
    <col min="1053" max="1054" width="12.42578125" customWidth="1"/>
    <col min="1055" max="1056" width="13.7109375" customWidth="1"/>
    <col min="1057" max="1057" width="10.140625" bestFit="1" customWidth="1"/>
    <col min="1058" max="1058" width="11.140625" bestFit="1" customWidth="1"/>
    <col min="1060" max="1060" width="11.140625" customWidth="1"/>
    <col min="1300" max="1300" width="25.28515625" customWidth="1"/>
    <col min="1301" max="1301" width="11.140625" bestFit="1" customWidth="1"/>
    <col min="1302" max="1302" width="10.140625" bestFit="1" customWidth="1"/>
    <col min="1303" max="1303" width="10.42578125" customWidth="1"/>
    <col min="1306" max="1306" width="11.28515625" customWidth="1"/>
    <col min="1307" max="1307" width="12.5703125" customWidth="1"/>
    <col min="1309" max="1310" width="12.42578125" customWidth="1"/>
    <col min="1311" max="1312" width="13.7109375" customWidth="1"/>
    <col min="1313" max="1313" width="10.140625" bestFit="1" customWidth="1"/>
    <col min="1314" max="1314" width="11.140625" bestFit="1" customWidth="1"/>
    <col min="1316" max="1316" width="11.140625" customWidth="1"/>
    <col min="1556" max="1556" width="25.28515625" customWidth="1"/>
    <col min="1557" max="1557" width="11.140625" bestFit="1" customWidth="1"/>
    <col min="1558" max="1558" width="10.140625" bestFit="1" customWidth="1"/>
    <col min="1559" max="1559" width="10.42578125" customWidth="1"/>
    <col min="1562" max="1562" width="11.28515625" customWidth="1"/>
    <col min="1563" max="1563" width="12.5703125" customWidth="1"/>
    <col min="1565" max="1566" width="12.42578125" customWidth="1"/>
    <col min="1567" max="1568" width="13.7109375" customWidth="1"/>
    <col min="1569" max="1569" width="10.140625" bestFit="1" customWidth="1"/>
    <col min="1570" max="1570" width="11.140625" bestFit="1" customWidth="1"/>
    <col min="1572" max="1572" width="11.140625" customWidth="1"/>
    <col min="1812" max="1812" width="25.28515625" customWidth="1"/>
    <col min="1813" max="1813" width="11.140625" bestFit="1" customWidth="1"/>
    <col min="1814" max="1814" width="10.140625" bestFit="1" customWidth="1"/>
    <col min="1815" max="1815" width="10.42578125" customWidth="1"/>
    <col min="1818" max="1818" width="11.28515625" customWidth="1"/>
    <col min="1819" max="1819" width="12.5703125" customWidth="1"/>
    <col min="1821" max="1822" width="12.42578125" customWidth="1"/>
    <col min="1823" max="1824" width="13.7109375" customWidth="1"/>
    <col min="1825" max="1825" width="10.140625" bestFit="1" customWidth="1"/>
    <col min="1826" max="1826" width="11.140625" bestFit="1" customWidth="1"/>
    <col min="1828" max="1828" width="11.140625" customWidth="1"/>
    <col min="2068" max="2068" width="25.28515625" customWidth="1"/>
    <col min="2069" max="2069" width="11.140625" bestFit="1" customWidth="1"/>
    <col min="2070" max="2070" width="10.140625" bestFit="1" customWidth="1"/>
    <col min="2071" max="2071" width="10.42578125" customWidth="1"/>
    <col min="2074" max="2074" width="11.28515625" customWidth="1"/>
    <col min="2075" max="2075" width="12.5703125" customWidth="1"/>
    <col min="2077" max="2078" width="12.42578125" customWidth="1"/>
    <col min="2079" max="2080" width="13.7109375" customWidth="1"/>
    <col min="2081" max="2081" width="10.140625" bestFit="1" customWidth="1"/>
    <col min="2082" max="2082" width="11.140625" bestFit="1" customWidth="1"/>
    <col min="2084" max="2084" width="11.140625" customWidth="1"/>
    <col min="2324" max="2324" width="25.28515625" customWidth="1"/>
    <col min="2325" max="2325" width="11.140625" bestFit="1" customWidth="1"/>
    <col min="2326" max="2326" width="10.140625" bestFit="1" customWidth="1"/>
    <col min="2327" max="2327" width="10.42578125" customWidth="1"/>
    <col min="2330" max="2330" width="11.28515625" customWidth="1"/>
    <col min="2331" max="2331" width="12.5703125" customWidth="1"/>
    <col min="2333" max="2334" width="12.42578125" customWidth="1"/>
    <col min="2335" max="2336" width="13.7109375" customWidth="1"/>
    <col min="2337" max="2337" width="10.140625" bestFit="1" customWidth="1"/>
    <col min="2338" max="2338" width="11.140625" bestFit="1" customWidth="1"/>
    <col min="2340" max="2340" width="11.140625" customWidth="1"/>
    <col min="2580" max="2580" width="25.28515625" customWidth="1"/>
    <col min="2581" max="2581" width="11.140625" bestFit="1" customWidth="1"/>
    <col min="2582" max="2582" width="10.140625" bestFit="1" customWidth="1"/>
    <col min="2583" max="2583" width="10.42578125" customWidth="1"/>
    <col min="2586" max="2586" width="11.28515625" customWidth="1"/>
    <col min="2587" max="2587" width="12.5703125" customWidth="1"/>
    <col min="2589" max="2590" width="12.42578125" customWidth="1"/>
    <col min="2591" max="2592" width="13.7109375" customWidth="1"/>
    <col min="2593" max="2593" width="10.140625" bestFit="1" customWidth="1"/>
    <col min="2594" max="2594" width="11.140625" bestFit="1" customWidth="1"/>
    <col min="2596" max="2596" width="11.140625" customWidth="1"/>
    <col min="2836" max="2836" width="25.28515625" customWidth="1"/>
    <col min="2837" max="2837" width="11.140625" bestFit="1" customWidth="1"/>
    <col min="2838" max="2838" width="10.140625" bestFit="1" customWidth="1"/>
    <col min="2839" max="2839" width="10.42578125" customWidth="1"/>
    <col min="2842" max="2842" width="11.28515625" customWidth="1"/>
    <col min="2843" max="2843" width="12.5703125" customWidth="1"/>
    <col min="2845" max="2846" width="12.42578125" customWidth="1"/>
    <col min="2847" max="2848" width="13.7109375" customWidth="1"/>
    <col min="2849" max="2849" width="10.140625" bestFit="1" customWidth="1"/>
    <col min="2850" max="2850" width="11.140625" bestFit="1" customWidth="1"/>
    <col min="2852" max="2852" width="11.140625" customWidth="1"/>
    <col min="3092" max="3092" width="25.28515625" customWidth="1"/>
    <col min="3093" max="3093" width="11.140625" bestFit="1" customWidth="1"/>
    <col min="3094" max="3094" width="10.140625" bestFit="1" customWidth="1"/>
    <col min="3095" max="3095" width="10.42578125" customWidth="1"/>
    <col min="3098" max="3098" width="11.28515625" customWidth="1"/>
    <col min="3099" max="3099" width="12.5703125" customWidth="1"/>
    <col min="3101" max="3102" width="12.42578125" customWidth="1"/>
    <col min="3103" max="3104" width="13.7109375" customWidth="1"/>
    <col min="3105" max="3105" width="10.140625" bestFit="1" customWidth="1"/>
    <col min="3106" max="3106" width="11.140625" bestFit="1" customWidth="1"/>
    <col min="3108" max="3108" width="11.140625" customWidth="1"/>
    <col min="3348" max="3348" width="25.28515625" customWidth="1"/>
    <col min="3349" max="3349" width="11.140625" bestFit="1" customWidth="1"/>
    <col min="3350" max="3350" width="10.140625" bestFit="1" customWidth="1"/>
    <col min="3351" max="3351" width="10.42578125" customWidth="1"/>
    <col min="3354" max="3354" width="11.28515625" customWidth="1"/>
    <col min="3355" max="3355" width="12.5703125" customWidth="1"/>
    <col min="3357" max="3358" width="12.42578125" customWidth="1"/>
    <col min="3359" max="3360" width="13.7109375" customWidth="1"/>
    <col min="3361" max="3361" width="10.140625" bestFit="1" customWidth="1"/>
    <col min="3362" max="3362" width="11.140625" bestFit="1" customWidth="1"/>
    <col min="3364" max="3364" width="11.140625" customWidth="1"/>
    <col min="3604" max="3604" width="25.28515625" customWidth="1"/>
    <col min="3605" max="3605" width="11.140625" bestFit="1" customWidth="1"/>
    <col min="3606" max="3606" width="10.140625" bestFit="1" customWidth="1"/>
    <col min="3607" max="3607" width="10.42578125" customWidth="1"/>
    <col min="3610" max="3610" width="11.28515625" customWidth="1"/>
    <col min="3611" max="3611" width="12.5703125" customWidth="1"/>
    <col min="3613" max="3614" width="12.42578125" customWidth="1"/>
    <col min="3615" max="3616" width="13.7109375" customWidth="1"/>
    <col min="3617" max="3617" width="10.140625" bestFit="1" customWidth="1"/>
    <col min="3618" max="3618" width="11.140625" bestFit="1" customWidth="1"/>
    <col min="3620" max="3620" width="11.140625" customWidth="1"/>
    <col min="3860" max="3860" width="25.28515625" customWidth="1"/>
    <col min="3861" max="3861" width="11.140625" bestFit="1" customWidth="1"/>
    <col min="3862" max="3862" width="10.140625" bestFit="1" customWidth="1"/>
    <col min="3863" max="3863" width="10.42578125" customWidth="1"/>
    <col min="3866" max="3866" width="11.28515625" customWidth="1"/>
    <col min="3867" max="3867" width="12.5703125" customWidth="1"/>
    <col min="3869" max="3870" width="12.42578125" customWidth="1"/>
    <col min="3871" max="3872" width="13.7109375" customWidth="1"/>
    <col min="3873" max="3873" width="10.140625" bestFit="1" customWidth="1"/>
    <col min="3874" max="3874" width="11.140625" bestFit="1" customWidth="1"/>
    <col min="3876" max="3876" width="11.140625" customWidth="1"/>
    <col min="4116" max="4116" width="25.28515625" customWidth="1"/>
    <col min="4117" max="4117" width="11.140625" bestFit="1" customWidth="1"/>
    <col min="4118" max="4118" width="10.140625" bestFit="1" customWidth="1"/>
    <col min="4119" max="4119" width="10.42578125" customWidth="1"/>
    <col min="4122" max="4122" width="11.28515625" customWidth="1"/>
    <col min="4123" max="4123" width="12.5703125" customWidth="1"/>
    <col min="4125" max="4126" width="12.42578125" customWidth="1"/>
    <col min="4127" max="4128" width="13.7109375" customWidth="1"/>
    <col min="4129" max="4129" width="10.140625" bestFit="1" customWidth="1"/>
    <col min="4130" max="4130" width="11.140625" bestFit="1" customWidth="1"/>
    <col min="4132" max="4132" width="11.140625" customWidth="1"/>
    <col min="4372" max="4372" width="25.28515625" customWidth="1"/>
    <col min="4373" max="4373" width="11.140625" bestFit="1" customWidth="1"/>
    <col min="4374" max="4374" width="10.140625" bestFit="1" customWidth="1"/>
    <col min="4375" max="4375" width="10.42578125" customWidth="1"/>
    <col min="4378" max="4378" width="11.28515625" customWidth="1"/>
    <col min="4379" max="4379" width="12.5703125" customWidth="1"/>
    <col min="4381" max="4382" width="12.42578125" customWidth="1"/>
    <col min="4383" max="4384" width="13.7109375" customWidth="1"/>
    <col min="4385" max="4385" width="10.140625" bestFit="1" customWidth="1"/>
    <col min="4386" max="4386" width="11.140625" bestFit="1" customWidth="1"/>
    <col min="4388" max="4388" width="11.140625" customWidth="1"/>
    <col min="4628" max="4628" width="25.28515625" customWidth="1"/>
    <col min="4629" max="4629" width="11.140625" bestFit="1" customWidth="1"/>
    <col min="4630" max="4630" width="10.140625" bestFit="1" customWidth="1"/>
    <col min="4631" max="4631" width="10.42578125" customWidth="1"/>
    <col min="4634" max="4634" width="11.28515625" customWidth="1"/>
    <col min="4635" max="4635" width="12.5703125" customWidth="1"/>
    <col min="4637" max="4638" width="12.42578125" customWidth="1"/>
    <col min="4639" max="4640" width="13.7109375" customWidth="1"/>
    <col min="4641" max="4641" width="10.140625" bestFit="1" customWidth="1"/>
    <col min="4642" max="4642" width="11.140625" bestFit="1" customWidth="1"/>
    <col min="4644" max="4644" width="11.140625" customWidth="1"/>
    <col min="4884" max="4884" width="25.28515625" customWidth="1"/>
    <col min="4885" max="4885" width="11.140625" bestFit="1" customWidth="1"/>
    <col min="4886" max="4886" width="10.140625" bestFit="1" customWidth="1"/>
    <col min="4887" max="4887" width="10.42578125" customWidth="1"/>
    <col min="4890" max="4890" width="11.28515625" customWidth="1"/>
    <col min="4891" max="4891" width="12.5703125" customWidth="1"/>
    <col min="4893" max="4894" width="12.42578125" customWidth="1"/>
    <col min="4895" max="4896" width="13.7109375" customWidth="1"/>
    <col min="4897" max="4897" width="10.140625" bestFit="1" customWidth="1"/>
    <col min="4898" max="4898" width="11.140625" bestFit="1" customWidth="1"/>
    <col min="4900" max="4900" width="11.140625" customWidth="1"/>
    <col min="5140" max="5140" width="25.28515625" customWidth="1"/>
    <col min="5141" max="5141" width="11.140625" bestFit="1" customWidth="1"/>
    <col min="5142" max="5142" width="10.140625" bestFit="1" customWidth="1"/>
    <col min="5143" max="5143" width="10.42578125" customWidth="1"/>
    <col min="5146" max="5146" width="11.28515625" customWidth="1"/>
    <col min="5147" max="5147" width="12.5703125" customWidth="1"/>
    <col min="5149" max="5150" width="12.42578125" customWidth="1"/>
    <col min="5151" max="5152" width="13.7109375" customWidth="1"/>
    <col min="5153" max="5153" width="10.140625" bestFit="1" customWidth="1"/>
    <col min="5154" max="5154" width="11.140625" bestFit="1" customWidth="1"/>
    <col min="5156" max="5156" width="11.140625" customWidth="1"/>
    <col min="5396" max="5396" width="25.28515625" customWidth="1"/>
    <col min="5397" max="5397" width="11.140625" bestFit="1" customWidth="1"/>
    <col min="5398" max="5398" width="10.140625" bestFit="1" customWidth="1"/>
    <col min="5399" max="5399" width="10.42578125" customWidth="1"/>
    <col min="5402" max="5402" width="11.28515625" customWidth="1"/>
    <col min="5403" max="5403" width="12.5703125" customWidth="1"/>
    <col min="5405" max="5406" width="12.42578125" customWidth="1"/>
    <col min="5407" max="5408" width="13.7109375" customWidth="1"/>
    <col min="5409" max="5409" width="10.140625" bestFit="1" customWidth="1"/>
    <col min="5410" max="5410" width="11.140625" bestFit="1" customWidth="1"/>
    <col min="5412" max="5412" width="11.140625" customWidth="1"/>
    <col min="5652" max="5652" width="25.28515625" customWidth="1"/>
    <col min="5653" max="5653" width="11.140625" bestFit="1" customWidth="1"/>
    <col min="5654" max="5654" width="10.140625" bestFit="1" customWidth="1"/>
    <col min="5655" max="5655" width="10.42578125" customWidth="1"/>
    <col min="5658" max="5658" width="11.28515625" customWidth="1"/>
    <col min="5659" max="5659" width="12.5703125" customWidth="1"/>
    <col min="5661" max="5662" width="12.42578125" customWidth="1"/>
    <col min="5663" max="5664" width="13.7109375" customWidth="1"/>
    <col min="5665" max="5665" width="10.140625" bestFit="1" customWidth="1"/>
    <col min="5666" max="5666" width="11.140625" bestFit="1" customWidth="1"/>
    <col min="5668" max="5668" width="11.140625" customWidth="1"/>
    <col min="5908" max="5908" width="25.28515625" customWidth="1"/>
    <col min="5909" max="5909" width="11.140625" bestFit="1" customWidth="1"/>
    <col min="5910" max="5910" width="10.140625" bestFit="1" customWidth="1"/>
    <col min="5911" max="5911" width="10.42578125" customWidth="1"/>
    <col min="5914" max="5914" width="11.28515625" customWidth="1"/>
    <col min="5915" max="5915" width="12.5703125" customWidth="1"/>
    <col min="5917" max="5918" width="12.42578125" customWidth="1"/>
    <col min="5919" max="5920" width="13.7109375" customWidth="1"/>
    <col min="5921" max="5921" width="10.140625" bestFit="1" customWidth="1"/>
    <col min="5922" max="5922" width="11.140625" bestFit="1" customWidth="1"/>
    <col min="5924" max="5924" width="11.140625" customWidth="1"/>
    <col min="6164" max="6164" width="25.28515625" customWidth="1"/>
    <col min="6165" max="6165" width="11.140625" bestFit="1" customWidth="1"/>
    <col min="6166" max="6166" width="10.140625" bestFit="1" customWidth="1"/>
    <col min="6167" max="6167" width="10.42578125" customWidth="1"/>
    <col min="6170" max="6170" width="11.28515625" customWidth="1"/>
    <col min="6171" max="6171" width="12.5703125" customWidth="1"/>
    <col min="6173" max="6174" width="12.42578125" customWidth="1"/>
    <col min="6175" max="6176" width="13.7109375" customWidth="1"/>
    <col min="6177" max="6177" width="10.140625" bestFit="1" customWidth="1"/>
    <col min="6178" max="6178" width="11.140625" bestFit="1" customWidth="1"/>
    <col min="6180" max="6180" width="11.140625" customWidth="1"/>
    <col min="6420" max="6420" width="25.28515625" customWidth="1"/>
    <col min="6421" max="6421" width="11.140625" bestFit="1" customWidth="1"/>
    <col min="6422" max="6422" width="10.140625" bestFit="1" customWidth="1"/>
    <col min="6423" max="6423" width="10.42578125" customWidth="1"/>
    <col min="6426" max="6426" width="11.28515625" customWidth="1"/>
    <col min="6427" max="6427" width="12.5703125" customWidth="1"/>
    <col min="6429" max="6430" width="12.42578125" customWidth="1"/>
    <col min="6431" max="6432" width="13.7109375" customWidth="1"/>
    <col min="6433" max="6433" width="10.140625" bestFit="1" customWidth="1"/>
    <col min="6434" max="6434" width="11.140625" bestFit="1" customWidth="1"/>
    <col min="6436" max="6436" width="11.140625" customWidth="1"/>
    <col min="6676" max="6676" width="25.28515625" customWidth="1"/>
    <col min="6677" max="6677" width="11.140625" bestFit="1" customWidth="1"/>
    <col min="6678" max="6678" width="10.140625" bestFit="1" customWidth="1"/>
    <col min="6679" max="6679" width="10.42578125" customWidth="1"/>
    <col min="6682" max="6682" width="11.28515625" customWidth="1"/>
    <col min="6683" max="6683" width="12.5703125" customWidth="1"/>
    <col min="6685" max="6686" width="12.42578125" customWidth="1"/>
    <col min="6687" max="6688" width="13.7109375" customWidth="1"/>
    <col min="6689" max="6689" width="10.140625" bestFit="1" customWidth="1"/>
    <col min="6690" max="6690" width="11.140625" bestFit="1" customWidth="1"/>
    <col min="6692" max="6692" width="11.140625" customWidth="1"/>
    <col min="6932" max="6932" width="25.28515625" customWidth="1"/>
    <col min="6933" max="6933" width="11.140625" bestFit="1" customWidth="1"/>
    <col min="6934" max="6934" width="10.140625" bestFit="1" customWidth="1"/>
    <col min="6935" max="6935" width="10.42578125" customWidth="1"/>
    <col min="6938" max="6938" width="11.28515625" customWidth="1"/>
    <col min="6939" max="6939" width="12.5703125" customWidth="1"/>
    <col min="6941" max="6942" width="12.42578125" customWidth="1"/>
    <col min="6943" max="6944" width="13.7109375" customWidth="1"/>
    <col min="6945" max="6945" width="10.140625" bestFit="1" customWidth="1"/>
    <col min="6946" max="6946" width="11.140625" bestFit="1" customWidth="1"/>
    <col min="6948" max="6948" width="11.140625" customWidth="1"/>
    <col min="7188" max="7188" width="25.28515625" customWidth="1"/>
    <col min="7189" max="7189" width="11.140625" bestFit="1" customWidth="1"/>
    <col min="7190" max="7190" width="10.140625" bestFit="1" customWidth="1"/>
    <col min="7191" max="7191" width="10.42578125" customWidth="1"/>
    <col min="7194" max="7194" width="11.28515625" customWidth="1"/>
    <col min="7195" max="7195" width="12.5703125" customWidth="1"/>
    <col min="7197" max="7198" width="12.42578125" customWidth="1"/>
    <col min="7199" max="7200" width="13.7109375" customWidth="1"/>
    <col min="7201" max="7201" width="10.140625" bestFit="1" customWidth="1"/>
    <col min="7202" max="7202" width="11.140625" bestFit="1" customWidth="1"/>
    <col min="7204" max="7204" width="11.140625" customWidth="1"/>
    <col min="7444" max="7444" width="25.28515625" customWidth="1"/>
    <col min="7445" max="7445" width="11.140625" bestFit="1" customWidth="1"/>
    <col min="7446" max="7446" width="10.140625" bestFit="1" customWidth="1"/>
    <col min="7447" max="7447" width="10.42578125" customWidth="1"/>
    <col min="7450" max="7450" width="11.28515625" customWidth="1"/>
    <col min="7451" max="7451" width="12.5703125" customWidth="1"/>
    <col min="7453" max="7454" width="12.42578125" customWidth="1"/>
    <col min="7455" max="7456" width="13.7109375" customWidth="1"/>
    <col min="7457" max="7457" width="10.140625" bestFit="1" customWidth="1"/>
    <col min="7458" max="7458" width="11.140625" bestFit="1" customWidth="1"/>
    <col min="7460" max="7460" width="11.140625" customWidth="1"/>
    <col min="7700" max="7700" width="25.28515625" customWidth="1"/>
    <col min="7701" max="7701" width="11.140625" bestFit="1" customWidth="1"/>
    <col min="7702" max="7702" width="10.140625" bestFit="1" customWidth="1"/>
    <col min="7703" max="7703" width="10.42578125" customWidth="1"/>
    <col min="7706" max="7706" width="11.28515625" customWidth="1"/>
    <col min="7707" max="7707" width="12.5703125" customWidth="1"/>
    <col min="7709" max="7710" width="12.42578125" customWidth="1"/>
    <col min="7711" max="7712" width="13.7109375" customWidth="1"/>
    <col min="7713" max="7713" width="10.140625" bestFit="1" customWidth="1"/>
    <col min="7714" max="7714" width="11.140625" bestFit="1" customWidth="1"/>
    <col min="7716" max="7716" width="11.140625" customWidth="1"/>
    <col min="7956" max="7956" width="25.28515625" customWidth="1"/>
    <col min="7957" max="7957" width="11.140625" bestFit="1" customWidth="1"/>
    <col min="7958" max="7958" width="10.140625" bestFit="1" customWidth="1"/>
    <col min="7959" max="7959" width="10.42578125" customWidth="1"/>
    <col min="7962" max="7962" width="11.28515625" customWidth="1"/>
    <col min="7963" max="7963" width="12.5703125" customWidth="1"/>
    <col min="7965" max="7966" width="12.42578125" customWidth="1"/>
    <col min="7967" max="7968" width="13.7109375" customWidth="1"/>
    <col min="7969" max="7969" width="10.140625" bestFit="1" customWidth="1"/>
    <col min="7970" max="7970" width="11.140625" bestFit="1" customWidth="1"/>
    <col min="7972" max="7972" width="11.140625" customWidth="1"/>
    <col min="8212" max="8212" width="25.28515625" customWidth="1"/>
    <col min="8213" max="8213" width="11.140625" bestFit="1" customWidth="1"/>
    <col min="8214" max="8214" width="10.140625" bestFit="1" customWidth="1"/>
    <col min="8215" max="8215" width="10.42578125" customWidth="1"/>
    <col min="8218" max="8218" width="11.28515625" customWidth="1"/>
    <col min="8219" max="8219" width="12.5703125" customWidth="1"/>
    <col min="8221" max="8222" width="12.42578125" customWidth="1"/>
    <col min="8223" max="8224" width="13.7109375" customWidth="1"/>
    <col min="8225" max="8225" width="10.140625" bestFit="1" customWidth="1"/>
    <col min="8226" max="8226" width="11.140625" bestFit="1" customWidth="1"/>
    <col min="8228" max="8228" width="11.140625" customWidth="1"/>
    <col min="8468" max="8468" width="25.28515625" customWidth="1"/>
    <col min="8469" max="8469" width="11.140625" bestFit="1" customWidth="1"/>
    <col min="8470" max="8470" width="10.140625" bestFit="1" customWidth="1"/>
    <col min="8471" max="8471" width="10.42578125" customWidth="1"/>
    <col min="8474" max="8474" width="11.28515625" customWidth="1"/>
    <col min="8475" max="8475" width="12.5703125" customWidth="1"/>
    <col min="8477" max="8478" width="12.42578125" customWidth="1"/>
    <col min="8479" max="8480" width="13.7109375" customWidth="1"/>
    <col min="8481" max="8481" width="10.140625" bestFit="1" customWidth="1"/>
    <col min="8482" max="8482" width="11.140625" bestFit="1" customWidth="1"/>
    <col min="8484" max="8484" width="11.140625" customWidth="1"/>
    <col min="8724" max="8724" width="25.28515625" customWidth="1"/>
    <col min="8725" max="8725" width="11.140625" bestFit="1" customWidth="1"/>
    <col min="8726" max="8726" width="10.140625" bestFit="1" customWidth="1"/>
    <col min="8727" max="8727" width="10.42578125" customWidth="1"/>
    <col min="8730" max="8730" width="11.28515625" customWidth="1"/>
    <col min="8731" max="8731" width="12.5703125" customWidth="1"/>
    <col min="8733" max="8734" width="12.42578125" customWidth="1"/>
    <col min="8735" max="8736" width="13.7109375" customWidth="1"/>
    <col min="8737" max="8737" width="10.140625" bestFit="1" customWidth="1"/>
    <col min="8738" max="8738" width="11.140625" bestFit="1" customWidth="1"/>
    <col min="8740" max="8740" width="11.140625" customWidth="1"/>
    <col min="8980" max="8980" width="25.28515625" customWidth="1"/>
    <col min="8981" max="8981" width="11.140625" bestFit="1" customWidth="1"/>
    <col min="8982" max="8982" width="10.140625" bestFit="1" customWidth="1"/>
    <col min="8983" max="8983" width="10.42578125" customWidth="1"/>
    <col min="8986" max="8986" width="11.28515625" customWidth="1"/>
    <col min="8987" max="8987" width="12.5703125" customWidth="1"/>
    <col min="8989" max="8990" width="12.42578125" customWidth="1"/>
    <col min="8991" max="8992" width="13.7109375" customWidth="1"/>
    <col min="8993" max="8993" width="10.140625" bestFit="1" customWidth="1"/>
    <col min="8994" max="8994" width="11.140625" bestFit="1" customWidth="1"/>
    <col min="8996" max="8996" width="11.140625" customWidth="1"/>
    <col min="9236" max="9236" width="25.28515625" customWidth="1"/>
    <col min="9237" max="9237" width="11.140625" bestFit="1" customWidth="1"/>
    <col min="9238" max="9238" width="10.140625" bestFit="1" customWidth="1"/>
    <col min="9239" max="9239" width="10.42578125" customWidth="1"/>
    <col min="9242" max="9242" width="11.28515625" customWidth="1"/>
    <col min="9243" max="9243" width="12.5703125" customWidth="1"/>
    <col min="9245" max="9246" width="12.42578125" customWidth="1"/>
    <col min="9247" max="9248" width="13.7109375" customWidth="1"/>
    <col min="9249" max="9249" width="10.140625" bestFit="1" customWidth="1"/>
    <col min="9250" max="9250" width="11.140625" bestFit="1" customWidth="1"/>
    <col min="9252" max="9252" width="11.140625" customWidth="1"/>
    <col min="9492" max="9492" width="25.28515625" customWidth="1"/>
    <col min="9493" max="9493" width="11.140625" bestFit="1" customWidth="1"/>
    <col min="9494" max="9494" width="10.140625" bestFit="1" customWidth="1"/>
    <col min="9495" max="9495" width="10.42578125" customWidth="1"/>
    <col min="9498" max="9498" width="11.28515625" customWidth="1"/>
    <col min="9499" max="9499" width="12.5703125" customWidth="1"/>
    <col min="9501" max="9502" width="12.42578125" customWidth="1"/>
    <col min="9503" max="9504" width="13.7109375" customWidth="1"/>
    <col min="9505" max="9505" width="10.140625" bestFit="1" customWidth="1"/>
    <col min="9506" max="9506" width="11.140625" bestFit="1" customWidth="1"/>
    <col min="9508" max="9508" width="11.140625" customWidth="1"/>
    <col min="9748" max="9748" width="25.28515625" customWidth="1"/>
    <col min="9749" max="9749" width="11.140625" bestFit="1" customWidth="1"/>
    <col min="9750" max="9750" width="10.140625" bestFit="1" customWidth="1"/>
    <col min="9751" max="9751" width="10.42578125" customWidth="1"/>
    <col min="9754" max="9754" width="11.28515625" customWidth="1"/>
    <col min="9755" max="9755" width="12.5703125" customWidth="1"/>
    <col min="9757" max="9758" width="12.42578125" customWidth="1"/>
    <col min="9759" max="9760" width="13.7109375" customWidth="1"/>
    <col min="9761" max="9761" width="10.140625" bestFit="1" customWidth="1"/>
    <col min="9762" max="9762" width="11.140625" bestFit="1" customWidth="1"/>
    <col min="9764" max="9764" width="11.140625" customWidth="1"/>
    <col min="10004" max="10004" width="25.28515625" customWidth="1"/>
    <col min="10005" max="10005" width="11.140625" bestFit="1" customWidth="1"/>
    <col min="10006" max="10006" width="10.140625" bestFit="1" customWidth="1"/>
    <col min="10007" max="10007" width="10.42578125" customWidth="1"/>
    <col min="10010" max="10010" width="11.28515625" customWidth="1"/>
    <col min="10011" max="10011" width="12.5703125" customWidth="1"/>
    <col min="10013" max="10014" width="12.42578125" customWidth="1"/>
    <col min="10015" max="10016" width="13.7109375" customWidth="1"/>
    <col min="10017" max="10017" width="10.140625" bestFit="1" customWidth="1"/>
    <col min="10018" max="10018" width="11.140625" bestFit="1" customWidth="1"/>
    <col min="10020" max="10020" width="11.140625" customWidth="1"/>
    <col min="10260" max="10260" width="25.28515625" customWidth="1"/>
    <col min="10261" max="10261" width="11.140625" bestFit="1" customWidth="1"/>
    <col min="10262" max="10262" width="10.140625" bestFit="1" customWidth="1"/>
    <col min="10263" max="10263" width="10.42578125" customWidth="1"/>
    <col min="10266" max="10266" width="11.28515625" customWidth="1"/>
    <col min="10267" max="10267" width="12.5703125" customWidth="1"/>
    <col min="10269" max="10270" width="12.42578125" customWidth="1"/>
    <col min="10271" max="10272" width="13.7109375" customWidth="1"/>
    <col min="10273" max="10273" width="10.140625" bestFit="1" customWidth="1"/>
    <col min="10274" max="10274" width="11.140625" bestFit="1" customWidth="1"/>
    <col min="10276" max="10276" width="11.140625" customWidth="1"/>
    <col min="10516" max="10516" width="25.28515625" customWidth="1"/>
    <col min="10517" max="10517" width="11.140625" bestFit="1" customWidth="1"/>
    <col min="10518" max="10518" width="10.140625" bestFit="1" customWidth="1"/>
    <col min="10519" max="10519" width="10.42578125" customWidth="1"/>
    <col min="10522" max="10522" width="11.28515625" customWidth="1"/>
    <col min="10523" max="10523" width="12.5703125" customWidth="1"/>
    <col min="10525" max="10526" width="12.42578125" customWidth="1"/>
    <col min="10527" max="10528" width="13.7109375" customWidth="1"/>
    <col min="10529" max="10529" width="10.140625" bestFit="1" customWidth="1"/>
    <col min="10530" max="10530" width="11.140625" bestFit="1" customWidth="1"/>
    <col min="10532" max="10532" width="11.140625" customWidth="1"/>
    <col min="10772" max="10772" width="25.28515625" customWidth="1"/>
    <col min="10773" max="10773" width="11.140625" bestFit="1" customWidth="1"/>
    <col min="10774" max="10774" width="10.140625" bestFit="1" customWidth="1"/>
    <col min="10775" max="10775" width="10.42578125" customWidth="1"/>
    <col min="10778" max="10778" width="11.28515625" customWidth="1"/>
    <col min="10779" max="10779" width="12.5703125" customWidth="1"/>
    <col min="10781" max="10782" width="12.42578125" customWidth="1"/>
    <col min="10783" max="10784" width="13.7109375" customWidth="1"/>
    <col min="10785" max="10785" width="10.140625" bestFit="1" customWidth="1"/>
    <col min="10786" max="10786" width="11.140625" bestFit="1" customWidth="1"/>
    <col min="10788" max="10788" width="11.140625" customWidth="1"/>
    <col min="11028" max="11028" width="25.28515625" customWidth="1"/>
    <col min="11029" max="11029" width="11.140625" bestFit="1" customWidth="1"/>
    <col min="11030" max="11030" width="10.140625" bestFit="1" customWidth="1"/>
    <col min="11031" max="11031" width="10.42578125" customWidth="1"/>
    <col min="11034" max="11034" width="11.28515625" customWidth="1"/>
    <col min="11035" max="11035" width="12.5703125" customWidth="1"/>
    <col min="11037" max="11038" width="12.42578125" customWidth="1"/>
    <col min="11039" max="11040" width="13.7109375" customWidth="1"/>
    <col min="11041" max="11041" width="10.140625" bestFit="1" customWidth="1"/>
    <col min="11042" max="11042" width="11.140625" bestFit="1" customWidth="1"/>
    <col min="11044" max="11044" width="11.140625" customWidth="1"/>
    <col min="11284" max="11284" width="25.28515625" customWidth="1"/>
    <col min="11285" max="11285" width="11.140625" bestFit="1" customWidth="1"/>
    <col min="11286" max="11286" width="10.140625" bestFit="1" customWidth="1"/>
    <col min="11287" max="11287" width="10.42578125" customWidth="1"/>
    <col min="11290" max="11290" width="11.28515625" customWidth="1"/>
    <col min="11291" max="11291" width="12.5703125" customWidth="1"/>
    <col min="11293" max="11294" width="12.42578125" customWidth="1"/>
    <col min="11295" max="11296" width="13.7109375" customWidth="1"/>
    <col min="11297" max="11297" width="10.140625" bestFit="1" customWidth="1"/>
    <col min="11298" max="11298" width="11.140625" bestFit="1" customWidth="1"/>
    <col min="11300" max="11300" width="11.140625" customWidth="1"/>
    <col min="11540" max="11540" width="25.28515625" customWidth="1"/>
    <col min="11541" max="11541" width="11.140625" bestFit="1" customWidth="1"/>
    <col min="11542" max="11542" width="10.140625" bestFit="1" customWidth="1"/>
    <col min="11543" max="11543" width="10.42578125" customWidth="1"/>
    <col min="11546" max="11546" width="11.28515625" customWidth="1"/>
    <col min="11547" max="11547" width="12.5703125" customWidth="1"/>
    <col min="11549" max="11550" width="12.42578125" customWidth="1"/>
    <col min="11551" max="11552" width="13.7109375" customWidth="1"/>
    <col min="11553" max="11553" width="10.140625" bestFit="1" customWidth="1"/>
    <col min="11554" max="11554" width="11.140625" bestFit="1" customWidth="1"/>
    <col min="11556" max="11556" width="11.140625" customWidth="1"/>
    <col min="11796" max="11796" width="25.28515625" customWidth="1"/>
    <col min="11797" max="11797" width="11.140625" bestFit="1" customWidth="1"/>
    <col min="11798" max="11798" width="10.140625" bestFit="1" customWidth="1"/>
    <col min="11799" max="11799" width="10.42578125" customWidth="1"/>
    <col min="11802" max="11802" width="11.28515625" customWidth="1"/>
    <col min="11803" max="11803" width="12.5703125" customWidth="1"/>
    <col min="11805" max="11806" width="12.42578125" customWidth="1"/>
    <col min="11807" max="11808" width="13.7109375" customWidth="1"/>
    <col min="11809" max="11809" width="10.140625" bestFit="1" customWidth="1"/>
    <col min="11810" max="11810" width="11.140625" bestFit="1" customWidth="1"/>
    <col min="11812" max="11812" width="11.140625" customWidth="1"/>
    <col min="12052" max="12052" width="25.28515625" customWidth="1"/>
    <col min="12053" max="12053" width="11.140625" bestFit="1" customWidth="1"/>
    <col min="12054" max="12054" width="10.140625" bestFit="1" customWidth="1"/>
    <col min="12055" max="12055" width="10.42578125" customWidth="1"/>
    <col min="12058" max="12058" width="11.28515625" customWidth="1"/>
    <col min="12059" max="12059" width="12.5703125" customWidth="1"/>
    <col min="12061" max="12062" width="12.42578125" customWidth="1"/>
    <col min="12063" max="12064" width="13.7109375" customWidth="1"/>
    <col min="12065" max="12065" width="10.140625" bestFit="1" customWidth="1"/>
    <col min="12066" max="12066" width="11.140625" bestFit="1" customWidth="1"/>
    <col min="12068" max="12068" width="11.140625" customWidth="1"/>
    <col min="12308" max="12308" width="25.28515625" customWidth="1"/>
    <col min="12309" max="12309" width="11.140625" bestFit="1" customWidth="1"/>
    <col min="12310" max="12310" width="10.140625" bestFit="1" customWidth="1"/>
    <col min="12311" max="12311" width="10.42578125" customWidth="1"/>
    <col min="12314" max="12314" width="11.28515625" customWidth="1"/>
    <col min="12315" max="12315" width="12.5703125" customWidth="1"/>
    <col min="12317" max="12318" width="12.42578125" customWidth="1"/>
    <col min="12319" max="12320" width="13.7109375" customWidth="1"/>
    <col min="12321" max="12321" width="10.140625" bestFit="1" customWidth="1"/>
    <col min="12322" max="12322" width="11.140625" bestFit="1" customWidth="1"/>
    <col min="12324" max="12324" width="11.140625" customWidth="1"/>
    <col min="12564" max="12564" width="25.28515625" customWidth="1"/>
    <col min="12565" max="12565" width="11.140625" bestFit="1" customWidth="1"/>
    <col min="12566" max="12566" width="10.140625" bestFit="1" customWidth="1"/>
    <col min="12567" max="12567" width="10.42578125" customWidth="1"/>
    <col min="12570" max="12570" width="11.28515625" customWidth="1"/>
    <col min="12571" max="12571" width="12.5703125" customWidth="1"/>
    <col min="12573" max="12574" width="12.42578125" customWidth="1"/>
    <col min="12575" max="12576" width="13.7109375" customWidth="1"/>
    <col min="12577" max="12577" width="10.140625" bestFit="1" customWidth="1"/>
    <col min="12578" max="12578" width="11.140625" bestFit="1" customWidth="1"/>
    <col min="12580" max="12580" width="11.140625" customWidth="1"/>
    <col min="12820" max="12820" width="25.28515625" customWidth="1"/>
    <col min="12821" max="12821" width="11.140625" bestFit="1" customWidth="1"/>
    <col min="12822" max="12822" width="10.140625" bestFit="1" customWidth="1"/>
    <col min="12823" max="12823" width="10.42578125" customWidth="1"/>
    <col min="12826" max="12826" width="11.28515625" customWidth="1"/>
    <col min="12827" max="12827" width="12.5703125" customWidth="1"/>
    <col min="12829" max="12830" width="12.42578125" customWidth="1"/>
    <col min="12831" max="12832" width="13.7109375" customWidth="1"/>
    <col min="12833" max="12833" width="10.140625" bestFit="1" customWidth="1"/>
    <col min="12834" max="12834" width="11.140625" bestFit="1" customWidth="1"/>
    <col min="12836" max="12836" width="11.140625" customWidth="1"/>
    <col min="13076" max="13076" width="25.28515625" customWidth="1"/>
    <col min="13077" max="13077" width="11.140625" bestFit="1" customWidth="1"/>
    <col min="13078" max="13078" width="10.140625" bestFit="1" customWidth="1"/>
    <col min="13079" max="13079" width="10.42578125" customWidth="1"/>
    <col min="13082" max="13082" width="11.28515625" customWidth="1"/>
    <col min="13083" max="13083" width="12.5703125" customWidth="1"/>
    <col min="13085" max="13086" width="12.42578125" customWidth="1"/>
    <col min="13087" max="13088" width="13.7109375" customWidth="1"/>
    <col min="13089" max="13089" width="10.140625" bestFit="1" customWidth="1"/>
    <col min="13090" max="13090" width="11.140625" bestFit="1" customWidth="1"/>
    <col min="13092" max="13092" width="11.140625" customWidth="1"/>
    <col min="13332" max="13332" width="25.28515625" customWidth="1"/>
    <col min="13333" max="13333" width="11.140625" bestFit="1" customWidth="1"/>
    <col min="13334" max="13334" width="10.140625" bestFit="1" customWidth="1"/>
    <col min="13335" max="13335" width="10.42578125" customWidth="1"/>
    <col min="13338" max="13338" width="11.28515625" customWidth="1"/>
    <col min="13339" max="13339" width="12.5703125" customWidth="1"/>
    <col min="13341" max="13342" width="12.42578125" customWidth="1"/>
    <col min="13343" max="13344" width="13.7109375" customWidth="1"/>
    <col min="13345" max="13345" width="10.140625" bestFit="1" customWidth="1"/>
    <col min="13346" max="13346" width="11.140625" bestFit="1" customWidth="1"/>
    <col min="13348" max="13348" width="11.140625" customWidth="1"/>
    <col min="13588" max="13588" width="25.28515625" customWidth="1"/>
    <col min="13589" max="13589" width="11.140625" bestFit="1" customWidth="1"/>
    <col min="13590" max="13590" width="10.140625" bestFit="1" customWidth="1"/>
    <col min="13591" max="13591" width="10.42578125" customWidth="1"/>
    <col min="13594" max="13594" width="11.28515625" customWidth="1"/>
    <col min="13595" max="13595" width="12.5703125" customWidth="1"/>
    <col min="13597" max="13598" width="12.42578125" customWidth="1"/>
    <col min="13599" max="13600" width="13.7109375" customWidth="1"/>
    <col min="13601" max="13601" width="10.140625" bestFit="1" customWidth="1"/>
    <col min="13602" max="13602" width="11.140625" bestFit="1" customWidth="1"/>
    <col min="13604" max="13604" width="11.140625" customWidth="1"/>
    <col min="13844" max="13844" width="25.28515625" customWidth="1"/>
    <col min="13845" max="13845" width="11.140625" bestFit="1" customWidth="1"/>
    <col min="13846" max="13846" width="10.140625" bestFit="1" customWidth="1"/>
    <col min="13847" max="13847" width="10.42578125" customWidth="1"/>
    <col min="13850" max="13850" width="11.28515625" customWidth="1"/>
    <col min="13851" max="13851" width="12.5703125" customWidth="1"/>
    <col min="13853" max="13854" width="12.42578125" customWidth="1"/>
    <col min="13855" max="13856" width="13.7109375" customWidth="1"/>
    <col min="13857" max="13857" width="10.140625" bestFit="1" customWidth="1"/>
    <col min="13858" max="13858" width="11.140625" bestFit="1" customWidth="1"/>
    <col min="13860" max="13860" width="11.140625" customWidth="1"/>
    <col min="14100" max="14100" width="25.28515625" customWidth="1"/>
    <col min="14101" max="14101" width="11.140625" bestFit="1" customWidth="1"/>
    <col min="14102" max="14102" width="10.140625" bestFit="1" customWidth="1"/>
    <col min="14103" max="14103" width="10.42578125" customWidth="1"/>
    <col min="14106" max="14106" width="11.28515625" customWidth="1"/>
    <col min="14107" max="14107" width="12.5703125" customWidth="1"/>
    <col min="14109" max="14110" width="12.42578125" customWidth="1"/>
    <col min="14111" max="14112" width="13.7109375" customWidth="1"/>
    <col min="14113" max="14113" width="10.140625" bestFit="1" customWidth="1"/>
    <col min="14114" max="14114" width="11.140625" bestFit="1" customWidth="1"/>
    <col min="14116" max="14116" width="11.140625" customWidth="1"/>
    <col min="14356" max="14356" width="25.28515625" customWidth="1"/>
    <col min="14357" max="14357" width="11.140625" bestFit="1" customWidth="1"/>
    <col min="14358" max="14358" width="10.140625" bestFit="1" customWidth="1"/>
    <col min="14359" max="14359" width="10.42578125" customWidth="1"/>
    <col min="14362" max="14362" width="11.28515625" customWidth="1"/>
    <col min="14363" max="14363" width="12.5703125" customWidth="1"/>
    <col min="14365" max="14366" width="12.42578125" customWidth="1"/>
    <col min="14367" max="14368" width="13.7109375" customWidth="1"/>
    <col min="14369" max="14369" width="10.140625" bestFit="1" customWidth="1"/>
    <col min="14370" max="14370" width="11.140625" bestFit="1" customWidth="1"/>
    <col min="14372" max="14372" width="11.140625" customWidth="1"/>
    <col min="14612" max="14612" width="25.28515625" customWidth="1"/>
    <col min="14613" max="14613" width="11.140625" bestFit="1" customWidth="1"/>
    <col min="14614" max="14614" width="10.140625" bestFit="1" customWidth="1"/>
    <col min="14615" max="14615" width="10.42578125" customWidth="1"/>
    <col min="14618" max="14618" width="11.28515625" customWidth="1"/>
    <col min="14619" max="14619" width="12.5703125" customWidth="1"/>
    <col min="14621" max="14622" width="12.42578125" customWidth="1"/>
    <col min="14623" max="14624" width="13.7109375" customWidth="1"/>
    <col min="14625" max="14625" width="10.140625" bestFit="1" customWidth="1"/>
    <col min="14626" max="14626" width="11.140625" bestFit="1" customWidth="1"/>
    <col min="14628" max="14628" width="11.140625" customWidth="1"/>
    <col min="14868" max="14868" width="25.28515625" customWidth="1"/>
    <col min="14869" max="14869" width="11.140625" bestFit="1" customWidth="1"/>
    <col min="14870" max="14870" width="10.140625" bestFit="1" customWidth="1"/>
    <col min="14871" max="14871" width="10.42578125" customWidth="1"/>
    <col min="14874" max="14874" width="11.28515625" customWidth="1"/>
    <col min="14875" max="14875" width="12.5703125" customWidth="1"/>
    <col min="14877" max="14878" width="12.42578125" customWidth="1"/>
    <col min="14879" max="14880" width="13.7109375" customWidth="1"/>
    <col min="14881" max="14881" width="10.140625" bestFit="1" customWidth="1"/>
    <col min="14882" max="14882" width="11.140625" bestFit="1" customWidth="1"/>
    <col min="14884" max="14884" width="11.140625" customWidth="1"/>
    <col min="15124" max="15124" width="25.28515625" customWidth="1"/>
    <col min="15125" max="15125" width="11.140625" bestFit="1" customWidth="1"/>
    <col min="15126" max="15126" width="10.140625" bestFit="1" customWidth="1"/>
    <col min="15127" max="15127" width="10.42578125" customWidth="1"/>
    <col min="15130" max="15130" width="11.28515625" customWidth="1"/>
    <col min="15131" max="15131" width="12.5703125" customWidth="1"/>
    <col min="15133" max="15134" width="12.42578125" customWidth="1"/>
    <col min="15135" max="15136" width="13.7109375" customWidth="1"/>
    <col min="15137" max="15137" width="10.140625" bestFit="1" customWidth="1"/>
    <col min="15138" max="15138" width="11.140625" bestFit="1" customWidth="1"/>
    <col min="15140" max="15140" width="11.140625" customWidth="1"/>
    <col min="15380" max="15380" width="25.28515625" customWidth="1"/>
    <col min="15381" max="15381" width="11.140625" bestFit="1" customWidth="1"/>
    <col min="15382" max="15382" width="10.140625" bestFit="1" customWidth="1"/>
    <col min="15383" max="15383" width="10.42578125" customWidth="1"/>
    <col min="15386" max="15386" width="11.28515625" customWidth="1"/>
    <col min="15387" max="15387" width="12.5703125" customWidth="1"/>
    <col min="15389" max="15390" width="12.42578125" customWidth="1"/>
    <col min="15391" max="15392" width="13.7109375" customWidth="1"/>
    <col min="15393" max="15393" width="10.140625" bestFit="1" customWidth="1"/>
    <col min="15394" max="15394" width="11.140625" bestFit="1" customWidth="1"/>
    <col min="15396" max="15396" width="11.140625" customWidth="1"/>
    <col min="15636" max="15636" width="25.28515625" customWidth="1"/>
    <col min="15637" max="15637" width="11.140625" bestFit="1" customWidth="1"/>
    <col min="15638" max="15638" width="10.140625" bestFit="1" customWidth="1"/>
    <col min="15639" max="15639" width="10.42578125" customWidth="1"/>
    <col min="15642" max="15642" width="11.28515625" customWidth="1"/>
    <col min="15643" max="15643" width="12.5703125" customWidth="1"/>
    <col min="15645" max="15646" width="12.42578125" customWidth="1"/>
    <col min="15647" max="15648" width="13.7109375" customWidth="1"/>
    <col min="15649" max="15649" width="10.140625" bestFit="1" customWidth="1"/>
    <col min="15650" max="15650" width="11.140625" bestFit="1" customWidth="1"/>
    <col min="15652" max="15652" width="11.140625" customWidth="1"/>
    <col min="15892" max="15892" width="25.28515625" customWidth="1"/>
    <col min="15893" max="15893" width="11.140625" bestFit="1" customWidth="1"/>
    <col min="15894" max="15894" width="10.140625" bestFit="1" customWidth="1"/>
    <col min="15895" max="15895" width="10.42578125" customWidth="1"/>
    <col min="15898" max="15898" width="11.28515625" customWidth="1"/>
    <col min="15899" max="15899" width="12.5703125" customWidth="1"/>
    <col min="15901" max="15902" width="12.42578125" customWidth="1"/>
    <col min="15903" max="15904" width="13.7109375" customWidth="1"/>
    <col min="15905" max="15905" width="10.140625" bestFit="1" customWidth="1"/>
    <col min="15906" max="15906" width="11.140625" bestFit="1" customWidth="1"/>
    <col min="15908" max="15908" width="11.140625" customWidth="1"/>
    <col min="16148" max="16148" width="25.28515625" customWidth="1"/>
    <col min="16149" max="16149" width="11.140625" bestFit="1" customWidth="1"/>
    <col min="16150" max="16150" width="10.140625" bestFit="1" customWidth="1"/>
    <col min="16151" max="16151" width="10.42578125" customWidth="1"/>
    <col min="16154" max="16154" width="11.28515625" customWidth="1"/>
    <col min="16155" max="16155" width="12.5703125" customWidth="1"/>
    <col min="16157" max="16158" width="12.42578125" customWidth="1"/>
    <col min="16159" max="16160" width="13.7109375" customWidth="1"/>
    <col min="16161" max="16161" width="10.140625" bestFit="1" customWidth="1"/>
    <col min="16162" max="16162" width="11.140625" bestFit="1" customWidth="1"/>
    <col min="16164" max="16164" width="11.140625" customWidth="1"/>
  </cols>
  <sheetData>
    <row r="1" spans="1:52" x14ac:dyDescent="0.2">
      <c r="A1" t="s">
        <v>835</v>
      </c>
      <c r="B1"/>
    </row>
    <row r="2" spans="1:52" ht="12.75" customHeight="1" x14ac:dyDescent="0.2">
      <c r="A2" s="876"/>
      <c r="B2" s="876"/>
      <c r="C2" s="877"/>
      <c r="D2" s="877"/>
      <c r="E2" s="877"/>
      <c r="F2" s="877"/>
      <c r="G2" s="877"/>
      <c r="H2" s="877"/>
      <c r="I2" s="877"/>
      <c r="J2" s="877"/>
      <c r="K2" s="877"/>
      <c r="L2" s="877"/>
      <c r="AI2" s="878"/>
      <c r="AJ2" s="878"/>
    </row>
    <row r="4" spans="1:52" x14ac:dyDescent="0.2">
      <c r="I4" s="879" t="s">
        <v>261</v>
      </c>
      <c r="J4" s="879"/>
      <c r="K4" s="879"/>
      <c r="L4" s="879"/>
      <c r="M4" s="879"/>
      <c r="N4" s="879"/>
      <c r="O4" s="879"/>
      <c r="P4" s="879"/>
      <c r="Q4" s="879"/>
      <c r="R4" s="879"/>
      <c r="S4" s="879"/>
      <c r="T4" s="879"/>
      <c r="U4" s="879"/>
      <c r="V4" s="879"/>
      <c r="W4" s="879"/>
      <c r="X4" s="879"/>
      <c r="Y4" s="879"/>
      <c r="Z4" s="879"/>
      <c r="AA4" s="879"/>
      <c r="AB4" s="879"/>
      <c r="AC4" s="879"/>
      <c r="AD4" s="879"/>
      <c r="AE4" s="879"/>
      <c r="AF4" s="879"/>
      <c r="AG4" s="879"/>
      <c r="AH4" s="879"/>
      <c r="AI4" s="879"/>
      <c r="AJ4" s="879"/>
    </row>
    <row r="6" spans="1:52" x14ac:dyDescent="0.2">
      <c r="AJ6" s="11" t="s">
        <v>175</v>
      </c>
    </row>
    <row r="7" spans="1:52" s="236" customFormat="1" ht="62.25" customHeight="1" x14ac:dyDescent="0.2">
      <c r="A7" s="722" t="s">
        <v>176</v>
      </c>
      <c r="B7" s="233" t="s">
        <v>749</v>
      </c>
      <c r="C7" s="233" t="s">
        <v>750</v>
      </c>
      <c r="D7" s="311" t="s">
        <v>751</v>
      </c>
      <c r="E7" s="233" t="s">
        <v>752</v>
      </c>
      <c r="F7" s="233" t="s">
        <v>761</v>
      </c>
      <c r="G7" s="281" t="s">
        <v>770</v>
      </c>
      <c r="H7" s="310" t="s">
        <v>753</v>
      </c>
      <c r="I7" s="233" t="s">
        <v>762</v>
      </c>
      <c r="J7" s="311" t="s">
        <v>771</v>
      </c>
      <c r="K7" s="295" t="s">
        <v>754</v>
      </c>
      <c r="L7" s="233" t="s">
        <v>763</v>
      </c>
      <c r="M7" s="281" t="s">
        <v>772</v>
      </c>
      <c r="N7" s="455" t="s">
        <v>755</v>
      </c>
      <c r="O7" s="235" t="s">
        <v>764</v>
      </c>
      <c r="P7" s="369" t="s">
        <v>773</v>
      </c>
      <c r="Q7" s="295" t="s">
        <v>756</v>
      </c>
      <c r="R7" s="233" t="s">
        <v>765</v>
      </c>
      <c r="S7" s="281" t="s">
        <v>774</v>
      </c>
      <c r="T7" s="310" t="s">
        <v>757</v>
      </c>
      <c r="U7" s="233" t="s">
        <v>766</v>
      </c>
      <c r="V7" s="311" t="s">
        <v>775</v>
      </c>
      <c r="W7" s="295" t="s">
        <v>758</v>
      </c>
      <c r="X7" s="233" t="s">
        <v>767</v>
      </c>
      <c r="Y7" s="233" t="s">
        <v>776</v>
      </c>
      <c r="Z7" s="378" t="s">
        <v>262</v>
      </c>
      <c r="AA7" s="455" t="s">
        <v>759</v>
      </c>
      <c r="AB7" s="235" t="s">
        <v>768</v>
      </c>
      <c r="AC7" s="369" t="s">
        <v>777</v>
      </c>
      <c r="AD7" s="387" t="s">
        <v>760</v>
      </c>
      <c r="AE7" s="235" t="s">
        <v>769</v>
      </c>
      <c r="AF7" s="235" t="s">
        <v>778</v>
      </c>
      <c r="AG7" s="344" t="s">
        <v>263</v>
      </c>
      <c r="AH7" s="233" t="s">
        <v>264</v>
      </c>
      <c r="AI7" s="233" t="s">
        <v>265</v>
      </c>
      <c r="AJ7" s="235" t="s">
        <v>266</v>
      </c>
    </row>
    <row r="8" spans="1:52" s="241" customFormat="1" ht="42" customHeight="1" x14ac:dyDescent="0.2">
      <c r="A8" s="723" t="s">
        <v>178</v>
      </c>
      <c r="B8" s="736"/>
      <c r="C8" s="239"/>
      <c r="D8" s="375"/>
      <c r="E8" s="341"/>
      <c r="F8" s="239"/>
      <c r="G8" s="359"/>
      <c r="H8" s="362"/>
      <c r="I8" s="239"/>
      <c r="J8" s="375">
        <v>54023</v>
      </c>
      <c r="K8" s="341"/>
      <c r="L8" s="239"/>
      <c r="M8" s="359">
        <v>6000</v>
      </c>
      <c r="N8" s="370">
        <f>B8+E8+H8+K8</f>
        <v>0</v>
      </c>
      <c r="O8" s="239">
        <f>C8+F8+I8+L8</f>
        <v>0</v>
      </c>
      <c r="P8" s="346">
        <f>D8+G8+J8+M8</f>
        <v>60023</v>
      </c>
      <c r="Q8" s="341"/>
      <c r="R8" s="239"/>
      <c r="S8" s="359"/>
      <c r="T8" s="362"/>
      <c r="U8" s="239"/>
      <c r="V8" s="375"/>
      <c r="W8" s="341"/>
      <c r="X8" s="239"/>
      <c r="Y8" s="359"/>
      <c r="Z8" s="379"/>
      <c r="AA8" s="370">
        <f>Q8+T8+W8</f>
        <v>0</v>
      </c>
      <c r="AB8" s="239">
        <f>R8+U8+X8</f>
        <v>0</v>
      </c>
      <c r="AC8" s="346">
        <f>S8+V8+Y8</f>
        <v>0</v>
      </c>
      <c r="AD8" s="341">
        <f>AA8+N8</f>
        <v>0</v>
      </c>
      <c r="AE8" s="239">
        <f>AB8+O8</f>
        <v>0</v>
      </c>
      <c r="AF8" s="359">
        <f>AC8+P8</f>
        <v>60023</v>
      </c>
      <c r="AG8" s="370"/>
      <c r="AH8" s="239">
        <v>60023</v>
      </c>
      <c r="AI8" s="239"/>
      <c r="AJ8" s="239">
        <f t="shared" ref="AJ8:AJ16" si="0">SUM(AG8:AI8)</f>
        <v>60023</v>
      </c>
      <c r="AK8" s="240"/>
      <c r="AL8" s="240"/>
      <c r="AM8" s="240"/>
      <c r="AN8" s="240"/>
      <c r="AO8" s="240"/>
      <c r="AP8" s="240"/>
      <c r="AQ8" s="240"/>
      <c r="AR8" s="240"/>
      <c r="AS8" s="240"/>
      <c r="AT8" s="240"/>
      <c r="AU8" s="240"/>
      <c r="AV8" s="240"/>
      <c r="AW8" s="240"/>
      <c r="AX8" s="240"/>
      <c r="AY8" s="240"/>
      <c r="AZ8" s="240"/>
    </row>
    <row r="9" spans="1:52" ht="58.5" customHeight="1" x14ac:dyDescent="0.2">
      <c r="A9" s="724" t="s">
        <v>179</v>
      </c>
      <c r="B9" s="737"/>
      <c r="C9" s="244"/>
      <c r="D9" s="322"/>
      <c r="E9" s="301"/>
      <c r="F9" s="244"/>
      <c r="G9" s="286"/>
      <c r="H9" s="321"/>
      <c r="I9" s="244"/>
      <c r="J9" s="322"/>
      <c r="K9" s="301"/>
      <c r="L9" s="244"/>
      <c r="M9" s="286"/>
      <c r="N9" s="370">
        <f t="shared" ref="N9:N48" si="1">B9+E9+H9+K9</f>
        <v>0</v>
      </c>
      <c r="O9" s="239">
        <f t="shared" ref="O9:O49" si="2">C9+F9+I9+L9</f>
        <v>0</v>
      </c>
      <c r="P9" s="346">
        <f t="shared" ref="P9:P49" si="3">D9+G9+J9+M9</f>
        <v>0</v>
      </c>
      <c r="Q9" s="388">
        <v>100000000</v>
      </c>
      <c r="R9" s="244"/>
      <c r="S9" s="286"/>
      <c r="T9" s="321"/>
      <c r="U9" s="244"/>
      <c r="V9" s="322"/>
      <c r="W9" s="301"/>
      <c r="X9" s="244"/>
      <c r="Y9" s="286"/>
      <c r="Z9" s="380"/>
      <c r="AA9" s="370">
        <f t="shared" ref="AA9:AA48" si="4">Q9+T9+W9</f>
        <v>100000000</v>
      </c>
      <c r="AB9" s="239">
        <f t="shared" ref="AB9:AB49" si="5">R9+U9+X9</f>
        <v>0</v>
      </c>
      <c r="AC9" s="346">
        <f t="shared" ref="AC9:AC49" si="6">S9+V9+Y9</f>
        <v>0</v>
      </c>
      <c r="AD9" s="341">
        <f t="shared" ref="AD9:AD49" si="7">AA9+N9</f>
        <v>100000000</v>
      </c>
      <c r="AE9" s="239">
        <f t="shared" ref="AE9:AE49" si="8">AB9+O9</f>
        <v>0</v>
      </c>
      <c r="AF9" s="359">
        <f t="shared" ref="AF9:AF49" si="9">AC9+P9</f>
        <v>0</v>
      </c>
      <c r="AG9" s="350"/>
      <c r="AH9" s="244"/>
      <c r="AI9" s="244"/>
      <c r="AJ9" s="489">
        <f t="shared" si="0"/>
        <v>0</v>
      </c>
      <c r="AK9" s="245"/>
    </row>
    <row r="10" spans="1:52" ht="40.5" customHeight="1" x14ac:dyDescent="0.2">
      <c r="A10" s="724" t="s">
        <v>180</v>
      </c>
      <c r="B10" s="737"/>
      <c r="C10" s="244"/>
      <c r="D10" s="322"/>
      <c r="E10" s="301"/>
      <c r="F10" s="244"/>
      <c r="G10" s="286"/>
      <c r="H10" s="321"/>
      <c r="I10" s="244"/>
      <c r="J10" s="322"/>
      <c r="K10" s="301"/>
      <c r="L10" s="244"/>
      <c r="M10" s="286"/>
      <c r="N10" s="370">
        <f t="shared" si="1"/>
        <v>0</v>
      </c>
      <c r="O10" s="239">
        <f t="shared" si="2"/>
        <v>0</v>
      </c>
      <c r="P10" s="346">
        <f t="shared" si="3"/>
        <v>0</v>
      </c>
      <c r="Q10" s="388"/>
      <c r="R10" s="244"/>
      <c r="S10" s="286"/>
      <c r="T10" s="321"/>
      <c r="U10" s="244"/>
      <c r="V10" s="322"/>
      <c r="W10" s="301"/>
      <c r="X10" s="244"/>
      <c r="Y10" s="286"/>
      <c r="Z10" s="380"/>
      <c r="AA10" s="370">
        <f t="shared" si="4"/>
        <v>0</v>
      </c>
      <c r="AB10" s="239">
        <f t="shared" si="5"/>
        <v>0</v>
      </c>
      <c r="AC10" s="346">
        <f t="shared" si="6"/>
        <v>0</v>
      </c>
      <c r="AD10" s="341">
        <f t="shared" si="7"/>
        <v>0</v>
      </c>
      <c r="AE10" s="239">
        <f t="shared" si="8"/>
        <v>0</v>
      </c>
      <c r="AF10" s="359">
        <f t="shared" si="9"/>
        <v>0</v>
      </c>
      <c r="AG10" s="350"/>
      <c r="AH10" s="244"/>
      <c r="AI10" s="244"/>
      <c r="AJ10" s="489">
        <f t="shared" si="0"/>
        <v>0</v>
      </c>
      <c r="AK10" s="245"/>
    </row>
    <row r="11" spans="1:52" ht="40.5" customHeight="1" x14ac:dyDescent="0.2">
      <c r="A11" s="724" t="s">
        <v>181</v>
      </c>
      <c r="B11" s="737"/>
      <c r="C11" s="244"/>
      <c r="D11" s="322"/>
      <c r="E11" s="301"/>
      <c r="F11" s="244"/>
      <c r="G11" s="286"/>
      <c r="H11" s="321"/>
      <c r="I11" s="244"/>
      <c r="J11" s="322"/>
      <c r="K11" s="301"/>
      <c r="L11" s="244"/>
      <c r="M11" s="286"/>
      <c r="N11" s="370">
        <f t="shared" si="1"/>
        <v>0</v>
      </c>
      <c r="O11" s="239">
        <f t="shared" si="2"/>
        <v>0</v>
      </c>
      <c r="P11" s="346">
        <f t="shared" si="3"/>
        <v>0</v>
      </c>
      <c r="Q11" s="388"/>
      <c r="R11" s="244"/>
      <c r="S11" s="286"/>
      <c r="T11" s="321"/>
      <c r="U11" s="244"/>
      <c r="V11" s="322"/>
      <c r="W11" s="301">
        <v>1000000</v>
      </c>
      <c r="X11" s="244">
        <v>1000000</v>
      </c>
      <c r="Y11" s="286">
        <v>1000000</v>
      </c>
      <c r="Z11" s="380"/>
      <c r="AA11" s="370">
        <f t="shared" si="4"/>
        <v>1000000</v>
      </c>
      <c r="AB11" s="239">
        <f t="shared" si="5"/>
        <v>1000000</v>
      </c>
      <c r="AC11" s="346">
        <f t="shared" si="6"/>
        <v>1000000</v>
      </c>
      <c r="AD11" s="341">
        <f t="shared" si="7"/>
        <v>1000000</v>
      </c>
      <c r="AE11" s="239">
        <f t="shared" si="8"/>
        <v>1000000</v>
      </c>
      <c r="AF11" s="359">
        <f t="shared" si="9"/>
        <v>1000000</v>
      </c>
      <c r="AG11" s="350"/>
      <c r="AH11" s="244">
        <v>1000000</v>
      </c>
      <c r="AI11" s="244"/>
      <c r="AJ11" s="489">
        <f t="shared" si="0"/>
        <v>1000000</v>
      </c>
      <c r="AK11" s="245"/>
    </row>
    <row r="12" spans="1:52" ht="40.5" customHeight="1" x14ac:dyDescent="0.2">
      <c r="A12" s="724" t="s">
        <v>182</v>
      </c>
      <c r="B12" s="737"/>
      <c r="C12" s="244"/>
      <c r="D12" s="322"/>
      <c r="E12" s="301"/>
      <c r="F12" s="244"/>
      <c r="G12" s="286"/>
      <c r="H12" s="321"/>
      <c r="I12" s="244"/>
      <c r="J12" s="322">
        <v>38100</v>
      </c>
      <c r="K12" s="301"/>
      <c r="L12" s="244"/>
      <c r="M12" s="286"/>
      <c r="N12" s="370">
        <f t="shared" si="1"/>
        <v>0</v>
      </c>
      <c r="O12" s="239">
        <f t="shared" si="2"/>
        <v>0</v>
      </c>
      <c r="P12" s="346">
        <f t="shared" si="3"/>
        <v>38100</v>
      </c>
      <c r="Q12" s="388"/>
      <c r="R12" s="244"/>
      <c r="S12" s="286"/>
      <c r="T12" s="321"/>
      <c r="U12" s="244"/>
      <c r="V12" s="322"/>
      <c r="W12" s="301"/>
      <c r="X12" s="244"/>
      <c r="Y12" s="286"/>
      <c r="Z12" s="380"/>
      <c r="AA12" s="370">
        <f t="shared" si="4"/>
        <v>0</v>
      </c>
      <c r="AB12" s="239">
        <f t="shared" si="5"/>
        <v>0</v>
      </c>
      <c r="AC12" s="346">
        <f t="shared" si="6"/>
        <v>0</v>
      </c>
      <c r="AD12" s="341">
        <f t="shared" si="7"/>
        <v>0</v>
      </c>
      <c r="AE12" s="239">
        <f t="shared" si="8"/>
        <v>0</v>
      </c>
      <c r="AF12" s="359">
        <f t="shared" si="9"/>
        <v>38100</v>
      </c>
      <c r="AG12" s="350"/>
      <c r="AH12" s="244">
        <v>38100</v>
      </c>
      <c r="AI12" s="244"/>
      <c r="AJ12" s="489">
        <f t="shared" si="0"/>
        <v>38100</v>
      </c>
      <c r="AK12" s="245"/>
    </row>
    <row r="13" spans="1:52" ht="40.5" customHeight="1" x14ac:dyDescent="0.2">
      <c r="A13" s="724" t="s">
        <v>183</v>
      </c>
      <c r="B13" s="737"/>
      <c r="C13" s="244"/>
      <c r="D13" s="322"/>
      <c r="E13" s="301"/>
      <c r="F13" s="244"/>
      <c r="G13" s="286"/>
      <c r="H13" s="321">
        <v>2360000</v>
      </c>
      <c r="I13" s="244">
        <v>2360000</v>
      </c>
      <c r="J13" s="322">
        <v>1343650</v>
      </c>
      <c r="K13" s="301"/>
      <c r="L13" s="244"/>
      <c r="M13" s="286"/>
      <c r="N13" s="370">
        <f t="shared" si="1"/>
        <v>2360000</v>
      </c>
      <c r="O13" s="239">
        <f t="shared" si="2"/>
        <v>2360000</v>
      </c>
      <c r="P13" s="346">
        <f t="shared" si="3"/>
        <v>1343650</v>
      </c>
      <c r="Q13" s="388"/>
      <c r="R13" s="244"/>
      <c r="S13" s="286"/>
      <c r="T13" s="321"/>
      <c r="U13" s="244"/>
      <c r="V13" s="322"/>
      <c r="W13" s="301"/>
      <c r="X13" s="244"/>
      <c r="Y13" s="286"/>
      <c r="Z13" s="380"/>
      <c r="AA13" s="370">
        <f t="shared" si="4"/>
        <v>0</v>
      </c>
      <c r="AB13" s="239">
        <f t="shared" si="5"/>
        <v>0</v>
      </c>
      <c r="AC13" s="346">
        <f t="shared" si="6"/>
        <v>0</v>
      </c>
      <c r="AD13" s="341">
        <f t="shared" si="7"/>
        <v>2360000</v>
      </c>
      <c r="AE13" s="239">
        <f t="shared" si="8"/>
        <v>2360000</v>
      </c>
      <c r="AF13" s="359">
        <f t="shared" si="9"/>
        <v>1343650</v>
      </c>
      <c r="AG13" s="350"/>
      <c r="AH13" s="244"/>
      <c r="AI13" s="244">
        <v>1343650</v>
      </c>
      <c r="AJ13" s="489">
        <f t="shared" si="0"/>
        <v>1343650</v>
      </c>
      <c r="AK13" s="245"/>
    </row>
    <row r="14" spans="1:52" ht="54.75" customHeight="1" x14ac:dyDescent="0.2">
      <c r="A14" s="724" t="s">
        <v>184</v>
      </c>
      <c r="B14" s="737"/>
      <c r="C14" s="244"/>
      <c r="D14" s="322"/>
      <c r="E14" s="301"/>
      <c r="F14" s="244"/>
      <c r="G14" s="286"/>
      <c r="H14" s="321">
        <v>1143000</v>
      </c>
      <c r="I14" s="244">
        <v>1143000</v>
      </c>
      <c r="J14" s="322">
        <v>984340</v>
      </c>
      <c r="K14" s="301"/>
      <c r="L14" s="244"/>
      <c r="M14" s="286"/>
      <c r="N14" s="370">
        <f t="shared" si="1"/>
        <v>1143000</v>
      </c>
      <c r="O14" s="239">
        <f t="shared" si="2"/>
        <v>1143000</v>
      </c>
      <c r="P14" s="346">
        <f t="shared" si="3"/>
        <v>984340</v>
      </c>
      <c r="Q14" s="388"/>
      <c r="R14" s="244"/>
      <c r="S14" s="286"/>
      <c r="T14" s="321"/>
      <c r="U14" s="244"/>
      <c r="V14" s="322"/>
      <c r="W14" s="301"/>
      <c r="X14" s="244"/>
      <c r="Y14" s="286"/>
      <c r="Z14" s="380"/>
      <c r="AA14" s="370">
        <f t="shared" si="4"/>
        <v>0</v>
      </c>
      <c r="AB14" s="239">
        <f t="shared" si="5"/>
        <v>0</v>
      </c>
      <c r="AC14" s="346">
        <f t="shared" si="6"/>
        <v>0</v>
      </c>
      <c r="AD14" s="341">
        <f t="shared" si="7"/>
        <v>1143000</v>
      </c>
      <c r="AE14" s="239">
        <f t="shared" si="8"/>
        <v>1143000</v>
      </c>
      <c r="AF14" s="359">
        <f t="shared" si="9"/>
        <v>984340</v>
      </c>
      <c r="AG14" s="350"/>
      <c r="AH14" s="244"/>
      <c r="AI14" s="244">
        <v>984340</v>
      </c>
      <c r="AJ14" s="489">
        <f t="shared" si="0"/>
        <v>984340</v>
      </c>
      <c r="AK14" s="245"/>
    </row>
    <row r="15" spans="1:52" ht="40.5" customHeight="1" x14ac:dyDescent="0.2">
      <c r="A15" s="724" t="s">
        <v>185</v>
      </c>
      <c r="B15" s="737"/>
      <c r="C15" s="244"/>
      <c r="D15" s="322"/>
      <c r="E15" s="301"/>
      <c r="F15" s="244"/>
      <c r="G15" s="286"/>
      <c r="H15" s="321">
        <v>254000</v>
      </c>
      <c r="I15" s="244">
        <v>254000</v>
      </c>
      <c r="J15" s="322">
        <v>274970</v>
      </c>
      <c r="K15" s="301"/>
      <c r="L15" s="244"/>
      <c r="M15" s="286"/>
      <c r="N15" s="370">
        <f t="shared" si="1"/>
        <v>254000</v>
      </c>
      <c r="O15" s="239">
        <f t="shared" si="2"/>
        <v>254000</v>
      </c>
      <c r="P15" s="346">
        <f t="shared" si="3"/>
        <v>274970</v>
      </c>
      <c r="Q15" s="388"/>
      <c r="R15" s="244"/>
      <c r="S15" s="286"/>
      <c r="T15" s="321"/>
      <c r="U15" s="244"/>
      <c r="V15" s="322"/>
      <c r="W15" s="301"/>
      <c r="X15" s="244"/>
      <c r="Y15" s="286"/>
      <c r="Z15" s="380"/>
      <c r="AA15" s="370">
        <f t="shared" si="4"/>
        <v>0</v>
      </c>
      <c r="AB15" s="239">
        <f t="shared" si="5"/>
        <v>0</v>
      </c>
      <c r="AC15" s="346">
        <f t="shared" si="6"/>
        <v>0</v>
      </c>
      <c r="AD15" s="341">
        <f t="shared" si="7"/>
        <v>254000</v>
      </c>
      <c r="AE15" s="239">
        <f t="shared" si="8"/>
        <v>254000</v>
      </c>
      <c r="AF15" s="359">
        <f t="shared" si="9"/>
        <v>274970</v>
      </c>
      <c r="AG15" s="350"/>
      <c r="AH15" s="244"/>
      <c r="AI15" s="244">
        <v>274970</v>
      </c>
      <c r="AJ15" s="489">
        <f t="shared" si="0"/>
        <v>274970</v>
      </c>
      <c r="AK15" s="245"/>
    </row>
    <row r="16" spans="1:52" ht="36" customHeight="1" x14ac:dyDescent="0.2">
      <c r="A16" s="725" t="s">
        <v>186</v>
      </c>
      <c r="B16" s="738">
        <v>1458000</v>
      </c>
      <c r="C16" s="244">
        <v>2089856</v>
      </c>
      <c r="D16" s="322">
        <v>1839621</v>
      </c>
      <c r="E16" s="301"/>
      <c r="F16" s="244"/>
      <c r="G16" s="286"/>
      <c r="H16" s="321">
        <v>5450000</v>
      </c>
      <c r="I16" s="244">
        <v>5990000</v>
      </c>
      <c r="J16" s="322">
        <v>7591421</v>
      </c>
      <c r="K16" s="301"/>
      <c r="L16" s="244"/>
      <c r="M16" s="286"/>
      <c r="N16" s="370">
        <f t="shared" si="1"/>
        <v>6908000</v>
      </c>
      <c r="O16" s="239">
        <f t="shared" si="2"/>
        <v>8079856</v>
      </c>
      <c r="P16" s="346">
        <f t="shared" si="3"/>
        <v>9431042</v>
      </c>
      <c r="Q16" s="388"/>
      <c r="R16" s="244"/>
      <c r="S16" s="286"/>
      <c r="T16" s="321"/>
      <c r="U16" s="244">
        <v>2000000</v>
      </c>
      <c r="V16" s="322">
        <v>2150000</v>
      </c>
      <c r="W16" s="301"/>
      <c r="X16" s="244"/>
      <c r="Y16" s="286"/>
      <c r="Z16" s="380"/>
      <c r="AA16" s="370">
        <f t="shared" si="4"/>
        <v>0</v>
      </c>
      <c r="AB16" s="239">
        <f t="shared" si="5"/>
        <v>2000000</v>
      </c>
      <c r="AC16" s="346">
        <f t="shared" si="6"/>
        <v>2150000</v>
      </c>
      <c r="AD16" s="341">
        <f t="shared" si="7"/>
        <v>6908000</v>
      </c>
      <c r="AE16" s="239">
        <f t="shared" si="8"/>
        <v>10079856</v>
      </c>
      <c r="AF16" s="359">
        <f t="shared" si="9"/>
        <v>11581042</v>
      </c>
      <c r="AG16" s="350"/>
      <c r="AH16" s="244">
        <v>11581042</v>
      </c>
      <c r="AI16" s="244"/>
      <c r="AJ16" s="489">
        <f t="shared" si="0"/>
        <v>11581042</v>
      </c>
      <c r="AK16" s="245"/>
    </row>
    <row r="17" spans="1:37" s="251" customFormat="1" ht="36" customHeight="1" x14ac:dyDescent="0.2">
      <c r="A17" s="726" t="s">
        <v>187</v>
      </c>
      <c r="B17" s="739">
        <f>SUM(B9:B16)</f>
        <v>1458000</v>
      </c>
      <c r="C17" s="739">
        <f t="shared" ref="C17:J17" si="10">SUM(C9:C16)</f>
        <v>2089856</v>
      </c>
      <c r="D17" s="739">
        <f t="shared" si="10"/>
        <v>1839621</v>
      </c>
      <c r="E17" s="739">
        <f t="shared" si="10"/>
        <v>0</v>
      </c>
      <c r="F17" s="739">
        <f t="shared" si="10"/>
        <v>0</v>
      </c>
      <c r="G17" s="739">
        <f t="shared" si="10"/>
        <v>0</v>
      </c>
      <c r="H17" s="739">
        <f t="shared" si="10"/>
        <v>9207000</v>
      </c>
      <c r="I17" s="739">
        <f t="shared" si="10"/>
        <v>9747000</v>
      </c>
      <c r="J17" s="739">
        <f t="shared" si="10"/>
        <v>10232481</v>
      </c>
      <c r="K17" s="739">
        <f t="shared" ref="K17" si="11">SUM(K9:K16)</f>
        <v>0</v>
      </c>
      <c r="L17" s="739">
        <f t="shared" ref="L17" si="12">SUM(L9:L16)</f>
        <v>0</v>
      </c>
      <c r="M17" s="739">
        <f t="shared" ref="M17" si="13">SUM(M9:M16)</f>
        <v>0</v>
      </c>
      <c r="N17" s="370">
        <f t="shared" si="1"/>
        <v>10665000</v>
      </c>
      <c r="O17" s="239">
        <f t="shared" si="2"/>
        <v>11836856</v>
      </c>
      <c r="P17" s="346">
        <f t="shared" si="3"/>
        <v>12072102</v>
      </c>
      <c r="Q17" s="739">
        <f t="shared" ref="Q17" si="14">SUM(Q9:Q16)</f>
        <v>100000000</v>
      </c>
      <c r="R17" s="739">
        <f t="shared" ref="R17" si="15">SUM(R9:R16)</f>
        <v>0</v>
      </c>
      <c r="S17" s="739">
        <f t="shared" ref="S17" si="16">SUM(S9:S16)</f>
        <v>0</v>
      </c>
      <c r="T17" s="739">
        <f t="shared" ref="T17" si="17">SUM(T9:T16)</f>
        <v>0</v>
      </c>
      <c r="U17" s="739">
        <f t="shared" ref="U17" si="18">SUM(U9:U16)</f>
        <v>2000000</v>
      </c>
      <c r="V17" s="739">
        <f t="shared" ref="V17" si="19">SUM(V9:V16)</f>
        <v>2150000</v>
      </c>
      <c r="W17" s="739">
        <f t="shared" ref="W17" si="20">SUM(W9:W16)</f>
        <v>1000000</v>
      </c>
      <c r="X17" s="739">
        <f t="shared" ref="X17" si="21">SUM(X9:X16)</f>
        <v>1000000</v>
      </c>
      <c r="Y17" s="739">
        <f t="shared" ref="Y17" si="22">SUM(Y9:Y16)</f>
        <v>1000000</v>
      </c>
      <c r="Z17" s="739">
        <f t="shared" ref="Z17" si="23">SUM(Z9:Z16)</f>
        <v>0</v>
      </c>
      <c r="AA17" s="370">
        <f t="shared" si="4"/>
        <v>101000000</v>
      </c>
      <c r="AB17" s="239">
        <f t="shared" si="5"/>
        <v>3000000</v>
      </c>
      <c r="AC17" s="346">
        <f t="shared" si="6"/>
        <v>3150000</v>
      </c>
      <c r="AD17" s="341">
        <f t="shared" si="7"/>
        <v>111665000</v>
      </c>
      <c r="AE17" s="239">
        <f t="shared" si="8"/>
        <v>14836856</v>
      </c>
      <c r="AF17" s="359">
        <f t="shared" si="9"/>
        <v>15222102</v>
      </c>
      <c r="AG17" s="739">
        <f t="shared" ref="AG17" si="24">SUM(AG9:AG16)</f>
        <v>0</v>
      </c>
      <c r="AH17" s="739">
        <f t="shared" ref="AH17" si="25">SUM(AH9:AH16)</f>
        <v>12619142</v>
      </c>
      <c r="AI17" s="739">
        <f t="shared" ref="AI17" si="26">SUM(AI9:AI16)</f>
        <v>2602960</v>
      </c>
      <c r="AJ17" s="739">
        <f t="shared" ref="AJ17" si="27">SUM(AJ9:AJ16)</f>
        <v>15222102</v>
      </c>
      <c r="AK17" s="250"/>
    </row>
    <row r="18" spans="1:37" ht="41.25" customHeight="1" x14ac:dyDescent="0.2">
      <c r="A18" s="725" t="s">
        <v>188</v>
      </c>
      <c r="B18" s="738">
        <v>4608000</v>
      </c>
      <c r="C18" s="244">
        <v>4608000</v>
      </c>
      <c r="D18" s="322">
        <v>4665700</v>
      </c>
      <c r="E18" s="301"/>
      <c r="F18" s="244"/>
      <c r="G18" s="286"/>
      <c r="H18" s="321"/>
      <c r="I18" s="244"/>
      <c r="J18" s="322"/>
      <c r="K18" s="301"/>
      <c r="L18" s="244"/>
      <c r="M18" s="286"/>
      <c r="N18" s="370">
        <f t="shared" si="1"/>
        <v>4608000</v>
      </c>
      <c r="O18" s="239">
        <f t="shared" si="2"/>
        <v>4608000</v>
      </c>
      <c r="P18" s="346">
        <f t="shared" si="3"/>
        <v>4665700</v>
      </c>
      <c r="Q18" s="388"/>
      <c r="R18" s="244"/>
      <c r="S18" s="286"/>
      <c r="T18" s="321"/>
      <c r="U18" s="244"/>
      <c r="V18" s="322"/>
      <c r="W18" s="301"/>
      <c r="X18" s="244"/>
      <c r="Y18" s="286"/>
      <c r="Z18" s="380"/>
      <c r="AA18" s="370">
        <f t="shared" si="4"/>
        <v>0</v>
      </c>
      <c r="AB18" s="239">
        <f t="shared" si="5"/>
        <v>0</v>
      </c>
      <c r="AC18" s="346">
        <f t="shared" si="6"/>
        <v>0</v>
      </c>
      <c r="AD18" s="341">
        <f t="shared" si="7"/>
        <v>4608000</v>
      </c>
      <c r="AE18" s="239">
        <f t="shared" si="8"/>
        <v>4608000</v>
      </c>
      <c r="AF18" s="359">
        <f t="shared" si="9"/>
        <v>4665700</v>
      </c>
      <c r="AG18" s="350"/>
      <c r="AH18" s="244">
        <v>4665700</v>
      </c>
      <c r="AI18" s="244"/>
      <c r="AJ18" s="489">
        <f>SUM(AG18:AI18)</f>
        <v>4665700</v>
      </c>
      <c r="AK18" s="245"/>
    </row>
    <row r="19" spans="1:37" ht="29.25" customHeight="1" x14ac:dyDescent="0.2">
      <c r="A19" s="725" t="s">
        <v>189</v>
      </c>
      <c r="B19" s="738">
        <v>120000</v>
      </c>
      <c r="C19" s="244">
        <v>120000</v>
      </c>
      <c r="D19" s="322">
        <v>120000</v>
      </c>
      <c r="E19" s="301"/>
      <c r="F19" s="244"/>
      <c r="G19" s="286"/>
      <c r="H19" s="321"/>
      <c r="I19" s="244"/>
      <c r="J19" s="322"/>
      <c r="K19" s="301"/>
      <c r="L19" s="244"/>
      <c r="M19" s="286"/>
      <c r="N19" s="370">
        <f t="shared" si="1"/>
        <v>120000</v>
      </c>
      <c r="O19" s="239">
        <f t="shared" si="2"/>
        <v>120000</v>
      </c>
      <c r="P19" s="346">
        <f t="shared" si="3"/>
        <v>120000</v>
      </c>
      <c r="Q19" s="388"/>
      <c r="R19" s="244"/>
      <c r="S19" s="286"/>
      <c r="T19" s="321"/>
      <c r="U19" s="244"/>
      <c r="V19" s="322"/>
      <c r="W19" s="301"/>
      <c r="X19" s="244"/>
      <c r="Y19" s="286"/>
      <c r="Z19" s="380"/>
      <c r="AA19" s="370">
        <f t="shared" si="4"/>
        <v>0</v>
      </c>
      <c r="AB19" s="239">
        <f t="shared" si="5"/>
        <v>0</v>
      </c>
      <c r="AC19" s="346">
        <f t="shared" si="6"/>
        <v>0</v>
      </c>
      <c r="AD19" s="341">
        <f t="shared" si="7"/>
        <v>120000</v>
      </c>
      <c r="AE19" s="239">
        <f t="shared" si="8"/>
        <v>120000</v>
      </c>
      <c r="AF19" s="359">
        <f t="shared" si="9"/>
        <v>120000</v>
      </c>
      <c r="AG19" s="350"/>
      <c r="AH19" s="244">
        <v>120000</v>
      </c>
      <c r="AI19" s="244"/>
      <c r="AJ19" s="489">
        <f>SUM(AG19:AI19)</f>
        <v>120000</v>
      </c>
      <c r="AK19" s="245"/>
    </row>
    <row r="20" spans="1:37" ht="17.25" customHeight="1" x14ac:dyDescent="0.2">
      <c r="A20" s="725" t="s">
        <v>190</v>
      </c>
      <c r="B20" s="738"/>
      <c r="C20" s="244"/>
      <c r="D20" s="322"/>
      <c r="E20" s="301"/>
      <c r="F20" s="244"/>
      <c r="G20" s="286"/>
      <c r="H20" s="321"/>
      <c r="I20" s="244"/>
      <c r="J20" s="322"/>
      <c r="K20" s="301"/>
      <c r="L20" s="244"/>
      <c r="M20" s="286"/>
      <c r="N20" s="370">
        <f t="shared" si="1"/>
        <v>0</v>
      </c>
      <c r="O20" s="239">
        <f t="shared" si="2"/>
        <v>0</v>
      </c>
      <c r="P20" s="346">
        <f t="shared" si="3"/>
        <v>0</v>
      </c>
      <c r="Q20" s="388"/>
      <c r="R20" s="244"/>
      <c r="S20" s="286"/>
      <c r="T20" s="321"/>
      <c r="U20" s="244"/>
      <c r="V20" s="322"/>
      <c r="W20" s="301"/>
      <c r="X20" s="244"/>
      <c r="Y20" s="286"/>
      <c r="Z20" s="380"/>
      <c r="AA20" s="370">
        <f t="shared" si="4"/>
        <v>0</v>
      </c>
      <c r="AB20" s="239">
        <f t="shared" si="5"/>
        <v>0</v>
      </c>
      <c r="AC20" s="346">
        <f t="shared" si="6"/>
        <v>0</v>
      </c>
      <c r="AD20" s="341">
        <f t="shared" si="7"/>
        <v>0</v>
      </c>
      <c r="AE20" s="239">
        <f t="shared" si="8"/>
        <v>0</v>
      </c>
      <c r="AF20" s="359">
        <f t="shared" si="9"/>
        <v>0</v>
      </c>
      <c r="AG20" s="350"/>
      <c r="AH20" s="244"/>
      <c r="AI20" s="244"/>
      <c r="AJ20" s="489">
        <f>SUM(AG20:AI20)</f>
        <v>0</v>
      </c>
      <c r="AK20" s="245"/>
    </row>
    <row r="21" spans="1:37" ht="30.75" customHeight="1" x14ac:dyDescent="0.2">
      <c r="A21" s="725" t="s">
        <v>191</v>
      </c>
      <c r="B21" s="738"/>
      <c r="C21" s="244"/>
      <c r="D21" s="322"/>
      <c r="E21" s="301"/>
      <c r="F21" s="244"/>
      <c r="G21" s="286"/>
      <c r="H21" s="321"/>
      <c r="I21" s="244"/>
      <c r="J21" s="322"/>
      <c r="K21" s="301"/>
      <c r="L21" s="244"/>
      <c r="M21" s="286"/>
      <c r="N21" s="370">
        <f t="shared" si="1"/>
        <v>0</v>
      </c>
      <c r="O21" s="239">
        <f t="shared" si="2"/>
        <v>0</v>
      </c>
      <c r="P21" s="346">
        <f t="shared" si="3"/>
        <v>0</v>
      </c>
      <c r="Q21" s="388"/>
      <c r="R21" s="244"/>
      <c r="S21" s="286"/>
      <c r="T21" s="321"/>
      <c r="U21" s="244"/>
      <c r="V21" s="322"/>
      <c r="W21" s="301"/>
      <c r="X21" s="244"/>
      <c r="Y21" s="286"/>
      <c r="Z21" s="380"/>
      <c r="AA21" s="370">
        <f t="shared" si="4"/>
        <v>0</v>
      </c>
      <c r="AB21" s="239">
        <f t="shared" si="5"/>
        <v>0</v>
      </c>
      <c r="AC21" s="346">
        <f t="shared" si="6"/>
        <v>0</v>
      </c>
      <c r="AD21" s="341">
        <f t="shared" si="7"/>
        <v>0</v>
      </c>
      <c r="AE21" s="239">
        <f t="shared" si="8"/>
        <v>0</v>
      </c>
      <c r="AF21" s="359">
        <f t="shared" si="9"/>
        <v>0</v>
      </c>
      <c r="AG21" s="350"/>
      <c r="AH21" s="244"/>
      <c r="AI21" s="244"/>
      <c r="AJ21" s="489">
        <f>SUM(AG21:AI21)</f>
        <v>0</v>
      </c>
      <c r="AK21" s="245"/>
    </row>
    <row r="22" spans="1:37" s="251" customFormat="1" ht="26.25" customHeight="1" x14ac:dyDescent="0.2">
      <c r="A22" s="726" t="s">
        <v>192</v>
      </c>
      <c r="B22" s="739">
        <f>SUM(B18:B21)</f>
        <v>4728000</v>
      </c>
      <c r="C22" s="249">
        <f t="shared" ref="C22:AJ22" si="28">SUM(C18:C21)</f>
        <v>4728000</v>
      </c>
      <c r="D22" s="249">
        <f t="shared" si="28"/>
        <v>4785700</v>
      </c>
      <c r="E22" s="249">
        <f t="shared" si="28"/>
        <v>0</v>
      </c>
      <c r="F22" s="249">
        <f t="shared" si="28"/>
        <v>0</v>
      </c>
      <c r="G22" s="249">
        <f t="shared" si="28"/>
        <v>0</v>
      </c>
      <c r="H22" s="249">
        <f t="shared" si="28"/>
        <v>0</v>
      </c>
      <c r="I22" s="249">
        <f t="shared" si="28"/>
        <v>0</v>
      </c>
      <c r="J22" s="249">
        <f t="shared" si="28"/>
        <v>0</v>
      </c>
      <c r="K22" s="249">
        <f t="shared" si="28"/>
        <v>0</v>
      </c>
      <c r="L22" s="249">
        <f t="shared" si="28"/>
        <v>0</v>
      </c>
      <c r="M22" s="249">
        <f t="shared" si="28"/>
        <v>0</v>
      </c>
      <c r="N22" s="370">
        <f t="shared" si="1"/>
        <v>4728000</v>
      </c>
      <c r="O22" s="239">
        <f t="shared" si="2"/>
        <v>4728000</v>
      </c>
      <c r="P22" s="346">
        <f t="shared" si="3"/>
        <v>4785700</v>
      </c>
      <c r="Q22" s="249">
        <f t="shared" si="28"/>
        <v>0</v>
      </c>
      <c r="R22" s="249">
        <f t="shared" si="28"/>
        <v>0</v>
      </c>
      <c r="S22" s="249">
        <f t="shared" si="28"/>
        <v>0</v>
      </c>
      <c r="T22" s="249">
        <f t="shared" si="28"/>
        <v>0</v>
      </c>
      <c r="U22" s="249">
        <f t="shared" si="28"/>
        <v>0</v>
      </c>
      <c r="V22" s="249">
        <f t="shared" si="28"/>
        <v>0</v>
      </c>
      <c r="W22" s="249">
        <f t="shared" si="28"/>
        <v>0</v>
      </c>
      <c r="X22" s="249">
        <f t="shared" si="28"/>
        <v>0</v>
      </c>
      <c r="Y22" s="249">
        <f t="shared" si="28"/>
        <v>0</v>
      </c>
      <c r="Z22" s="249">
        <f t="shared" si="28"/>
        <v>0</v>
      </c>
      <c r="AA22" s="370">
        <f t="shared" si="4"/>
        <v>0</v>
      </c>
      <c r="AB22" s="239">
        <f t="shared" si="5"/>
        <v>0</v>
      </c>
      <c r="AC22" s="346">
        <f t="shared" si="6"/>
        <v>0</v>
      </c>
      <c r="AD22" s="341">
        <f t="shared" si="7"/>
        <v>4728000</v>
      </c>
      <c r="AE22" s="239">
        <f t="shared" si="8"/>
        <v>4728000</v>
      </c>
      <c r="AF22" s="359">
        <f t="shared" si="9"/>
        <v>4785700</v>
      </c>
      <c r="AG22" s="249">
        <f t="shared" si="28"/>
        <v>0</v>
      </c>
      <c r="AH22" s="249">
        <f t="shared" si="28"/>
        <v>4785700</v>
      </c>
      <c r="AI22" s="249">
        <f t="shared" si="28"/>
        <v>0</v>
      </c>
      <c r="AJ22" s="249">
        <f t="shared" si="28"/>
        <v>4785700</v>
      </c>
      <c r="AK22" s="250"/>
    </row>
    <row r="23" spans="1:37" ht="18.75" customHeight="1" x14ac:dyDescent="0.2">
      <c r="A23" s="725" t="s">
        <v>193</v>
      </c>
      <c r="B23" s="738"/>
      <c r="C23" s="244"/>
      <c r="D23" s="322"/>
      <c r="E23" s="301"/>
      <c r="F23" s="244"/>
      <c r="G23" s="286"/>
      <c r="H23" s="321">
        <v>336000</v>
      </c>
      <c r="I23" s="244">
        <v>336000</v>
      </c>
      <c r="J23" s="322">
        <v>342248</v>
      </c>
      <c r="K23" s="301"/>
      <c r="L23" s="244"/>
      <c r="M23" s="286"/>
      <c r="N23" s="370">
        <f t="shared" si="1"/>
        <v>336000</v>
      </c>
      <c r="O23" s="239">
        <f t="shared" si="2"/>
        <v>336000</v>
      </c>
      <c r="P23" s="346">
        <f t="shared" si="3"/>
        <v>342248</v>
      </c>
      <c r="Q23" s="388"/>
      <c r="R23" s="244"/>
      <c r="S23" s="286"/>
      <c r="T23" s="321"/>
      <c r="U23" s="244"/>
      <c r="V23" s="322"/>
      <c r="W23" s="301"/>
      <c r="X23" s="244"/>
      <c r="Y23" s="286"/>
      <c r="Z23" s="380"/>
      <c r="AA23" s="370">
        <f t="shared" si="4"/>
        <v>0</v>
      </c>
      <c r="AB23" s="239">
        <f t="shared" si="5"/>
        <v>0</v>
      </c>
      <c r="AC23" s="346">
        <f t="shared" si="6"/>
        <v>0</v>
      </c>
      <c r="AD23" s="341">
        <f t="shared" si="7"/>
        <v>336000</v>
      </c>
      <c r="AE23" s="239">
        <f t="shared" si="8"/>
        <v>336000</v>
      </c>
      <c r="AF23" s="359">
        <f t="shared" si="9"/>
        <v>342248</v>
      </c>
      <c r="AG23" s="350"/>
      <c r="AH23" s="244">
        <v>342248</v>
      </c>
      <c r="AI23" s="244"/>
      <c r="AJ23" s="489">
        <f>SUM(AG23:AI23)</f>
        <v>342248</v>
      </c>
      <c r="AK23" s="245"/>
    </row>
    <row r="24" spans="1:37" ht="56.25" customHeight="1" x14ac:dyDescent="0.2">
      <c r="A24" s="725" t="s">
        <v>194</v>
      </c>
      <c r="B24" s="738"/>
      <c r="C24" s="244"/>
      <c r="D24" s="322"/>
      <c r="E24" s="301"/>
      <c r="F24" s="244"/>
      <c r="G24" s="286"/>
      <c r="H24" s="321"/>
      <c r="I24" s="244"/>
      <c r="J24" s="322"/>
      <c r="K24" s="301"/>
      <c r="L24" s="244"/>
      <c r="M24" s="286"/>
      <c r="N24" s="370">
        <f t="shared" si="1"/>
        <v>0</v>
      </c>
      <c r="O24" s="239">
        <f t="shared" si="2"/>
        <v>0</v>
      </c>
      <c r="P24" s="346">
        <f t="shared" si="3"/>
        <v>0</v>
      </c>
      <c r="Q24" s="388"/>
      <c r="R24" s="244"/>
      <c r="S24" s="286"/>
      <c r="T24" s="321"/>
      <c r="U24" s="244"/>
      <c r="V24" s="322"/>
      <c r="W24" s="301"/>
      <c r="X24" s="244"/>
      <c r="Y24" s="286"/>
      <c r="Z24" s="380"/>
      <c r="AA24" s="370">
        <f t="shared" si="4"/>
        <v>0</v>
      </c>
      <c r="AB24" s="239">
        <f t="shared" si="5"/>
        <v>0</v>
      </c>
      <c r="AC24" s="346">
        <f t="shared" si="6"/>
        <v>0</v>
      </c>
      <c r="AD24" s="341">
        <f t="shared" si="7"/>
        <v>0</v>
      </c>
      <c r="AE24" s="239">
        <f t="shared" si="8"/>
        <v>0</v>
      </c>
      <c r="AF24" s="359">
        <f t="shared" si="9"/>
        <v>0</v>
      </c>
      <c r="AG24" s="350"/>
      <c r="AH24" s="244"/>
      <c r="AI24" s="244"/>
      <c r="AJ24" s="489">
        <f>SUM(AG24:AI24)</f>
        <v>0</v>
      </c>
      <c r="AK24" s="245"/>
    </row>
    <row r="25" spans="1:37" ht="26.25" customHeight="1" x14ac:dyDescent="0.2">
      <c r="A25" s="725" t="s">
        <v>195</v>
      </c>
      <c r="B25" s="738"/>
      <c r="C25" s="244"/>
      <c r="D25" s="322"/>
      <c r="E25" s="301"/>
      <c r="F25" s="244"/>
      <c r="G25" s="286"/>
      <c r="H25" s="321"/>
      <c r="I25" s="244"/>
      <c r="J25" s="322"/>
      <c r="K25" s="301"/>
      <c r="L25" s="244"/>
      <c r="M25" s="286"/>
      <c r="N25" s="370">
        <f t="shared" si="1"/>
        <v>0</v>
      </c>
      <c r="O25" s="239">
        <f t="shared" si="2"/>
        <v>0</v>
      </c>
      <c r="P25" s="346">
        <f t="shared" si="3"/>
        <v>0</v>
      </c>
      <c r="Q25" s="388"/>
      <c r="R25" s="244"/>
      <c r="S25" s="286"/>
      <c r="T25" s="321"/>
      <c r="U25" s="244"/>
      <c r="V25" s="322"/>
      <c r="W25" s="301"/>
      <c r="X25" s="244"/>
      <c r="Y25" s="286"/>
      <c r="Z25" s="380"/>
      <c r="AA25" s="370">
        <f t="shared" si="4"/>
        <v>0</v>
      </c>
      <c r="AB25" s="239">
        <f t="shared" si="5"/>
        <v>0</v>
      </c>
      <c r="AC25" s="346">
        <f t="shared" si="6"/>
        <v>0</v>
      </c>
      <c r="AD25" s="341">
        <f t="shared" si="7"/>
        <v>0</v>
      </c>
      <c r="AE25" s="239">
        <f t="shared" si="8"/>
        <v>0</v>
      </c>
      <c r="AF25" s="359">
        <f t="shared" si="9"/>
        <v>0</v>
      </c>
      <c r="AG25" s="350"/>
      <c r="AH25" s="244"/>
      <c r="AI25" s="244"/>
      <c r="AJ25" s="489">
        <f>SUM(AG25:AI25)</f>
        <v>0</v>
      </c>
      <c r="AK25" s="245"/>
    </row>
    <row r="26" spans="1:37" ht="56.25" customHeight="1" x14ac:dyDescent="0.2">
      <c r="A26" s="725" t="s">
        <v>196</v>
      </c>
      <c r="B26" s="738"/>
      <c r="C26" s="244">
        <v>1351000</v>
      </c>
      <c r="D26" s="322">
        <v>1351000</v>
      </c>
      <c r="E26" s="301"/>
      <c r="F26" s="244"/>
      <c r="G26" s="286"/>
      <c r="H26" s="321"/>
      <c r="I26" s="244"/>
      <c r="J26" s="322"/>
      <c r="K26" s="301"/>
      <c r="L26" s="244"/>
      <c r="M26" s="286">
        <v>503589</v>
      </c>
      <c r="N26" s="370">
        <f t="shared" si="1"/>
        <v>0</v>
      </c>
      <c r="O26" s="239">
        <f t="shared" si="2"/>
        <v>1351000</v>
      </c>
      <c r="P26" s="346">
        <f t="shared" si="3"/>
        <v>1854589</v>
      </c>
      <c r="Q26" s="388"/>
      <c r="R26" s="244"/>
      <c r="S26" s="286"/>
      <c r="T26" s="321"/>
      <c r="U26" s="244"/>
      <c r="V26" s="322"/>
      <c r="W26" s="301"/>
      <c r="X26" s="244"/>
      <c r="Y26" s="286"/>
      <c r="Z26" s="380"/>
      <c r="AA26" s="370">
        <f t="shared" si="4"/>
        <v>0</v>
      </c>
      <c r="AB26" s="239">
        <f t="shared" si="5"/>
        <v>0</v>
      </c>
      <c r="AC26" s="346">
        <f t="shared" si="6"/>
        <v>0</v>
      </c>
      <c r="AD26" s="341">
        <f t="shared" si="7"/>
        <v>0</v>
      </c>
      <c r="AE26" s="239">
        <f t="shared" si="8"/>
        <v>1351000</v>
      </c>
      <c r="AF26" s="359">
        <f t="shared" si="9"/>
        <v>1854589</v>
      </c>
      <c r="AG26" s="350"/>
      <c r="AH26" s="244">
        <v>1854589</v>
      </c>
      <c r="AI26" s="244"/>
      <c r="AJ26" s="489">
        <f>SUM(AG26:AI26)</f>
        <v>1854589</v>
      </c>
      <c r="AK26" s="245"/>
    </row>
    <row r="27" spans="1:37" ht="56.25" customHeight="1" x14ac:dyDescent="0.2">
      <c r="A27" s="725" t="s">
        <v>197</v>
      </c>
      <c r="B27" s="738"/>
      <c r="C27" s="244"/>
      <c r="D27" s="322"/>
      <c r="E27" s="301"/>
      <c r="F27" s="244"/>
      <c r="G27" s="286"/>
      <c r="H27" s="321"/>
      <c r="I27" s="244"/>
      <c r="J27" s="322"/>
      <c r="K27" s="301"/>
      <c r="L27" s="244"/>
      <c r="M27" s="286"/>
      <c r="N27" s="370">
        <f t="shared" si="1"/>
        <v>0</v>
      </c>
      <c r="O27" s="239">
        <f t="shared" si="2"/>
        <v>0</v>
      </c>
      <c r="P27" s="346">
        <f t="shared" si="3"/>
        <v>0</v>
      </c>
      <c r="Q27" s="388"/>
      <c r="R27" s="244"/>
      <c r="S27" s="286"/>
      <c r="T27" s="321"/>
      <c r="U27" s="244"/>
      <c r="V27" s="322"/>
      <c r="W27" s="301"/>
      <c r="X27" s="244"/>
      <c r="Y27" s="286"/>
      <c r="Z27" s="380"/>
      <c r="AA27" s="370">
        <f t="shared" si="4"/>
        <v>0</v>
      </c>
      <c r="AB27" s="239">
        <f t="shared" si="5"/>
        <v>0</v>
      </c>
      <c r="AC27" s="346">
        <f t="shared" si="6"/>
        <v>0</v>
      </c>
      <c r="AD27" s="341">
        <f t="shared" si="7"/>
        <v>0</v>
      </c>
      <c r="AE27" s="239">
        <f t="shared" si="8"/>
        <v>0</v>
      </c>
      <c r="AF27" s="359">
        <f t="shared" si="9"/>
        <v>0</v>
      </c>
      <c r="AG27" s="350"/>
      <c r="AH27" s="244"/>
      <c r="AI27" s="244"/>
      <c r="AJ27" s="489"/>
      <c r="AK27" s="245"/>
    </row>
    <row r="28" spans="1:37" s="251" customFormat="1" ht="24" customHeight="1" x14ac:dyDescent="0.2">
      <c r="A28" s="726" t="s">
        <v>267</v>
      </c>
      <c r="B28" s="739">
        <f>SUM(B23:B27)</f>
        <v>0</v>
      </c>
      <c r="C28" s="739">
        <f t="shared" ref="C28:M28" si="29">SUM(C23:C27)</f>
        <v>1351000</v>
      </c>
      <c r="D28" s="739">
        <f t="shared" si="29"/>
        <v>1351000</v>
      </c>
      <c r="E28" s="739">
        <f t="shared" si="29"/>
        <v>0</v>
      </c>
      <c r="F28" s="739">
        <f t="shared" si="29"/>
        <v>0</v>
      </c>
      <c r="G28" s="739">
        <f t="shared" si="29"/>
        <v>0</v>
      </c>
      <c r="H28" s="739">
        <f t="shared" si="29"/>
        <v>336000</v>
      </c>
      <c r="I28" s="739">
        <f t="shared" si="29"/>
        <v>336000</v>
      </c>
      <c r="J28" s="739">
        <f t="shared" si="29"/>
        <v>342248</v>
      </c>
      <c r="K28" s="739">
        <f t="shared" si="29"/>
        <v>0</v>
      </c>
      <c r="L28" s="739">
        <f t="shared" si="29"/>
        <v>0</v>
      </c>
      <c r="M28" s="739">
        <f t="shared" si="29"/>
        <v>503589</v>
      </c>
      <c r="N28" s="370">
        <f t="shared" si="1"/>
        <v>336000</v>
      </c>
      <c r="O28" s="239">
        <f t="shared" si="2"/>
        <v>1687000</v>
      </c>
      <c r="P28" s="346">
        <f t="shared" si="3"/>
        <v>2196837</v>
      </c>
      <c r="Q28" s="346">
        <f>SUM(Q23:Q27)</f>
        <v>0</v>
      </c>
      <c r="R28" s="346">
        <f t="shared" ref="R28:Y28" si="30">SUM(R23:R27)</f>
        <v>0</v>
      </c>
      <c r="S28" s="346">
        <f t="shared" si="30"/>
        <v>0</v>
      </c>
      <c r="T28" s="346">
        <f t="shared" si="30"/>
        <v>0</v>
      </c>
      <c r="U28" s="346">
        <f t="shared" si="30"/>
        <v>0</v>
      </c>
      <c r="V28" s="346">
        <f t="shared" si="30"/>
        <v>0</v>
      </c>
      <c r="W28" s="346">
        <f t="shared" si="30"/>
        <v>0</v>
      </c>
      <c r="X28" s="346">
        <f t="shared" si="30"/>
        <v>0</v>
      </c>
      <c r="Y28" s="346">
        <f t="shared" si="30"/>
        <v>0</v>
      </c>
      <c r="Z28" s="346">
        <f t="shared" ref="Z28" si="31">SUM(Z23:Z27)</f>
        <v>0</v>
      </c>
      <c r="AA28" s="346">
        <f t="shared" ref="AA28" si="32">SUM(AA23:AA27)</f>
        <v>0</v>
      </c>
      <c r="AB28" s="239">
        <f t="shared" si="5"/>
        <v>0</v>
      </c>
      <c r="AC28" s="346">
        <f t="shared" ref="AC28" si="33">SUM(AC23:AC27)</f>
        <v>0</v>
      </c>
      <c r="AD28" s="346">
        <f t="shared" ref="AD28" si="34">SUM(AD23:AD27)</f>
        <v>336000</v>
      </c>
      <c r="AE28" s="239">
        <f t="shared" si="8"/>
        <v>1687000</v>
      </c>
      <c r="AF28" s="346">
        <f t="shared" ref="AF28" si="35">SUM(AF23:AF27)</f>
        <v>2196837</v>
      </c>
      <c r="AG28" s="346">
        <f t="shared" ref="AG28" si="36">SUM(AG23:AG27)</f>
        <v>0</v>
      </c>
      <c r="AH28" s="346">
        <f t="shared" ref="AH28" si="37">SUM(AH23:AH27)</f>
        <v>2196837</v>
      </c>
      <c r="AI28" s="346">
        <f t="shared" ref="AI28" si="38">SUM(AI23:AI27)</f>
        <v>0</v>
      </c>
      <c r="AJ28" s="346">
        <f t="shared" ref="AJ28" si="39">SUM(AJ23:AJ27)</f>
        <v>2196837</v>
      </c>
      <c r="AK28" s="346">
        <f t="shared" ref="AK28" si="40">SUM(AK23:AK27)</f>
        <v>0</v>
      </c>
    </row>
    <row r="29" spans="1:37" ht="37.5" customHeight="1" x14ac:dyDescent="0.2">
      <c r="A29" s="725" t="s">
        <v>199</v>
      </c>
      <c r="B29" s="738"/>
      <c r="C29" s="244"/>
      <c r="D29" s="322"/>
      <c r="E29" s="301"/>
      <c r="F29" s="244"/>
      <c r="G29" s="286"/>
      <c r="H29" s="321"/>
      <c r="I29" s="244"/>
      <c r="J29" s="322">
        <v>40000</v>
      </c>
      <c r="K29" s="301"/>
      <c r="L29" s="244"/>
      <c r="M29" s="286"/>
      <c r="N29" s="370">
        <f t="shared" si="1"/>
        <v>0</v>
      </c>
      <c r="O29" s="239">
        <f t="shared" si="2"/>
        <v>0</v>
      </c>
      <c r="P29" s="346">
        <f t="shared" si="3"/>
        <v>40000</v>
      </c>
      <c r="Q29" s="388"/>
      <c r="R29" s="244"/>
      <c r="S29" s="286"/>
      <c r="T29" s="321"/>
      <c r="U29" s="244"/>
      <c r="V29" s="322"/>
      <c r="W29" s="301"/>
      <c r="X29" s="244"/>
      <c r="Y29" s="286"/>
      <c r="Z29" s="380"/>
      <c r="AA29" s="370">
        <f t="shared" si="4"/>
        <v>0</v>
      </c>
      <c r="AB29" s="239">
        <f t="shared" si="5"/>
        <v>0</v>
      </c>
      <c r="AC29" s="346">
        <f t="shared" si="6"/>
        <v>0</v>
      </c>
      <c r="AD29" s="341">
        <f t="shared" si="7"/>
        <v>0</v>
      </c>
      <c r="AE29" s="239">
        <f t="shared" si="8"/>
        <v>0</v>
      </c>
      <c r="AF29" s="359">
        <f t="shared" si="9"/>
        <v>40000</v>
      </c>
      <c r="AG29" s="350"/>
      <c r="AH29" s="244">
        <v>40000</v>
      </c>
      <c r="AI29" s="244"/>
      <c r="AJ29" s="489">
        <f>SUM(AG29:AI29)</f>
        <v>40000</v>
      </c>
      <c r="AK29" s="245"/>
    </row>
    <row r="30" spans="1:37" ht="24" customHeight="1" x14ac:dyDescent="0.2">
      <c r="A30" s="725" t="s">
        <v>200</v>
      </c>
      <c r="B30" s="738"/>
      <c r="C30" s="244">
        <v>209000</v>
      </c>
      <c r="D30" s="322">
        <v>209799</v>
      </c>
      <c r="E30" s="301"/>
      <c r="F30" s="244"/>
      <c r="G30" s="286"/>
      <c r="H30" s="321"/>
      <c r="I30" s="244"/>
      <c r="J30" s="322"/>
      <c r="K30" s="301"/>
      <c r="L30" s="244"/>
      <c r="M30" s="286"/>
      <c r="N30" s="370">
        <f t="shared" si="1"/>
        <v>0</v>
      </c>
      <c r="O30" s="239">
        <f t="shared" si="2"/>
        <v>209000</v>
      </c>
      <c r="P30" s="346">
        <f t="shared" si="3"/>
        <v>209799</v>
      </c>
      <c r="Q30" s="388"/>
      <c r="R30" s="244"/>
      <c r="S30" s="286"/>
      <c r="T30" s="321"/>
      <c r="U30" s="244"/>
      <c r="V30" s="322"/>
      <c r="W30" s="301"/>
      <c r="X30" s="244"/>
      <c r="Y30" s="286"/>
      <c r="Z30" s="380"/>
      <c r="AA30" s="370">
        <f t="shared" si="4"/>
        <v>0</v>
      </c>
      <c r="AB30" s="239">
        <f t="shared" si="5"/>
        <v>0</v>
      </c>
      <c r="AC30" s="346">
        <f t="shared" si="6"/>
        <v>0</v>
      </c>
      <c r="AD30" s="341">
        <f t="shared" si="7"/>
        <v>0</v>
      </c>
      <c r="AE30" s="239">
        <f t="shared" si="8"/>
        <v>209000</v>
      </c>
      <c r="AF30" s="359">
        <f t="shared" si="9"/>
        <v>209799</v>
      </c>
      <c r="AG30" s="350"/>
      <c r="AH30" s="244"/>
      <c r="AI30" s="244">
        <v>209799</v>
      </c>
      <c r="AJ30" s="489">
        <f>SUM(AG30:AI30)</f>
        <v>209799</v>
      </c>
      <c r="AK30" s="245"/>
    </row>
    <row r="31" spans="1:37" ht="24" customHeight="1" x14ac:dyDescent="0.2">
      <c r="A31" s="725" t="s">
        <v>201</v>
      </c>
      <c r="B31" s="738"/>
      <c r="C31" s="244"/>
      <c r="D31" s="322"/>
      <c r="E31" s="301"/>
      <c r="F31" s="244"/>
      <c r="G31" s="286"/>
      <c r="H31" s="321"/>
      <c r="I31" s="244"/>
      <c r="J31" s="322"/>
      <c r="K31" s="301"/>
      <c r="L31" s="244"/>
      <c r="M31" s="286"/>
      <c r="N31" s="370">
        <f t="shared" si="1"/>
        <v>0</v>
      </c>
      <c r="O31" s="239">
        <f t="shared" si="2"/>
        <v>0</v>
      </c>
      <c r="P31" s="346">
        <f t="shared" si="3"/>
        <v>0</v>
      </c>
      <c r="Q31" s="388"/>
      <c r="R31" s="244"/>
      <c r="S31" s="286"/>
      <c r="T31" s="321"/>
      <c r="U31" s="244"/>
      <c r="V31" s="322"/>
      <c r="W31" s="301"/>
      <c r="X31" s="244"/>
      <c r="Y31" s="286"/>
      <c r="Z31" s="380"/>
      <c r="AA31" s="370">
        <f t="shared" si="4"/>
        <v>0</v>
      </c>
      <c r="AB31" s="239">
        <f t="shared" si="5"/>
        <v>0</v>
      </c>
      <c r="AC31" s="346">
        <f t="shared" si="6"/>
        <v>0</v>
      </c>
      <c r="AD31" s="341">
        <f t="shared" si="7"/>
        <v>0</v>
      </c>
      <c r="AE31" s="239">
        <f t="shared" si="8"/>
        <v>0</v>
      </c>
      <c r="AF31" s="359">
        <f t="shared" si="9"/>
        <v>0</v>
      </c>
      <c r="AG31" s="350"/>
      <c r="AH31" s="244"/>
      <c r="AI31" s="244"/>
      <c r="AJ31" s="489">
        <f>SUM(AG31:AI31)</f>
        <v>0</v>
      </c>
      <c r="AK31" s="245"/>
    </row>
    <row r="32" spans="1:37" s="251" customFormat="1" ht="25.5" x14ac:dyDescent="0.2">
      <c r="A32" s="726" t="s">
        <v>202</v>
      </c>
      <c r="B32" s="739">
        <f>SUM(B29:B31)</f>
        <v>0</v>
      </c>
      <c r="C32" s="739">
        <f t="shared" ref="C32:N32" si="41">SUM(C29:C31)</f>
        <v>209000</v>
      </c>
      <c r="D32" s="739">
        <f t="shared" si="41"/>
        <v>209799</v>
      </c>
      <c r="E32" s="739">
        <f t="shared" si="41"/>
        <v>0</v>
      </c>
      <c r="F32" s="739">
        <f t="shared" si="41"/>
        <v>0</v>
      </c>
      <c r="G32" s="739">
        <f t="shared" si="41"/>
        <v>0</v>
      </c>
      <c r="H32" s="739">
        <f t="shared" si="41"/>
        <v>0</v>
      </c>
      <c r="I32" s="739">
        <f t="shared" si="41"/>
        <v>0</v>
      </c>
      <c r="J32" s="739">
        <f t="shared" si="41"/>
        <v>40000</v>
      </c>
      <c r="K32" s="739">
        <f t="shared" si="41"/>
        <v>0</v>
      </c>
      <c r="L32" s="739">
        <f t="shared" si="41"/>
        <v>0</v>
      </c>
      <c r="M32" s="739">
        <f t="shared" si="41"/>
        <v>0</v>
      </c>
      <c r="N32" s="739">
        <f t="shared" si="41"/>
        <v>0</v>
      </c>
      <c r="O32" s="239">
        <f t="shared" si="2"/>
        <v>209000</v>
      </c>
      <c r="P32" s="346">
        <f t="shared" si="3"/>
        <v>249799</v>
      </c>
      <c r="Q32" s="739">
        <f t="shared" ref="Q32" si="42">SUM(Q29:Q31)</f>
        <v>0</v>
      </c>
      <c r="R32" s="739">
        <f t="shared" ref="R32" si="43">SUM(R29:R31)</f>
        <v>0</v>
      </c>
      <c r="S32" s="739">
        <f t="shared" ref="S32" si="44">SUM(S29:S31)</f>
        <v>0</v>
      </c>
      <c r="T32" s="739">
        <f t="shared" ref="T32" si="45">SUM(T29:T31)</f>
        <v>0</v>
      </c>
      <c r="U32" s="739">
        <f t="shared" ref="U32" si="46">SUM(U29:U31)</f>
        <v>0</v>
      </c>
      <c r="V32" s="739">
        <f t="shared" ref="V32" si="47">SUM(V29:V31)</f>
        <v>0</v>
      </c>
      <c r="W32" s="739">
        <f t="shared" ref="W32" si="48">SUM(W29:W31)</f>
        <v>0</v>
      </c>
      <c r="X32" s="739">
        <f t="shared" ref="X32" si="49">SUM(X29:X31)</f>
        <v>0</v>
      </c>
      <c r="Y32" s="739">
        <f t="shared" ref="Y32" si="50">SUM(Y29:Y31)</f>
        <v>0</v>
      </c>
      <c r="Z32" s="739">
        <f t="shared" ref="Z32" si="51">SUM(Z29:Z31)</f>
        <v>0</v>
      </c>
      <c r="AA32" s="370">
        <f t="shared" si="4"/>
        <v>0</v>
      </c>
      <c r="AB32" s="239">
        <f t="shared" si="5"/>
        <v>0</v>
      </c>
      <c r="AC32" s="346">
        <f t="shared" si="6"/>
        <v>0</v>
      </c>
      <c r="AD32" s="341">
        <f t="shared" si="7"/>
        <v>0</v>
      </c>
      <c r="AE32" s="239">
        <f t="shared" si="8"/>
        <v>209000</v>
      </c>
      <c r="AF32" s="359">
        <f t="shared" si="9"/>
        <v>249799</v>
      </c>
      <c r="AG32" s="739">
        <f t="shared" ref="AG32" si="52">SUM(AG29:AG31)</f>
        <v>0</v>
      </c>
      <c r="AH32" s="739">
        <f t="shared" ref="AH32" si="53">SUM(AH29:AH31)</f>
        <v>40000</v>
      </c>
      <c r="AI32" s="739">
        <f t="shared" ref="AI32" si="54">SUM(AI29:AI31)</f>
        <v>209799</v>
      </c>
      <c r="AJ32" s="739">
        <f t="shared" ref="AJ32" si="55">SUM(AJ29:AJ31)</f>
        <v>249799</v>
      </c>
      <c r="AK32" s="250"/>
    </row>
    <row r="33" spans="1:39" s="251" customFormat="1" ht="25.5" x14ac:dyDescent="0.2">
      <c r="A33" s="726" t="s">
        <v>203</v>
      </c>
      <c r="B33" s="739"/>
      <c r="C33" s="249"/>
      <c r="D33" s="317"/>
      <c r="E33" s="298"/>
      <c r="F33" s="249"/>
      <c r="G33" s="284"/>
      <c r="H33" s="316"/>
      <c r="I33" s="249"/>
      <c r="J33" s="317"/>
      <c r="K33" s="298"/>
      <c r="L33" s="249"/>
      <c r="M33" s="284"/>
      <c r="N33" s="370">
        <f t="shared" si="1"/>
        <v>0</v>
      </c>
      <c r="O33" s="239">
        <f t="shared" si="2"/>
        <v>0</v>
      </c>
      <c r="P33" s="346">
        <f t="shared" si="3"/>
        <v>0</v>
      </c>
      <c r="Q33" s="341"/>
      <c r="R33" s="249"/>
      <c r="S33" s="284"/>
      <c r="T33" s="316"/>
      <c r="U33" s="249"/>
      <c r="V33" s="317"/>
      <c r="W33" s="298"/>
      <c r="X33" s="249"/>
      <c r="Y33" s="284"/>
      <c r="Z33" s="381"/>
      <c r="AA33" s="370">
        <f t="shared" si="4"/>
        <v>0</v>
      </c>
      <c r="AB33" s="239">
        <f t="shared" si="5"/>
        <v>0</v>
      </c>
      <c r="AC33" s="346">
        <f t="shared" si="6"/>
        <v>0</v>
      </c>
      <c r="AD33" s="341">
        <f t="shared" si="7"/>
        <v>0</v>
      </c>
      <c r="AE33" s="239">
        <f t="shared" si="8"/>
        <v>0</v>
      </c>
      <c r="AF33" s="359">
        <f t="shared" si="9"/>
        <v>0</v>
      </c>
      <c r="AG33" s="348"/>
      <c r="AH33" s="249"/>
      <c r="AI33" s="249"/>
      <c r="AJ33" s="239">
        <f>SUM(AG33:AI33)</f>
        <v>0</v>
      </c>
      <c r="AK33" s="250"/>
    </row>
    <row r="34" spans="1:39" s="251" customFormat="1" x14ac:dyDescent="0.2">
      <c r="A34" s="726" t="s">
        <v>204</v>
      </c>
      <c r="B34" s="736">
        <v>51289000</v>
      </c>
      <c r="C34" s="256">
        <v>51288596</v>
      </c>
      <c r="D34" s="454">
        <v>57246982</v>
      </c>
      <c r="E34" s="367"/>
      <c r="F34" s="256"/>
      <c r="G34" s="750"/>
      <c r="H34" s="453"/>
      <c r="I34" s="256"/>
      <c r="J34" s="454">
        <v>9390</v>
      </c>
      <c r="K34" s="367"/>
      <c r="L34" s="256"/>
      <c r="M34" s="750"/>
      <c r="N34" s="370">
        <f t="shared" si="1"/>
        <v>51289000</v>
      </c>
      <c r="O34" s="239">
        <f t="shared" si="2"/>
        <v>51288596</v>
      </c>
      <c r="P34" s="346">
        <f t="shared" si="3"/>
        <v>57256372</v>
      </c>
      <c r="Q34" s="756"/>
      <c r="R34" s="256"/>
      <c r="S34" s="750"/>
      <c r="T34" s="453"/>
      <c r="U34" s="256"/>
      <c r="V34" s="454"/>
      <c r="W34" s="367"/>
      <c r="X34" s="256"/>
      <c r="Y34" s="750"/>
      <c r="Z34" s="383"/>
      <c r="AA34" s="370">
        <f t="shared" si="4"/>
        <v>0</v>
      </c>
      <c r="AB34" s="239">
        <f t="shared" si="5"/>
        <v>0</v>
      </c>
      <c r="AC34" s="346">
        <f t="shared" si="6"/>
        <v>0</v>
      </c>
      <c r="AD34" s="341">
        <f t="shared" si="7"/>
        <v>51289000</v>
      </c>
      <c r="AE34" s="239">
        <f t="shared" si="8"/>
        <v>51288596</v>
      </c>
      <c r="AF34" s="359">
        <f t="shared" si="9"/>
        <v>57256372</v>
      </c>
      <c r="AG34" s="459"/>
      <c r="AH34" s="256">
        <v>57256372</v>
      </c>
      <c r="AI34" s="256"/>
      <c r="AJ34" s="239">
        <f>SUM(AG34:AI34)</f>
        <v>57256372</v>
      </c>
      <c r="AK34" s="250"/>
    </row>
    <row r="35" spans="1:39" s="59" customFormat="1" ht="32.25" customHeight="1" x14ac:dyDescent="0.2">
      <c r="A35" s="727" t="s">
        <v>205</v>
      </c>
      <c r="B35" s="740">
        <v>148404000</v>
      </c>
      <c r="C35" s="490">
        <v>159750112</v>
      </c>
      <c r="D35" s="741">
        <v>159750112</v>
      </c>
      <c r="E35" s="735">
        <v>29650000</v>
      </c>
      <c r="F35" s="490">
        <v>29650000</v>
      </c>
      <c r="G35" s="751">
        <v>27553034</v>
      </c>
      <c r="H35" s="752"/>
      <c r="I35" s="490"/>
      <c r="J35" s="741"/>
      <c r="K35" s="735"/>
      <c r="L35" s="490"/>
      <c r="M35" s="751"/>
      <c r="N35" s="370">
        <f t="shared" si="1"/>
        <v>178054000</v>
      </c>
      <c r="O35" s="239">
        <f t="shared" si="2"/>
        <v>189400112</v>
      </c>
      <c r="P35" s="346">
        <f t="shared" si="3"/>
        <v>187303146</v>
      </c>
      <c r="Q35" s="388"/>
      <c r="R35" s="491">
        <v>116529834</v>
      </c>
      <c r="S35" s="760">
        <v>116529834</v>
      </c>
      <c r="T35" s="762"/>
      <c r="U35" s="491"/>
      <c r="V35" s="763"/>
      <c r="W35" s="761"/>
      <c r="X35" s="491"/>
      <c r="Y35" s="760"/>
      <c r="Z35" s="764"/>
      <c r="AA35" s="370">
        <f t="shared" si="4"/>
        <v>0</v>
      </c>
      <c r="AB35" s="239">
        <f t="shared" si="5"/>
        <v>116529834</v>
      </c>
      <c r="AC35" s="346">
        <f t="shared" si="6"/>
        <v>116529834</v>
      </c>
      <c r="AD35" s="341">
        <f t="shared" si="7"/>
        <v>178054000</v>
      </c>
      <c r="AE35" s="239">
        <f t="shared" si="8"/>
        <v>305929946</v>
      </c>
      <c r="AF35" s="359">
        <f t="shared" si="9"/>
        <v>303832980</v>
      </c>
      <c r="AG35" s="766"/>
      <c r="AH35" s="491">
        <v>303832980</v>
      </c>
      <c r="AI35" s="491"/>
      <c r="AJ35" s="489">
        <f>SUM(AG35:AI35)</f>
        <v>303832980</v>
      </c>
      <c r="AK35" s="492"/>
    </row>
    <row r="36" spans="1:39" s="59" customFormat="1" ht="32.25" customHeight="1" x14ac:dyDescent="0.2">
      <c r="A36" s="258" t="s">
        <v>206</v>
      </c>
      <c r="B36" s="742">
        <v>700000</v>
      </c>
      <c r="C36" s="490">
        <v>12880325</v>
      </c>
      <c r="D36" s="741">
        <v>20645402</v>
      </c>
      <c r="E36" s="735"/>
      <c r="F36" s="490"/>
      <c r="G36" s="751"/>
      <c r="H36" s="752">
        <v>1296000</v>
      </c>
      <c r="I36" s="490">
        <v>1296000</v>
      </c>
      <c r="J36" s="741"/>
      <c r="K36" s="735"/>
      <c r="L36" s="490"/>
      <c r="M36" s="751"/>
      <c r="N36" s="370">
        <f t="shared" si="1"/>
        <v>1996000</v>
      </c>
      <c r="O36" s="239">
        <f t="shared" si="2"/>
        <v>14176325</v>
      </c>
      <c r="P36" s="346">
        <f t="shared" si="3"/>
        <v>20645402</v>
      </c>
      <c r="Q36" s="388">
        <v>60080000</v>
      </c>
      <c r="R36" s="491">
        <v>85149390</v>
      </c>
      <c r="S36" s="760">
        <v>97669407</v>
      </c>
      <c r="T36" s="762"/>
      <c r="U36" s="491"/>
      <c r="V36" s="763"/>
      <c r="W36" s="761"/>
      <c r="X36" s="491"/>
      <c r="Y36" s="760"/>
      <c r="Z36" s="764"/>
      <c r="AA36" s="370">
        <f t="shared" si="4"/>
        <v>60080000</v>
      </c>
      <c r="AB36" s="239">
        <f t="shared" si="5"/>
        <v>85149390</v>
      </c>
      <c r="AC36" s="346">
        <f t="shared" si="6"/>
        <v>97669407</v>
      </c>
      <c r="AD36" s="341">
        <f t="shared" si="7"/>
        <v>62076000</v>
      </c>
      <c r="AE36" s="239">
        <f t="shared" si="8"/>
        <v>99325715</v>
      </c>
      <c r="AF36" s="359">
        <f t="shared" si="9"/>
        <v>118314809</v>
      </c>
      <c r="AG36" s="766"/>
      <c r="AH36" s="491">
        <v>118314809</v>
      </c>
      <c r="AI36" s="491"/>
      <c r="AJ36" s="489">
        <f>SUM(AG36:AI36)</f>
        <v>118314809</v>
      </c>
      <c r="AK36" s="492"/>
    </row>
    <row r="37" spans="1:39" s="11" customFormat="1" ht="26.25" customHeight="1" thickBot="1" x14ac:dyDescent="0.25">
      <c r="A37" s="493" t="s">
        <v>86</v>
      </c>
      <c r="B37" s="743">
        <f>B8+B17+B22+B28+B32+B33+B34+B35+B36</f>
        <v>206579000</v>
      </c>
      <c r="C37" s="743">
        <f t="shared" ref="C37:AJ37" si="56">C8+C17+C22+C28+C32+C33+C34+C35+C36</f>
        <v>232296889</v>
      </c>
      <c r="D37" s="743">
        <f t="shared" si="56"/>
        <v>245828616</v>
      </c>
      <c r="E37" s="743">
        <f t="shared" si="56"/>
        <v>29650000</v>
      </c>
      <c r="F37" s="743">
        <f t="shared" si="56"/>
        <v>29650000</v>
      </c>
      <c r="G37" s="743">
        <f t="shared" si="56"/>
        <v>27553034</v>
      </c>
      <c r="H37" s="743">
        <f t="shared" si="56"/>
        <v>10839000</v>
      </c>
      <c r="I37" s="743">
        <f t="shared" si="56"/>
        <v>11379000</v>
      </c>
      <c r="J37" s="743">
        <f t="shared" si="56"/>
        <v>10678142</v>
      </c>
      <c r="K37" s="743">
        <f t="shared" si="56"/>
        <v>0</v>
      </c>
      <c r="L37" s="743">
        <f t="shared" si="56"/>
        <v>0</v>
      </c>
      <c r="M37" s="743">
        <f t="shared" si="56"/>
        <v>509589</v>
      </c>
      <c r="N37" s="743">
        <f t="shared" si="56"/>
        <v>247068000</v>
      </c>
      <c r="O37" s="239">
        <f t="shared" si="2"/>
        <v>273325889</v>
      </c>
      <c r="P37" s="346">
        <f t="shared" si="3"/>
        <v>284569381</v>
      </c>
      <c r="Q37" s="743">
        <f t="shared" si="56"/>
        <v>160080000</v>
      </c>
      <c r="R37" s="743">
        <f t="shared" si="56"/>
        <v>201679224</v>
      </c>
      <c r="S37" s="743">
        <f t="shared" si="56"/>
        <v>214199241</v>
      </c>
      <c r="T37" s="743">
        <f t="shared" si="56"/>
        <v>0</v>
      </c>
      <c r="U37" s="743">
        <f t="shared" si="56"/>
        <v>2000000</v>
      </c>
      <c r="V37" s="743">
        <f t="shared" si="56"/>
        <v>2150000</v>
      </c>
      <c r="W37" s="743">
        <f t="shared" si="56"/>
        <v>1000000</v>
      </c>
      <c r="X37" s="743">
        <f t="shared" si="56"/>
        <v>1000000</v>
      </c>
      <c r="Y37" s="743">
        <f t="shared" si="56"/>
        <v>1000000</v>
      </c>
      <c r="Z37" s="743">
        <f t="shared" si="56"/>
        <v>0</v>
      </c>
      <c r="AA37" s="743">
        <f t="shared" si="56"/>
        <v>161080000</v>
      </c>
      <c r="AB37" s="239">
        <f t="shared" si="5"/>
        <v>204679224</v>
      </c>
      <c r="AC37" s="346">
        <f t="shared" si="6"/>
        <v>217349241</v>
      </c>
      <c r="AD37" s="341">
        <f t="shared" si="7"/>
        <v>408148000</v>
      </c>
      <c r="AE37" s="239">
        <f t="shared" si="8"/>
        <v>478005113</v>
      </c>
      <c r="AF37" s="359">
        <f t="shared" si="9"/>
        <v>501918622</v>
      </c>
      <c r="AG37" s="743">
        <f t="shared" si="56"/>
        <v>0</v>
      </c>
      <c r="AH37" s="743">
        <f t="shared" si="56"/>
        <v>499105863</v>
      </c>
      <c r="AI37" s="743">
        <f t="shared" si="56"/>
        <v>2812759</v>
      </c>
      <c r="AJ37" s="743">
        <f t="shared" si="56"/>
        <v>501918622</v>
      </c>
      <c r="AK37" s="494"/>
      <c r="AL37" s="494"/>
      <c r="AM37" s="494"/>
    </row>
    <row r="38" spans="1:39" x14ac:dyDescent="0.2">
      <c r="A38" s="728" t="s">
        <v>207</v>
      </c>
      <c r="B38" s="744"/>
      <c r="C38" s="262"/>
      <c r="D38" s="419"/>
      <c r="E38" s="342"/>
      <c r="F38" s="262"/>
      <c r="G38" s="339">
        <v>157500</v>
      </c>
      <c r="H38" s="364">
        <v>230000</v>
      </c>
      <c r="I38" s="262">
        <v>230000</v>
      </c>
      <c r="J38" s="419">
        <v>125336</v>
      </c>
      <c r="K38" s="342"/>
      <c r="L38" s="262"/>
      <c r="M38" s="339"/>
      <c r="N38" s="370">
        <f t="shared" si="1"/>
        <v>230000</v>
      </c>
      <c r="O38" s="239">
        <f t="shared" si="2"/>
        <v>230000</v>
      </c>
      <c r="P38" s="346">
        <f t="shared" si="3"/>
        <v>282836</v>
      </c>
      <c r="Q38" s="757"/>
      <c r="R38" s="262"/>
      <c r="S38" s="339"/>
      <c r="T38" s="364"/>
      <c r="U38" s="262"/>
      <c r="V38" s="419"/>
      <c r="W38" s="342"/>
      <c r="X38" s="262"/>
      <c r="Y38" s="339"/>
      <c r="Z38" s="384"/>
      <c r="AA38" s="370">
        <f t="shared" si="4"/>
        <v>0</v>
      </c>
      <c r="AB38" s="239">
        <f t="shared" si="5"/>
        <v>0</v>
      </c>
      <c r="AC38" s="346">
        <f t="shared" si="6"/>
        <v>0</v>
      </c>
      <c r="AD38" s="341">
        <f t="shared" si="7"/>
        <v>230000</v>
      </c>
      <c r="AE38" s="239">
        <f t="shared" si="8"/>
        <v>230000</v>
      </c>
      <c r="AF38" s="359">
        <f t="shared" si="9"/>
        <v>282836</v>
      </c>
      <c r="AG38" s="353">
        <v>157500</v>
      </c>
      <c r="AH38" s="262">
        <v>125336</v>
      </c>
      <c r="AI38" s="262"/>
      <c r="AJ38" s="489">
        <f>SUM(AG38:AI38)</f>
        <v>282836</v>
      </c>
      <c r="AK38" s="245"/>
    </row>
    <row r="39" spans="1:39" x14ac:dyDescent="0.2">
      <c r="A39" s="725" t="s">
        <v>208</v>
      </c>
      <c r="B39" s="738"/>
      <c r="C39" s="244"/>
      <c r="D39" s="322"/>
      <c r="E39" s="301"/>
      <c r="F39" s="244"/>
      <c r="G39" s="286"/>
      <c r="H39" s="321"/>
      <c r="I39" s="244"/>
      <c r="J39" s="322"/>
      <c r="K39" s="301"/>
      <c r="L39" s="244"/>
      <c r="M39" s="286"/>
      <c r="N39" s="370">
        <f t="shared" si="1"/>
        <v>0</v>
      </c>
      <c r="O39" s="239">
        <f t="shared" si="2"/>
        <v>0</v>
      </c>
      <c r="P39" s="346">
        <f t="shared" si="3"/>
        <v>0</v>
      </c>
      <c r="Q39" s="388"/>
      <c r="R39" s="244"/>
      <c r="S39" s="286"/>
      <c r="T39" s="321"/>
      <c r="U39" s="244"/>
      <c r="V39" s="322"/>
      <c r="W39" s="301"/>
      <c r="X39" s="244"/>
      <c r="Y39" s="286"/>
      <c r="Z39" s="380"/>
      <c r="AA39" s="370">
        <f t="shared" si="4"/>
        <v>0</v>
      </c>
      <c r="AB39" s="239">
        <f t="shared" si="5"/>
        <v>0</v>
      </c>
      <c r="AC39" s="346">
        <f t="shared" si="6"/>
        <v>0</v>
      </c>
      <c r="AD39" s="341">
        <f t="shared" si="7"/>
        <v>0</v>
      </c>
      <c r="AE39" s="239">
        <f t="shared" si="8"/>
        <v>0</v>
      </c>
      <c r="AF39" s="359">
        <f t="shared" si="9"/>
        <v>0</v>
      </c>
      <c r="AG39" s="350"/>
      <c r="AH39" s="244"/>
      <c r="AI39" s="244"/>
      <c r="AJ39" s="489">
        <f>SUM(AG39:AI39)</f>
        <v>0</v>
      </c>
      <c r="AK39" s="245"/>
    </row>
    <row r="40" spans="1:39" ht="30" customHeight="1" x14ac:dyDescent="0.2">
      <c r="A40" s="729" t="s">
        <v>209</v>
      </c>
      <c r="B40" s="745"/>
      <c r="C40" s="266"/>
      <c r="D40" s="420"/>
      <c r="E40" s="343"/>
      <c r="F40" s="266"/>
      <c r="G40" s="340"/>
      <c r="H40" s="365"/>
      <c r="I40" s="266"/>
      <c r="J40" s="420"/>
      <c r="K40" s="343"/>
      <c r="L40" s="266"/>
      <c r="M40" s="340"/>
      <c r="N40" s="370">
        <f t="shared" si="1"/>
        <v>0</v>
      </c>
      <c r="O40" s="239">
        <f t="shared" si="2"/>
        <v>0</v>
      </c>
      <c r="P40" s="346">
        <f t="shared" si="3"/>
        <v>0</v>
      </c>
      <c r="Q40" s="758"/>
      <c r="R40" s="266"/>
      <c r="S40" s="340"/>
      <c r="T40" s="365"/>
      <c r="U40" s="266"/>
      <c r="V40" s="420"/>
      <c r="W40" s="343"/>
      <c r="X40" s="266"/>
      <c r="Y40" s="340"/>
      <c r="Z40" s="385"/>
      <c r="AA40" s="370">
        <f t="shared" si="4"/>
        <v>0</v>
      </c>
      <c r="AB40" s="239">
        <f t="shared" si="5"/>
        <v>0</v>
      </c>
      <c r="AC40" s="346">
        <f t="shared" si="6"/>
        <v>0</v>
      </c>
      <c r="AD40" s="341">
        <f t="shared" si="7"/>
        <v>0</v>
      </c>
      <c r="AE40" s="239">
        <f t="shared" si="8"/>
        <v>0</v>
      </c>
      <c r="AF40" s="359">
        <f t="shared" si="9"/>
        <v>0</v>
      </c>
      <c r="AG40" s="355"/>
      <c r="AH40" s="266"/>
      <c r="AI40" s="266"/>
      <c r="AJ40" s="489">
        <f>SUM(AG40:AI40)</f>
        <v>0</v>
      </c>
      <c r="AK40" s="245"/>
    </row>
    <row r="41" spans="1:39" s="11" customFormat="1" ht="29.25" customHeight="1" x14ac:dyDescent="0.2">
      <c r="A41" s="730" t="s">
        <v>210</v>
      </c>
      <c r="B41" s="746">
        <f>SUM(B38:B40)</f>
        <v>0</v>
      </c>
      <c r="C41" s="746">
        <f t="shared" ref="C41:AJ41" si="57">SUM(C38:C40)</f>
        <v>0</v>
      </c>
      <c r="D41" s="746">
        <f t="shared" si="57"/>
        <v>0</v>
      </c>
      <c r="E41" s="746">
        <f t="shared" si="57"/>
        <v>0</v>
      </c>
      <c r="F41" s="746">
        <f t="shared" si="57"/>
        <v>0</v>
      </c>
      <c r="G41" s="746">
        <f t="shared" si="57"/>
        <v>157500</v>
      </c>
      <c r="H41" s="746">
        <f t="shared" si="57"/>
        <v>230000</v>
      </c>
      <c r="I41" s="746">
        <f t="shared" si="57"/>
        <v>230000</v>
      </c>
      <c r="J41" s="746">
        <f t="shared" si="57"/>
        <v>125336</v>
      </c>
      <c r="K41" s="746">
        <f t="shared" si="57"/>
        <v>0</v>
      </c>
      <c r="L41" s="746">
        <f t="shared" si="57"/>
        <v>0</v>
      </c>
      <c r="M41" s="746">
        <f t="shared" si="57"/>
        <v>0</v>
      </c>
      <c r="N41" s="746">
        <f t="shared" si="57"/>
        <v>230000</v>
      </c>
      <c r="O41" s="239">
        <f t="shared" si="2"/>
        <v>230000</v>
      </c>
      <c r="P41" s="346">
        <f t="shared" si="3"/>
        <v>282836</v>
      </c>
      <c r="Q41" s="746">
        <f t="shared" si="57"/>
        <v>0</v>
      </c>
      <c r="R41" s="746">
        <f t="shared" si="57"/>
        <v>0</v>
      </c>
      <c r="S41" s="746">
        <f t="shared" si="57"/>
        <v>0</v>
      </c>
      <c r="T41" s="746">
        <f t="shared" si="57"/>
        <v>0</v>
      </c>
      <c r="U41" s="746">
        <f t="shared" si="57"/>
        <v>0</v>
      </c>
      <c r="V41" s="746">
        <f t="shared" si="57"/>
        <v>0</v>
      </c>
      <c r="W41" s="746">
        <f t="shared" si="57"/>
        <v>0</v>
      </c>
      <c r="X41" s="746">
        <f t="shared" si="57"/>
        <v>0</v>
      </c>
      <c r="Y41" s="746">
        <f t="shared" si="57"/>
        <v>0</v>
      </c>
      <c r="Z41" s="746">
        <f t="shared" si="57"/>
        <v>0</v>
      </c>
      <c r="AA41" s="746">
        <f t="shared" si="57"/>
        <v>0</v>
      </c>
      <c r="AB41" s="239">
        <f t="shared" si="5"/>
        <v>0</v>
      </c>
      <c r="AC41" s="346">
        <f t="shared" si="6"/>
        <v>0</v>
      </c>
      <c r="AD41" s="341">
        <f t="shared" si="7"/>
        <v>230000</v>
      </c>
      <c r="AE41" s="239">
        <f t="shared" si="8"/>
        <v>230000</v>
      </c>
      <c r="AF41" s="359">
        <f t="shared" si="9"/>
        <v>282836</v>
      </c>
      <c r="AG41" s="746">
        <f t="shared" si="57"/>
        <v>157500</v>
      </c>
      <c r="AH41" s="746">
        <f t="shared" si="57"/>
        <v>125336</v>
      </c>
      <c r="AI41" s="746">
        <f t="shared" si="57"/>
        <v>0</v>
      </c>
      <c r="AJ41" s="746">
        <f t="shared" si="57"/>
        <v>282836</v>
      </c>
      <c r="AK41" s="259"/>
    </row>
    <row r="42" spans="1:39" x14ac:dyDescent="0.2">
      <c r="A42" s="728" t="s">
        <v>211</v>
      </c>
      <c r="B42" s="744"/>
      <c r="C42" s="262"/>
      <c r="D42" s="419"/>
      <c r="E42" s="342"/>
      <c r="F42" s="262"/>
      <c r="G42" s="339"/>
      <c r="H42" s="364"/>
      <c r="I42" s="262"/>
      <c r="J42" s="419">
        <v>7724</v>
      </c>
      <c r="K42" s="342"/>
      <c r="L42" s="262"/>
      <c r="M42" s="339"/>
      <c r="N42" s="370">
        <f t="shared" si="1"/>
        <v>0</v>
      </c>
      <c r="O42" s="239">
        <f t="shared" si="2"/>
        <v>0</v>
      </c>
      <c r="P42" s="346">
        <f t="shared" si="3"/>
        <v>7724</v>
      </c>
      <c r="Q42" s="757"/>
      <c r="R42" s="262"/>
      <c r="S42" s="339"/>
      <c r="T42" s="364"/>
      <c r="U42" s="262"/>
      <c r="V42" s="419"/>
      <c r="W42" s="342"/>
      <c r="X42" s="262"/>
      <c r="Y42" s="339"/>
      <c r="Z42" s="384"/>
      <c r="AA42" s="370">
        <f t="shared" si="4"/>
        <v>0</v>
      </c>
      <c r="AB42" s="239">
        <f t="shared" si="5"/>
        <v>0</v>
      </c>
      <c r="AC42" s="346">
        <f t="shared" si="6"/>
        <v>0</v>
      </c>
      <c r="AD42" s="341">
        <f t="shared" si="7"/>
        <v>0</v>
      </c>
      <c r="AE42" s="239">
        <f t="shared" si="8"/>
        <v>0</v>
      </c>
      <c r="AF42" s="359">
        <f t="shared" si="9"/>
        <v>7724</v>
      </c>
      <c r="AG42" s="461"/>
      <c r="AH42" s="268">
        <v>7724</v>
      </c>
      <c r="AI42" s="268"/>
      <c r="AJ42" s="489">
        <f>SUM(AG42:AI42)</f>
        <v>7724</v>
      </c>
      <c r="AK42" s="245"/>
    </row>
    <row r="43" spans="1:39" x14ac:dyDescent="0.2">
      <c r="A43" s="725" t="s">
        <v>212</v>
      </c>
      <c r="B43" s="738"/>
      <c r="C43" s="244"/>
      <c r="D43" s="322"/>
      <c r="E43" s="301"/>
      <c r="F43" s="244"/>
      <c r="G43" s="286"/>
      <c r="H43" s="321">
        <v>15250000</v>
      </c>
      <c r="I43" s="244">
        <v>15250000</v>
      </c>
      <c r="J43" s="322">
        <v>13533613</v>
      </c>
      <c r="K43" s="301"/>
      <c r="L43" s="244"/>
      <c r="M43" s="286"/>
      <c r="N43" s="370">
        <f t="shared" si="1"/>
        <v>15250000</v>
      </c>
      <c r="O43" s="239">
        <f t="shared" si="2"/>
        <v>15250000</v>
      </c>
      <c r="P43" s="346">
        <f t="shared" si="3"/>
        <v>13533613</v>
      </c>
      <c r="Q43" s="388"/>
      <c r="R43" s="244"/>
      <c r="S43" s="286"/>
      <c r="T43" s="321"/>
      <c r="U43" s="244"/>
      <c r="V43" s="322"/>
      <c r="W43" s="301"/>
      <c r="X43" s="244"/>
      <c r="Y43" s="286"/>
      <c r="Z43" s="380"/>
      <c r="AA43" s="370">
        <f t="shared" si="4"/>
        <v>0</v>
      </c>
      <c r="AB43" s="239">
        <f t="shared" si="5"/>
        <v>0</v>
      </c>
      <c r="AC43" s="346">
        <f t="shared" si="6"/>
        <v>0</v>
      </c>
      <c r="AD43" s="341">
        <f t="shared" si="7"/>
        <v>15250000</v>
      </c>
      <c r="AE43" s="239">
        <f t="shared" si="8"/>
        <v>15250000</v>
      </c>
      <c r="AF43" s="359">
        <f t="shared" si="9"/>
        <v>13533613</v>
      </c>
      <c r="AG43" s="463"/>
      <c r="AH43" s="269">
        <v>10162257</v>
      </c>
      <c r="AI43" s="269">
        <v>3371356</v>
      </c>
      <c r="AJ43" s="489">
        <f>SUM(AG43:AI43)</f>
        <v>13533613</v>
      </c>
      <c r="AK43" s="245"/>
    </row>
    <row r="44" spans="1:39" x14ac:dyDescent="0.2">
      <c r="A44" s="731" t="s">
        <v>268</v>
      </c>
      <c r="B44" s="747"/>
      <c r="C44" s="266"/>
      <c r="D44" s="420"/>
      <c r="E44" s="343"/>
      <c r="F44" s="266"/>
      <c r="G44" s="340"/>
      <c r="H44" s="365"/>
      <c r="I44" s="266"/>
      <c r="J44" s="420"/>
      <c r="K44" s="343"/>
      <c r="L44" s="266"/>
      <c r="M44" s="340"/>
      <c r="N44" s="370">
        <f t="shared" si="1"/>
        <v>0</v>
      </c>
      <c r="O44" s="239">
        <f t="shared" si="2"/>
        <v>0</v>
      </c>
      <c r="P44" s="346">
        <f t="shared" si="3"/>
        <v>0</v>
      </c>
      <c r="Q44" s="758"/>
      <c r="R44" s="266"/>
      <c r="S44" s="340"/>
      <c r="T44" s="365"/>
      <c r="U44" s="266"/>
      <c r="V44" s="420"/>
      <c r="W44" s="343"/>
      <c r="X44" s="266"/>
      <c r="Y44" s="340"/>
      <c r="Z44" s="385"/>
      <c r="AA44" s="370">
        <f t="shared" si="4"/>
        <v>0</v>
      </c>
      <c r="AB44" s="239">
        <f t="shared" si="5"/>
        <v>0</v>
      </c>
      <c r="AC44" s="346">
        <f t="shared" si="6"/>
        <v>0</v>
      </c>
      <c r="AD44" s="341">
        <f t="shared" si="7"/>
        <v>0</v>
      </c>
      <c r="AE44" s="239">
        <f t="shared" si="8"/>
        <v>0</v>
      </c>
      <c r="AF44" s="359">
        <f t="shared" si="9"/>
        <v>0</v>
      </c>
      <c r="AG44" s="465"/>
      <c r="AH44" s="270"/>
      <c r="AI44" s="270"/>
      <c r="AJ44" s="489">
        <f>SUM(AG44:AI44)</f>
        <v>0</v>
      </c>
      <c r="AK44" s="245"/>
    </row>
    <row r="45" spans="1:39" s="11" customFormat="1" ht="25.5" x14ac:dyDescent="0.2">
      <c r="A45" s="730" t="s">
        <v>213</v>
      </c>
      <c r="B45" s="746">
        <f>SUM(B42:B44)</f>
        <v>0</v>
      </c>
      <c r="C45" s="746">
        <f t="shared" ref="C45:N45" si="58">SUM(C42:C44)</f>
        <v>0</v>
      </c>
      <c r="D45" s="746">
        <f t="shared" si="58"/>
        <v>0</v>
      </c>
      <c r="E45" s="746">
        <f t="shared" si="58"/>
        <v>0</v>
      </c>
      <c r="F45" s="746">
        <f t="shared" si="58"/>
        <v>0</v>
      </c>
      <c r="G45" s="746">
        <f t="shared" si="58"/>
        <v>0</v>
      </c>
      <c r="H45" s="746">
        <f t="shared" si="58"/>
        <v>15250000</v>
      </c>
      <c r="I45" s="746">
        <f t="shared" si="58"/>
        <v>15250000</v>
      </c>
      <c r="J45" s="746">
        <f t="shared" si="58"/>
        <v>13541337</v>
      </c>
      <c r="K45" s="746">
        <f t="shared" si="58"/>
        <v>0</v>
      </c>
      <c r="L45" s="746">
        <f t="shared" si="58"/>
        <v>0</v>
      </c>
      <c r="M45" s="746">
        <f t="shared" si="58"/>
        <v>0</v>
      </c>
      <c r="N45" s="746">
        <f t="shared" si="58"/>
        <v>15250000</v>
      </c>
      <c r="O45" s="239">
        <f t="shared" si="2"/>
        <v>15250000</v>
      </c>
      <c r="P45" s="346">
        <f t="shared" si="3"/>
        <v>13541337</v>
      </c>
      <c r="Q45" s="746">
        <f t="shared" ref="Q45" si="59">SUM(Q42:Q44)</f>
        <v>0</v>
      </c>
      <c r="R45" s="746">
        <f t="shared" ref="R45" si="60">SUM(R42:R44)</f>
        <v>0</v>
      </c>
      <c r="S45" s="746">
        <f t="shared" ref="S45" si="61">SUM(S42:S44)</f>
        <v>0</v>
      </c>
      <c r="T45" s="746">
        <f t="shared" ref="T45" si="62">SUM(T42:T44)</f>
        <v>0</v>
      </c>
      <c r="U45" s="746">
        <f t="shared" ref="U45" si="63">SUM(U42:U44)</f>
        <v>0</v>
      </c>
      <c r="V45" s="746">
        <f t="shared" ref="V45" si="64">SUM(V42:V44)</f>
        <v>0</v>
      </c>
      <c r="W45" s="746">
        <f t="shared" ref="W45" si="65">SUM(W42:W44)</f>
        <v>0</v>
      </c>
      <c r="X45" s="746">
        <f t="shared" ref="X45" si="66">SUM(X42:X44)</f>
        <v>0</v>
      </c>
      <c r="Y45" s="746">
        <f t="shared" ref="Y45" si="67">SUM(Y42:Y44)</f>
        <v>0</v>
      </c>
      <c r="Z45" s="746">
        <f t="shared" ref="Z45" si="68">SUM(Z42:Z44)</f>
        <v>0</v>
      </c>
      <c r="AA45" s="746">
        <f t="shared" ref="AA45" si="69">SUM(AA42:AA44)</f>
        <v>0</v>
      </c>
      <c r="AB45" s="239">
        <f t="shared" si="5"/>
        <v>0</v>
      </c>
      <c r="AC45" s="346">
        <f t="shared" si="6"/>
        <v>0</v>
      </c>
      <c r="AD45" s="341">
        <f t="shared" si="7"/>
        <v>15250000</v>
      </c>
      <c r="AE45" s="239">
        <f t="shared" si="8"/>
        <v>15250000</v>
      </c>
      <c r="AF45" s="359">
        <f t="shared" si="9"/>
        <v>13541337</v>
      </c>
      <c r="AG45" s="746">
        <f t="shared" ref="AG45" si="70">SUM(AG42:AG44)</f>
        <v>0</v>
      </c>
      <c r="AH45" s="746">
        <f t="shared" ref="AH45" si="71">SUM(AH42:AH44)</f>
        <v>10169981</v>
      </c>
      <c r="AI45" s="746">
        <f t="shared" ref="AI45" si="72">SUM(AI42:AI44)</f>
        <v>3371356</v>
      </c>
      <c r="AJ45" s="746">
        <f t="shared" ref="AJ45" si="73">SUM(AJ42:AJ44)</f>
        <v>13541337</v>
      </c>
      <c r="AK45" s="259"/>
    </row>
    <row r="46" spans="1:39" x14ac:dyDescent="0.2">
      <c r="A46" s="732" t="s">
        <v>214</v>
      </c>
      <c r="B46" s="748"/>
      <c r="C46" s="273"/>
      <c r="D46" s="338"/>
      <c r="E46" s="309"/>
      <c r="F46" s="273"/>
      <c r="G46" s="294"/>
      <c r="H46" s="337"/>
      <c r="I46" s="273"/>
      <c r="J46" s="338">
        <v>3</v>
      </c>
      <c r="K46" s="309"/>
      <c r="L46" s="273"/>
      <c r="M46" s="294"/>
      <c r="N46" s="370">
        <f t="shared" si="1"/>
        <v>0</v>
      </c>
      <c r="O46" s="239">
        <f t="shared" si="2"/>
        <v>0</v>
      </c>
      <c r="P46" s="346">
        <f t="shared" si="3"/>
        <v>3</v>
      </c>
      <c r="Q46" s="759"/>
      <c r="R46" s="273"/>
      <c r="S46" s="294"/>
      <c r="T46" s="337"/>
      <c r="U46" s="273"/>
      <c r="V46" s="338"/>
      <c r="W46" s="309"/>
      <c r="X46" s="273"/>
      <c r="Y46" s="294"/>
      <c r="Z46" s="386"/>
      <c r="AA46" s="370">
        <f t="shared" si="4"/>
        <v>0</v>
      </c>
      <c r="AB46" s="239">
        <f t="shared" si="5"/>
        <v>0</v>
      </c>
      <c r="AC46" s="346">
        <f t="shared" si="6"/>
        <v>0</v>
      </c>
      <c r="AD46" s="341">
        <f t="shared" si="7"/>
        <v>0</v>
      </c>
      <c r="AE46" s="239">
        <f t="shared" si="8"/>
        <v>0</v>
      </c>
      <c r="AF46" s="359">
        <f t="shared" si="9"/>
        <v>3</v>
      </c>
      <c r="AG46" s="467"/>
      <c r="AH46" s="274">
        <v>3</v>
      </c>
      <c r="AI46" s="274"/>
      <c r="AJ46" s="489">
        <f>SUM(AG46:AI46)</f>
        <v>3</v>
      </c>
      <c r="AK46" s="245"/>
    </row>
    <row r="47" spans="1:39" s="11" customFormat="1" ht="18" customHeight="1" x14ac:dyDescent="0.2">
      <c r="A47" s="730" t="s">
        <v>215</v>
      </c>
      <c r="B47" s="746">
        <f>SUM(B46)</f>
        <v>0</v>
      </c>
      <c r="C47" s="746">
        <f t="shared" ref="C47:N47" si="74">SUM(C46)</f>
        <v>0</v>
      </c>
      <c r="D47" s="746">
        <f t="shared" si="74"/>
        <v>0</v>
      </c>
      <c r="E47" s="746">
        <f t="shared" si="74"/>
        <v>0</v>
      </c>
      <c r="F47" s="746">
        <f t="shared" si="74"/>
        <v>0</v>
      </c>
      <c r="G47" s="746">
        <f t="shared" si="74"/>
        <v>0</v>
      </c>
      <c r="H47" s="746">
        <f t="shared" si="74"/>
        <v>0</v>
      </c>
      <c r="I47" s="746">
        <f t="shared" si="74"/>
        <v>0</v>
      </c>
      <c r="J47" s="746">
        <f t="shared" si="74"/>
        <v>3</v>
      </c>
      <c r="K47" s="746">
        <f t="shared" si="74"/>
        <v>0</v>
      </c>
      <c r="L47" s="746">
        <f t="shared" si="74"/>
        <v>0</v>
      </c>
      <c r="M47" s="746">
        <f t="shared" si="74"/>
        <v>0</v>
      </c>
      <c r="N47" s="746">
        <f t="shared" si="74"/>
        <v>0</v>
      </c>
      <c r="O47" s="239">
        <f t="shared" si="2"/>
        <v>0</v>
      </c>
      <c r="P47" s="346">
        <f t="shared" si="3"/>
        <v>3</v>
      </c>
      <c r="Q47" s="746">
        <f t="shared" ref="Q47" si="75">SUM(Q46)</f>
        <v>0</v>
      </c>
      <c r="R47" s="746">
        <f t="shared" ref="R47" si="76">SUM(R46)</f>
        <v>0</v>
      </c>
      <c r="S47" s="746">
        <f t="shared" ref="S47" si="77">SUM(S46)</f>
        <v>0</v>
      </c>
      <c r="T47" s="746">
        <f t="shared" ref="T47" si="78">SUM(T46)</f>
        <v>0</v>
      </c>
      <c r="U47" s="746">
        <f t="shared" ref="U47" si="79">SUM(U46)</f>
        <v>0</v>
      </c>
      <c r="V47" s="746">
        <f t="shared" ref="V47" si="80">SUM(V46)</f>
        <v>0</v>
      </c>
      <c r="W47" s="746">
        <f t="shared" ref="W47" si="81">SUM(W46)</f>
        <v>0</v>
      </c>
      <c r="X47" s="746">
        <f t="shared" ref="X47" si="82">SUM(X46)</f>
        <v>0</v>
      </c>
      <c r="Y47" s="746">
        <f t="shared" ref="Y47" si="83">SUM(Y46)</f>
        <v>0</v>
      </c>
      <c r="Z47" s="746">
        <f t="shared" ref="Z47" si="84">SUM(Z46)</f>
        <v>0</v>
      </c>
      <c r="AA47" s="765">
        <f t="shared" ref="AA47:AJ47" si="85">SUM(AA46)</f>
        <v>0</v>
      </c>
      <c r="AB47" s="239">
        <f t="shared" si="5"/>
        <v>0</v>
      </c>
      <c r="AC47" s="346">
        <f t="shared" si="6"/>
        <v>0</v>
      </c>
      <c r="AD47" s="341">
        <f t="shared" si="7"/>
        <v>0</v>
      </c>
      <c r="AE47" s="239">
        <f t="shared" si="8"/>
        <v>0</v>
      </c>
      <c r="AF47" s="359">
        <f t="shared" si="9"/>
        <v>3</v>
      </c>
      <c r="AG47" s="765">
        <f t="shared" si="85"/>
        <v>0</v>
      </c>
      <c r="AH47" s="765">
        <f t="shared" si="85"/>
        <v>3</v>
      </c>
      <c r="AI47" s="765">
        <f t="shared" si="85"/>
        <v>0</v>
      </c>
      <c r="AJ47" s="765">
        <f t="shared" si="85"/>
        <v>3</v>
      </c>
      <c r="AK47" s="259"/>
    </row>
    <row r="48" spans="1:39" ht="13.5" thickBot="1" x14ac:dyDescent="0.25">
      <c r="A48" s="733"/>
      <c r="B48" s="749"/>
      <c r="C48" s="273"/>
      <c r="D48" s="338"/>
      <c r="E48" s="309"/>
      <c r="F48" s="273"/>
      <c r="G48" s="294"/>
      <c r="H48" s="753"/>
      <c r="I48" s="754"/>
      <c r="J48" s="755"/>
      <c r="K48" s="309"/>
      <c r="L48" s="273"/>
      <c r="M48" s="294"/>
      <c r="N48" s="370">
        <f t="shared" si="1"/>
        <v>0</v>
      </c>
      <c r="O48" s="239">
        <f t="shared" si="2"/>
        <v>0</v>
      </c>
      <c r="P48" s="346">
        <f t="shared" si="3"/>
        <v>0</v>
      </c>
      <c r="Q48" s="759"/>
      <c r="R48" s="273"/>
      <c r="S48" s="294"/>
      <c r="T48" s="337"/>
      <c r="U48" s="273"/>
      <c r="V48" s="338"/>
      <c r="W48" s="309"/>
      <c r="X48" s="273"/>
      <c r="Y48" s="294"/>
      <c r="Z48" s="386"/>
      <c r="AA48" s="370">
        <f t="shared" si="4"/>
        <v>0</v>
      </c>
      <c r="AB48" s="239">
        <f t="shared" si="5"/>
        <v>0</v>
      </c>
      <c r="AC48" s="346">
        <f t="shared" si="6"/>
        <v>0</v>
      </c>
      <c r="AD48" s="341">
        <f t="shared" si="7"/>
        <v>0</v>
      </c>
      <c r="AE48" s="239">
        <f t="shared" si="8"/>
        <v>0</v>
      </c>
      <c r="AF48" s="359">
        <f t="shared" si="9"/>
        <v>0</v>
      </c>
      <c r="AG48" s="467"/>
      <c r="AH48" s="274"/>
      <c r="AI48" s="274"/>
      <c r="AJ48" s="489">
        <f>SUM(AG48:AI48)</f>
        <v>0</v>
      </c>
      <c r="AK48" s="245"/>
    </row>
    <row r="49" spans="1:37" s="11" customFormat="1" ht="19.5" customHeight="1" thickBot="1" x14ac:dyDescent="0.25">
      <c r="A49" s="734" t="s">
        <v>216</v>
      </c>
      <c r="B49" s="495">
        <f>B37+B41+B45+B47</f>
        <v>206579000</v>
      </c>
      <c r="C49" s="495">
        <f t="shared" ref="C49:AJ49" si="86">C37+C41+C45+C47</f>
        <v>232296889</v>
      </c>
      <c r="D49" s="495">
        <f t="shared" si="86"/>
        <v>245828616</v>
      </c>
      <c r="E49" s="495">
        <f t="shared" si="86"/>
        <v>29650000</v>
      </c>
      <c r="F49" s="495">
        <f t="shared" si="86"/>
        <v>29650000</v>
      </c>
      <c r="G49" s="495">
        <f t="shared" si="86"/>
        <v>27710534</v>
      </c>
      <c r="H49" s="495">
        <f t="shared" si="86"/>
        <v>26319000</v>
      </c>
      <c r="I49" s="495">
        <f t="shared" si="86"/>
        <v>26859000</v>
      </c>
      <c r="J49" s="495">
        <f t="shared" si="86"/>
        <v>24344818</v>
      </c>
      <c r="K49" s="495">
        <f t="shared" si="86"/>
        <v>0</v>
      </c>
      <c r="L49" s="495">
        <f t="shared" si="86"/>
        <v>0</v>
      </c>
      <c r="M49" s="495">
        <f t="shared" si="86"/>
        <v>509589</v>
      </c>
      <c r="N49" s="495">
        <f t="shared" si="86"/>
        <v>262548000</v>
      </c>
      <c r="O49" s="239">
        <f t="shared" si="2"/>
        <v>288805889</v>
      </c>
      <c r="P49" s="346">
        <f t="shared" si="3"/>
        <v>298393557</v>
      </c>
      <c r="Q49" s="495">
        <f t="shared" si="86"/>
        <v>160080000</v>
      </c>
      <c r="R49" s="495">
        <f t="shared" si="86"/>
        <v>201679224</v>
      </c>
      <c r="S49" s="495">
        <f t="shared" si="86"/>
        <v>214199241</v>
      </c>
      <c r="T49" s="495">
        <f t="shared" si="86"/>
        <v>0</v>
      </c>
      <c r="U49" s="495">
        <f t="shared" si="86"/>
        <v>2000000</v>
      </c>
      <c r="V49" s="495">
        <f t="shared" si="86"/>
        <v>2150000</v>
      </c>
      <c r="W49" s="495">
        <f t="shared" si="86"/>
        <v>1000000</v>
      </c>
      <c r="X49" s="495">
        <f t="shared" si="86"/>
        <v>1000000</v>
      </c>
      <c r="Y49" s="495">
        <f t="shared" si="86"/>
        <v>1000000</v>
      </c>
      <c r="Z49" s="495">
        <f t="shared" si="86"/>
        <v>0</v>
      </c>
      <c r="AA49" s="495">
        <f t="shared" si="86"/>
        <v>161080000</v>
      </c>
      <c r="AB49" s="239">
        <f t="shared" si="5"/>
        <v>204679224</v>
      </c>
      <c r="AC49" s="346">
        <f t="shared" si="6"/>
        <v>217349241</v>
      </c>
      <c r="AD49" s="341">
        <f t="shared" si="7"/>
        <v>423628000</v>
      </c>
      <c r="AE49" s="239">
        <f t="shared" si="8"/>
        <v>493485113</v>
      </c>
      <c r="AF49" s="359">
        <f t="shared" si="9"/>
        <v>515742798</v>
      </c>
      <c r="AG49" s="495">
        <f t="shared" si="86"/>
        <v>157500</v>
      </c>
      <c r="AH49" s="495">
        <f t="shared" si="86"/>
        <v>509401183</v>
      </c>
      <c r="AI49" s="495">
        <f t="shared" si="86"/>
        <v>6184115</v>
      </c>
      <c r="AJ49" s="495">
        <f t="shared" si="86"/>
        <v>515742798</v>
      </c>
      <c r="AK49" s="259"/>
    </row>
    <row r="50" spans="1:37" x14ac:dyDescent="0.2"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59"/>
      <c r="P50" s="259"/>
      <c r="Q50" s="259"/>
      <c r="R50" s="245"/>
      <c r="S50" s="245"/>
      <c r="T50" s="245"/>
      <c r="U50" s="245"/>
      <c r="V50" s="245"/>
      <c r="W50" s="245"/>
      <c r="X50" s="245"/>
      <c r="Y50" s="245"/>
      <c r="Z50" s="245"/>
      <c r="AA50" s="245"/>
      <c r="AB50" s="259"/>
      <c r="AC50" s="259"/>
      <c r="AD50" s="259"/>
      <c r="AE50" s="259"/>
      <c r="AF50" s="259"/>
      <c r="AG50" s="245"/>
      <c r="AH50" s="245"/>
      <c r="AI50" s="245"/>
      <c r="AJ50" s="259"/>
      <c r="AK50" s="245"/>
    </row>
    <row r="51" spans="1:37" x14ac:dyDescent="0.2"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245"/>
      <c r="O51" s="259"/>
      <c r="P51" s="259"/>
      <c r="Q51" s="259"/>
      <c r="R51" s="245"/>
      <c r="S51" s="245"/>
      <c r="T51" s="245"/>
      <c r="U51" s="245"/>
      <c r="V51" s="245"/>
      <c r="W51" s="245"/>
      <c r="X51" s="245"/>
      <c r="Y51" s="245"/>
      <c r="Z51" s="245"/>
      <c r="AA51" s="245"/>
      <c r="AB51" s="259"/>
      <c r="AC51" s="259"/>
      <c r="AD51" s="259"/>
      <c r="AE51" s="259"/>
      <c r="AF51" s="259"/>
      <c r="AG51" s="245"/>
      <c r="AH51" s="245"/>
      <c r="AI51" s="245"/>
      <c r="AJ51" s="259"/>
      <c r="AK51" s="245"/>
    </row>
    <row r="52" spans="1:37" s="277" customFormat="1" ht="12" customHeight="1" x14ac:dyDescent="0.2">
      <c r="A52" s="880" t="s">
        <v>269</v>
      </c>
      <c r="B52" s="880"/>
      <c r="C52" s="880"/>
      <c r="D52" s="880"/>
      <c r="E52" s="880"/>
      <c r="F52" s="880"/>
      <c r="G52" s="880"/>
      <c r="H52" s="880"/>
      <c r="I52" s="880"/>
      <c r="J52" s="880"/>
      <c r="K52" s="880"/>
      <c r="L52" s="880"/>
      <c r="M52" s="276"/>
      <c r="N52" s="276"/>
      <c r="O52" s="276"/>
      <c r="P52" s="276"/>
      <c r="Q52" s="276"/>
      <c r="R52" s="276"/>
      <c r="S52" s="276"/>
      <c r="T52" s="276"/>
      <c r="U52" s="276"/>
      <c r="V52" s="276"/>
      <c r="W52" s="276"/>
      <c r="X52" s="276"/>
      <c r="Y52" s="276"/>
      <c r="Z52" s="276"/>
      <c r="AA52" s="276"/>
      <c r="AB52" s="276"/>
      <c r="AC52" s="276"/>
      <c r="AD52" s="276"/>
      <c r="AE52" s="276"/>
      <c r="AF52" s="276"/>
      <c r="AG52" s="276"/>
      <c r="AH52" s="276"/>
      <c r="AI52" s="276"/>
      <c r="AJ52" s="276"/>
      <c r="AK52" s="276"/>
    </row>
  </sheetData>
  <sheetProtection selectLockedCells="1" selectUnlockedCells="1"/>
  <mergeCells count="4">
    <mergeCell ref="A2:L2"/>
    <mergeCell ref="AI2:AJ2"/>
    <mergeCell ref="I4:AJ4"/>
    <mergeCell ref="A52:L52"/>
  </mergeCells>
  <pageMargins left="0.82986111111111116" right="0.5" top="0.53" bottom="0.73" header="0.32" footer="0.51180555555555551"/>
  <pageSetup paperSize="9" scale="60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47"/>
  <sheetViews>
    <sheetView workbookViewId="0"/>
  </sheetViews>
  <sheetFormatPr defaultRowHeight="12.75" x14ac:dyDescent="0.2"/>
  <cols>
    <col min="1" max="1" width="45.7109375" customWidth="1"/>
    <col min="2" max="2" width="10.7109375" customWidth="1"/>
    <col min="3" max="3" width="9.7109375" customWidth="1"/>
    <col min="4" max="4" width="10.28515625" customWidth="1"/>
    <col min="5" max="5" width="8.42578125" customWidth="1"/>
    <col min="6" max="8" width="9.42578125" customWidth="1"/>
    <col min="9" max="11" width="10.42578125" customWidth="1"/>
    <col min="12" max="14" width="9.85546875" customWidth="1"/>
    <col min="15" max="15" width="11" customWidth="1"/>
    <col min="16" max="16" width="10.140625" customWidth="1"/>
    <col min="17" max="17" width="9.85546875" customWidth="1"/>
    <col min="18" max="18" width="11.42578125" customWidth="1"/>
    <col min="19" max="19" width="10.140625" customWidth="1"/>
    <col min="20" max="21" width="10" customWidth="1"/>
    <col min="22" max="22" width="9.42578125" customWidth="1"/>
    <col min="23" max="23" width="10.140625" customWidth="1"/>
    <col min="24" max="24" width="11.42578125" customWidth="1"/>
    <col min="25" max="25" width="12.7109375" customWidth="1"/>
  </cols>
  <sheetData>
    <row r="1" spans="1:25" x14ac:dyDescent="0.2">
      <c r="A1" s="533" t="s">
        <v>836</v>
      </c>
      <c r="C1" s="2"/>
      <c r="D1" s="2"/>
      <c r="E1" s="2"/>
      <c r="F1" s="2"/>
      <c r="G1" s="2"/>
      <c r="H1" s="2"/>
    </row>
    <row r="2" spans="1:25" ht="12.75" customHeight="1" x14ac:dyDescent="0.2">
      <c r="A2" s="883"/>
      <c r="B2" s="883"/>
      <c r="C2" s="883"/>
      <c r="D2" s="883"/>
      <c r="E2" s="883"/>
      <c r="F2" s="883"/>
      <c r="G2" s="883"/>
      <c r="H2" s="883"/>
      <c r="I2" s="883"/>
      <c r="J2" s="883"/>
      <c r="K2" s="883"/>
      <c r="L2" s="883"/>
      <c r="M2" s="883"/>
      <c r="N2" s="883"/>
      <c r="O2" s="883"/>
    </row>
    <row r="3" spans="1:25" ht="18" customHeight="1" x14ac:dyDescent="0.25">
      <c r="A3" s="851" t="s">
        <v>259</v>
      </c>
      <c r="B3" s="851"/>
      <c r="C3" s="851"/>
      <c r="D3" s="851"/>
      <c r="E3" s="851"/>
      <c r="F3" s="851"/>
      <c r="G3" s="851"/>
      <c r="H3" s="851"/>
      <c r="I3" s="851"/>
      <c r="J3" s="851"/>
      <c r="K3" s="851"/>
      <c r="L3" s="851"/>
      <c r="M3" s="851"/>
      <c r="N3" s="851"/>
      <c r="O3" s="851"/>
      <c r="P3" s="14"/>
      <c r="Q3" s="15"/>
    </row>
    <row r="4" spans="1:25" ht="14.25" customHeight="1" x14ac:dyDescent="0.25">
      <c r="A4" s="851" t="s">
        <v>41</v>
      </c>
      <c r="B4" s="851"/>
      <c r="C4" s="851"/>
      <c r="D4" s="851"/>
      <c r="E4" s="851"/>
      <c r="F4" s="851"/>
      <c r="G4" s="851"/>
      <c r="H4" s="851"/>
      <c r="I4" s="851"/>
      <c r="J4" s="851"/>
      <c r="K4" s="851"/>
      <c r="L4" s="851"/>
      <c r="M4" s="851"/>
      <c r="N4" s="851"/>
      <c r="O4" s="851"/>
      <c r="P4" s="14"/>
      <c r="Q4" s="15"/>
    </row>
    <row r="5" spans="1:25" ht="15" customHeight="1" x14ac:dyDescent="0.25">
      <c r="A5" s="884" t="s">
        <v>151</v>
      </c>
      <c r="B5" s="884"/>
      <c r="C5" s="884"/>
      <c r="D5" s="884"/>
      <c r="E5" s="884"/>
      <c r="F5" s="884"/>
      <c r="G5" s="884"/>
      <c r="H5" s="884"/>
      <c r="I5" s="884"/>
      <c r="J5" s="884"/>
      <c r="K5" s="884"/>
      <c r="L5" s="884"/>
      <c r="M5" s="884"/>
      <c r="N5" s="884"/>
      <c r="O5" s="884"/>
      <c r="P5" s="14"/>
      <c r="Q5" s="16"/>
    </row>
    <row r="6" spans="1:25" ht="15" customHeight="1" x14ac:dyDescent="0.2">
      <c r="A6" s="817" t="s">
        <v>87</v>
      </c>
      <c r="B6" s="4"/>
      <c r="C6" s="4" t="s">
        <v>43</v>
      </c>
      <c r="D6" s="87"/>
      <c r="E6" s="848" t="s">
        <v>88</v>
      </c>
      <c r="F6" s="847"/>
      <c r="G6" s="881"/>
      <c r="H6" s="848" t="s">
        <v>84</v>
      </c>
      <c r="I6" s="849"/>
      <c r="J6" s="882"/>
      <c r="K6" s="848" t="s">
        <v>85</v>
      </c>
      <c r="L6" s="849"/>
      <c r="M6" s="882"/>
      <c r="N6" s="71"/>
      <c r="O6" s="4" t="s">
        <v>89</v>
      </c>
      <c r="P6" s="73"/>
    </row>
    <row r="7" spans="1:25" ht="10.5" customHeight="1" x14ac:dyDescent="0.2">
      <c r="A7" s="817"/>
      <c r="B7" s="4" t="s">
        <v>139</v>
      </c>
      <c r="C7" s="4" t="s">
        <v>140</v>
      </c>
      <c r="D7" s="87" t="s">
        <v>141</v>
      </c>
      <c r="E7" s="4" t="s">
        <v>139</v>
      </c>
      <c r="F7" s="4" t="s">
        <v>140</v>
      </c>
      <c r="G7" s="87" t="s">
        <v>141</v>
      </c>
      <c r="H7" s="4" t="s">
        <v>139</v>
      </c>
      <c r="I7" s="4" t="s">
        <v>140</v>
      </c>
      <c r="J7" s="87" t="s">
        <v>141</v>
      </c>
      <c r="K7" s="4" t="s">
        <v>139</v>
      </c>
      <c r="L7" s="4" t="s">
        <v>140</v>
      </c>
      <c r="M7" s="87" t="s">
        <v>141</v>
      </c>
      <c r="N7" s="4" t="s">
        <v>139</v>
      </c>
      <c r="O7" s="4" t="s">
        <v>140</v>
      </c>
      <c r="P7" s="87" t="s">
        <v>141</v>
      </c>
    </row>
    <row r="8" spans="1:25" ht="13.5" customHeight="1" x14ac:dyDescent="0.2">
      <c r="A8" s="17" t="s">
        <v>6</v>
      </c>
      <c r="B8" s="88">
        <v>75225000</v>
      </c>
      <c r="C8" s="18">
        <v>72435315</v>
      </c>
      <c r="D8" s="88">
        <v>68962527</v>
      </c>
      <c r="E8" s="108">
        <v>20689000</v>
      </c>
      <c r="F8" s="18">
        <v>22665100</v>
      </c>
      <c r="G8" s="109">
        <v>22664801</v>
      </c>
      <c r="H8" s="99">
        <v>52332000</v>
      </c>
      <c r="I8" s="18">
        <v>55050446</v>
      </c>
      <c r="J8" s="88">
        <v>54040297</v>
      </c>
      <c r="K8" s="108">
        <v>240000</v>
      </c>
      <c r="L8" s="18">
        <v>240000</v>
      </c>
      <c r="M8" s="109">
        <v>193266</v>
      </c>
      <c r="N8" s="99">
        <f>B8+E8+H8+K8</f>
        <v>148486000</v>
      </c>
      <c r="O8" s="5">
        <f>C8+F8+I8+L8</f>
        <v>150390861</v>
      </c>
      <c r="P8" s="5">
        <f>D8+G8+J8+M8</f>
        <v>145860891</v>
      </c>
      <c r="Q8" s="19"/>
      <c r="S8" s="19"/>
      <c r="T8" s="19"/>
      <c r="U8" s="19"/>
      <c r="V8" s="19"/>
      <c r="W8" s="19"/>
      <c r="Y8" s="19"/>
    </row>
    <row r="9" spans="1:25" ht="13.5" customHeight="1" x14ac:dyDescent="0.2">
      <c r="A9" s="20" t="s">
        <v>90</v>
      </c>
      <c r="B9" s="197">
        <v>13525000</v>
      </c>
      <c r="C9" s="18">
        <v>13958541</v>
      </c>
      <c r="D9" s="88">
        <v>11181235</v>
      </c>
      <c r="E9" s="108">
        <v>4904000</v>
      </c>
      <c r="F9" s="18">
        <v>5170500</v>
      </c>
      <c r="G9" s="109">
        <v>5169919</v>
      </c>
      <c r="H9" s="99">
        <v>12398000</v>
      </c>
      <c r="I9" s="18">
        <v>13052598</v>
      </c>
      <c r="J9" s="88">
        <v>12211856</v>
      </c>
      <c r="K9" s="108">
        <v>49000</v>
      </c>
      <c r="L9" s="18">
        <v>49000</v>
      </c>
      <c r="M9" s="109">
        <v>42752</v>
      </c>
      <c r="N9" s="99">
        <f t="shared" ref="N9:N46" si="0">B9+E9+H9+K9</f>
        <v>30876000</v>
      </c>
      <c r="O9" s="5">
        <f t="shared" ref="O9:O45" si="1">C9+F9+I9+L9</f>
        <v>32230639</v>
      </c>
      <c r="P9" s="5">
        <f t="shared" ref="P9:P46" si="2">D9+G9+J9+M9</f>
        <v>28605762</v>
      </c>
      <c r="Q9" s="19"/>
      <c r="S9" s="19"/>
      <c r="T9" s="19"/>
      <c r="U9" s="19"/>
      <c r="V9" s="19"/>
      <c r="W9" s="19"/>
      <c r="Y9" s="19"/>
    </row>
    <row r="10" spans="1:25" ht="13.5" customHeight="1" x14ac:dyDescent="0.2">
      <c r="A10" s="17" t="s">
        <v>91</v>
      </c>
      <c r="B10" s="88">
        <v>47328000</v>
      </c>
      <c r="C10" s="18">
        <v>73431256</v>
      </c>
      <c r="D10" s="88">
        <v>62928984</v>
      </c>
      <c r="E10" s="108">
        <v>5919000</v>
      </c>
      <c r="F10" s="18">
        <v>5730444</v>
      </c>
      <c r="G10" s="109">
        <v>4918696</v>
      </c>
      <c r="H10" s="99">
        <v>31593000</v>
      </c>
      <c r="I10" s="18">
        <v>30796930</v>
      </c>
      <c r="J10" s="88">
        <v>28087843</v>
      </c>
      <c r="K10" s="108">
        <v>200000</v>
      </c>
      <c r="L10" s="18">
        <v>177605</v>
      </c>
      <c r="M10" s="109">
        <v>28459</v>
      </c>
      <c r="N10" s="99">
        <f t="shared" si="0"/>
        <v>85040000</v>
      </c>
      <c r="O10" s="5">
        <f t="shared" si="1"/>
        <v>110136235</v>
      </c>
      <c r="P10" s="5">
        <f t="shared" si="2"/>
        <v>95963982</v>
      </c>
      <c r="Q10" s="19"/>
      <c r="S10" s="19"/>
      <c r="T10" s="19"/>
      <c r="U10" s="19"/>
      <c r="V10" s="19"/>
      <c r="W10" s="19"/>
      <c r="Y10" s="19"/>
    </row>
    <row r="11" spans="1:25" ht="13.5" customHeight="1" x14ac:dyDescent="0.2">
      <c r="A11" s="21" t="s">
        <v>92</v>
      </c>
      <c r="B11" s="88">
        <v>9666000</v>
      </c>
      <c r="C11" s="5">
        <v>7607000</v>
      </c>
      <c r="D11" s="76">
        <v>7604353</v>
      </c>
      <c r="E11" s="83"/>
      <c r="F11" s="5"/>
      <c r="G11" s="84"/>
      <c r="H11" s="79"/>
      <c r="I11" s="5"/>
      <c r="J11" s="76"/>
      <c r="K11" s="83"/>
      <c r="L11" s="5"/>
      <c r="M11" s="84"/>
      <c r="N11" s="99">
        <f t="shared" si="0"/>
        <v>9666000</v>
      </c>
      <c r="O11" s="5">
        <f t="shared" si="1"/>
        <v>7607000</v>
      </c>
      <c r="P11" s="5">
        <f t="shared" si="2"/>
        <v>7604353</v>
      </c>
      <c r="Q11" s="19"/>
      <c r="S11" s="19"/>
      <c r="T11" s="19"/>
      <c r="U11" s="19"/>
      <c r="V11" s="19"/>
      <c r="W11" s="19"/>
      <c r="Y11" s="19"/>
    </row>
    <row r="12" spans="1:25" ht="13.5" customHeight="1" x14ac:dyDescent="0.2">
      <c r="A12" s="17" t="s">
        <v>93</v>
      </c>
      <c r="B12" s="88">
        <v>11782000</v>
      </c>
      <c r="C12" s="5">
        <v>11758454</v>
      </c>
      <c r="D12" s="76">
        <v>11734998</v>
      </c>
      <c r="E12" s="83"/>
      <c r="F12" s="5"/>
      <c r="G12" s="84"/>
      <c r="H12" s="79">
        <v>110000</v>
      </c>
      <c r="I12" s="5">
        <v>110000</v>
      </c>
      <c r="J12" s="76">
        <v>90000</v>
      </c>
      <c r="K12" s="83"/>
      <c r="L12" s="5"/>
      <c r="M12" s="84"/>
      <c r="N12" s="99">
        <f t="shared" si="0"/>
        <v>11892000</v>
      </c>
      <c r="O12" s="5">
        <f t="shared" si="1"/>
        <v>11868454</v>
      </c>
      <c r="P12" s="5">
        <f t="shared" si="2"/>
        <v>11824998</v>
      </c>
      <c r="Q12" s="19"/>
      <c r="S12" s="19"/>
      <c r="T12" s="19"/>
      <c r="U12" s="19"/>
      <c r="V12" s="19"/>
      <c r="W12" s="19"/>
      <c r="Y12" s="19"/>
    </row>
    <row r="13" spans="1:25" ht="13.5" customHeight="1" x14ac:dyDescent="0.2">
      <c r="A13" s="22" t="s">
        <v>94</v>
      </c>
      <c r="B13" s="88">
        <v>1500000</v>
      </c>
      <c r="C13" s="5"/>
      <c r="D13" s="76"/>
      <c r="E13" s="83"/>
      <c r="F13" s="5"/>
      <c r="G13" s="84"/>
      <c r="H13" s="79"/>
      <c r="I13" s="5"/>
      <c r="J13" s="76"/>
      <c r="K13" s="83"/>
      <c r="L13" s="23"/>
      <c r="M13" s="134"/>
      <c r="N13" s="99">
        <f t="shared" si="0"/>
        <v>1500000</v>
      </c>
      <c r="O13" s="5">
        <f t="shared" si="1"/>
        <v>0</v>
      </c>
      <c r="P13" s="5">
        <f t="shared" si="2"/>
        <v>0</v>
      </c>
      <c r="Q13" s="19"/>
      <c r="S13" s="19"/>
      <c r="T13" s="19"/>
      <c r="U13" s="19"/>
      <c r="V13" s="19"/>
      <c r="W13" s="19"/>
      <c r="Y13" s="19"/>
    </row>
    <row r="14" spans="1:25" ht="13.5" customHeight="1" x14ac:dyDescent="0.2">
      <c r="A14" s="24" t="s">
        <v>95</v>
      </c>
      <c r="B14" s="88"/>
      <c r="C14" s="25"/>
      <c r="D14" s="89"/>
      <c r="E14" s="110"/>
      <c r="F14" s="25"/>
      <c r="G14" s="111"/>
      <c r="H14" s="100"/>
      <c r="I14" s="25"/>
      <c r="J14" s="89"/>
      <c r="K14" s="110"/>
      <c r="L14" s="5"/>
      <c r="M14" s="84"/>
      <c r="N14" s="99">
        <f t="shared" si="0"/>
        <v>0</v>
      </c>
      <c r="O14" s="5">
        <f t="shared" si="1"/>
        <v>0</v>
      </c>
      <c r="P14" s="5">
        <f t="shared" si="2"/>
        <v>0</v>
      </c>
      <c r="Q14" s="19"/>
      <c r="S14" s="19"/>
      <c r="T14" s="19"/>
      <c r="U14" s="19"/>
      <c r="V14" s="19"/>
      <c r="W14" s="19"/>
      <c r="Y14" s="19"/>
    </row>
    <row r="15" spans="1:25" ht="13.5" customHeight="1" x14ac:dyDescent="0.2">
      <c r="A15" s="26"/>
      <c r="B15" s="198"/>
      <c r="C15" s="27"/>
      <c r="D15" s="91"/>
      <c r="E15" s="112"/>
      <c r="F15" s="27"/>
      <c r="G15" s="113"/>
      <c r="H15" s="101"/>
      <c r="I15" s="27"/>
      <c r="J15" s="91"/>
      <c r="K15" s="112"/>
      <c r="L15" s="5"/>
      <c r="M15" s="84"/>
      <c r="N15" s="99">
        <f t="shared" si="0"/>
        <v>0</v>
      </c>
      <c r="O15" s="5">
        <f t="shared" si="1"/>
        <v>0</v>
      </c>
      <c r="P15" s="5">
        <f t="shared" si="2"/>
        <v>0</v>
      </c>
      <c r="Q15" s="19"/>
      <c r="S15" s="19"/>
      <c r="T15" s="19"/>
      <c r="U15" s="19"/>
      <c r="V15" s="19"/>
      <c r="W15" s="19"/>
      <c r="Y15" s="19"/>
    </row>
    <row r="16" spans="1:25" ht="13.5" customHeight="1" x14ac:dyDescent="0.2">
      <c r="A16" s="28" t="s">
        <v>96</v>
      </c>
      <c r="B16" s="199">
        <f t="shared" ref="B16:H16" si="3">SUM(B8:B12)</f>
        <v>157526000</v>
      </c>
      <c r="C16" s="141">
        <f t="shared" si="3"/>
        <v>179190566</v>
      </c>
      <c r="D16" s="141">
        <f t="shared" si="3"/>
        <v>162412097</v>
      </c>
      <c r="E16" s="29">
        <f t="shared" si="3"/>
        <v>31512000</v>
      </c>
      <c r="F16" s="29">
        <f t="shared" si="3"/>
        <v>33566044</v>
      </c>
      <c r="G16" s="29">
        <f t="shared" si="3"/>
        <v>32753416</v>
      </c>
      <c r="H16" s="29">
        <f t="shared" si="3"/>
        <v>96433000</v>
      </c>
      <c r="I16" s="29">
        <f>SUM(I8:I13)</f>
        <v>99009974</v>
      </c>
      <c r="J16" s="29">
        <f>SUM(J8:J13)</f>
        <v>94429996</v>
      </c>
      <c r="K16" s="29">
        <f>SUM(K8:K13)</f>
        <v>489000</v>
      </c>
      <c r="L16" s="29">
        <f>SUM(L8:L12)</f>
        <v>466605</v>
      </c>
      <c r="M16" s="29">
        <f>SUM(M8:M12)</f>
        <v>264477</v>
      </c>
      <c r="N16" s="142">
        <f t="shared" si="0"/>
        <v>285960000</v>
      </c>
      <c r="O16" s="5">
        <f t="shared" si="1"/>
        <v>312233189</v>
      </c>
      <c r="P16" s="58">
        <f t="shared" si="2"/>
        <v>289859986</v>
      </c>
      <c r="Q16" s="19"/>
      <c r="S16" s="19"/>
      <c r="T16" s="19"/>
      <c r="U16" s="19"/>
      <c r="V16" s="19"/>
      <c r="W16" s="19"/>
      <c r="Y16" s="19"/>
    </row>
    <row r="17" spans="1:25" ht="13.5" customHeight="1" x14ac:dyDescent="0.2">
      <c r="A17" s="28"/>
      <c r="B17" s="200"/>
      <c r="C17" s="30"/>
      <c r="D17" s="92"/>
      <c r="E17" s="114"/>
      <c r="F17" s="30"/>
      <c r="G17" s="115"/>
      <c r="H17" s="102"/>
      <c r="I17" s="30"/>
      <c r="J17" s="92"/>
      <c r="K17" s="114"/>
      <c r="L17" s="31"/>
      <c r="M17" s="135"/>
      <c r="N17" s="99">
        <f t="shared" si="0"/>
        <v>0</v>
      </c>
      <c r="O17" s="5">
        <f t="shared" si="1"/>
        <v>0</v>
      </c>
      <c r="P17" s="5">
        <f t="shared" si="2"/>
        <v>0</v>
      </c>
      <c r="Q17" s="19"/>
      <c r="S17" s="19"/>
      <c r="T17" s="19"/>
      <c r="U17" s="19"/>
      <c r="V17" s="19"/>
      <c r="W17" s="19"/>
      <c r="Y17" s="19"/>
    </row>
    <row r="18" spans="1:25" ht="13.5" customHeight="1" x14ac:dyDescent="0.2">
      <c r="A18" s="32" t="s">
        <v>97</v>
      </c>
      <c r="B18" s="94"/>
      <c r="C18" s="12"/>
      <c r="D18" s="32"/>
      <c r="E18" s="116"/>
      <c r="F18" s="30"/>
      <c r="G18" s="115"/>
      <c r="H18" s="102"/>
      <c r="I18" s="30"/>
      <c r="J18" s="92"/>
      <c r="K18" s="114"/>
      <c r="L18" s="31"/>
      <c r="M18" s="135"/>
      <c r="N18" s="99">
        <f t="shared" si="0"/>
        <v>0</v>
      </c>
      <c r="O18" s="5">
        <f t="shared" si="1"/>
        <v>0</v>
      </c>
      <c r="P18" s="5">
        <f t="shared" si="2"/>
        <v>0</v>
      </c>
      <c r="Q18" s="19"/>
      <c r="S18" s="19"/>
      <c r="T18" s="19"/>
      <c r="U18" s="19"/>
      <c r="V18" s="19"/>
      <c r="W18" s="19"/>
      <c r="Y18" s="19"/>
    </row>
    <row r="19" spans="1:25" ht="13.5" customHeight="1" x14ac:dyDescent="0.2">
      <c r="A19" s="32" t="s">
        <v>98</v>
      </c>
      <c r="B19" s="94"/>
      <c r="C19" s="12"/>
      <c r="D19" s="32"/>
      <c r="E19" s="116"/>
      <c r="F19" s="30"/>
      <c r="G19" s="115"/>
      <c r="H19" s="102"/>
      <c r="I19" s="30"/>
      <c r="J19" s="92"/>
      <c r="K19" s="114"/>
      <c r="L19" s="31"/>
      <c r="M19" s="135"/>
      <c r="N19" s="99">
        <f t="shared" si="0"/>
        <v>0</v>
      </c>
      <c r="O19" s="5">
        <f t="shared" si="1"/>
        <v>0</v>
      </c>
      <c r="P19" s="5">
        <f t="shared" si="2"/>
        <v>0</v>
      </c>
      <c r="Q19" s="19"/>
      <c r="S19" s="19"/>
      <c r="T19" s="19"/>
      <c r="U19" s="19"/>
      <c r="V19" s="19"/>
      <c r="W19" s="19"/>
      <c r="Y19" s="19"/>
    </row>
    <row r="20" spans="1:25" ht="13.5" customHeight="1" x14ac:dyDescent="0.2">
      <c r="A20" s="33" t="s">
        <v>99</v>
      </c>
      <c r="B20" s="95"/>
      <c r="C20" s="34"/>
      <c r="D20" s="33"/>
      <c r="E20" s="117"/>
      <c r="F20" s="30"/>
      <c r="G20" s="115"/>
      <c r="H20" s="102"/>
      <c r="I20" s="30"/>
      <c r="J20" s="92"/>
      <c r="K20" s="114"/>
      <c r="L20" s="31"/>
      <c r="M20" s="135"/>
      <c r="N20" s="99">
        <f t="shared" si="0"/>
        <v>0</v>
      </c>
      <c r="O20" s="5">
        <f t="shared" si="1"/>
        <v>0</v>
      </c>
      <c r="P20" s="5">
        <f t="shared" si="2"/>
        <v>0</v>
      </c>
      <c r="Q20" s="19"/>
      <c r="S20" s="19"/>
      <c r="T20" s="19"/>
      <c r="U20" s="19"/>
      <c r="V20" s="19"/>
      <c r="W20" s="19"/>
      <c r="Y20" s="19"/>
    </row>
    <row r="21" spans="1:25" ht="13.5" customHeight="1" x14ac:dyDescent="0.2">
      <c r="A21" s="32" t="s">
        <v>100</v>
      </c>
      <c r="B21" s="94">
        <v>5302000</v>
      </c>
      <c r="C21" s="12">
        <v>5301702</v>
      </c>
      <c r="D21" s="32">
        <v>5301702</v>
      </c>
      <c r="E21" s="116"/>
      <c r="F21" s="30"/>
      <c r="G21" s="115"/>
      <c r="H21" s="102"/>
      <c r="I21" s="30"/>
      <c r="J21" s="92"/>
      <c r="K21" s="114"/>
      <c r="L21" s="31"/>
      <c r="M21" s="135"/>
      <c r="N21" s="99">
        <f t="shared" si="0"/>
        <v>5302000</v>
      </c>
      <c r="O21" s="5">
        <f t="shared" si="1"/>
        <v>5301702</v>
      </c>
      <c r="P21" s="5">
        <f t="shared" si="2"/>
        <v>5301702</v>
      </c>
      <c r="Q21" s="19"/>
      <c r="S21" s="19"/>
      <c r="T21" s="19"/>
      <c r="U21" s="19"/>
      <c r="V21" s="19"/>
      <c r="W21" s="19"/>
      <c r="Y21" s="19"/>
    </row>
    <row r="22" spans="1:25" ht="13.5" customHeight="1" x14ac:dyDescent="0.2">
      <c r="A22" s="32" t="s">
        <v>101</v>
      </c>
      <c r="B22" s="94"/>
      <c r="C22" s="12"/>
      <c r="D22" s="32"/>
      <c r="E22" s="116"/>
      <c r="F22" s="35" t="s">
        <v>102</v>
      </c>
      <c r="G22" s="118"/>
      <c r="H22" s="103"/>
      <c r="I22" s="35"/>
      <c r="J22" s="131"/>
      <c r="K22" s="136"/>
      <c r="L22" s="36" t="s">
        <v>102</v>
      </c>
      <c r="M22" s="137"/>
      <c r="N22" s="99">
        <f t="shared" si="0"/>
        <v>0</v>
      </c>
      <c r="O22" s="5" t="e">
        <f t="shared" si="1"/>
        <v>#VALUE!</v>
      </c>
      <c r="P22" s="5">
        <f t="shared" si="2"/>
        <v>0</v>
      </c>
      <c r="Q22" s="19"/>
      <c r="S22" s="19"/>
      <c r="T22" s="19"/>
      <c r="U22" s="19"/>
      <c r="V22" s="19"/>
      <c r="W22" s="19"/>
      <c r="Y22" s="19"/>
    </row>
    <row r="23" spans="1:25" ht="13.5" customHeight="1" x14ac:dyDescent="0.2">
      <c r="A23" s="32" t="s">
        <v>103</v>
      </c>
      <c r="B23" s="94"/>
      <c r="C23" s="12"/>
      <c r="D23" s="32"/>
      <c r="E23" s="116"/>
      <c r="F23" s="30"/>
      <c r="G23" s="115"/>
      <c r="H23" s="102"/>
      <c r="I23" s="30"/>
      <c r="J23" s="92"/>
      <c r="K23" s="114"/>
      <c r="L23" s="31"/>
      <c r="M23" s="135"/>
      <c r="N23" s="99">
        <f t="shared" si="0"/>
        <v>0</v>
      </c>
      <c r="O23" s="5">
        <f t="shared" si="1"/>
        <v>0</v>
      </c>
      <c r="P23" s="5">
        <f t="shared" si="2"/>
        <v>0</v>
      </c>
      <c r="Q23" s="19"/>
      <c r="S23" s="19"/>
      <c r="T23" s="19"/>
      <c r="U23" s="19"/>
      <c r="V23" s="19"/>
      <c r="W23" s="19"/>
      <c r="Y23" s="19"/>
    </row>
    <row r="24" spans="1:25" ht="13.5" customHeight="1" x14ac:dyDescent="0.2">
      <c r="A24" s="32" t="s">
        <v>104</v>
      </c>
      <c r="B24" s="94"/>
      <c r="C24" s="12"/>
      <c r="D24" s="32"/>
      <c r="E24" s="116"/>
      <c r="F24" s="30"/>
      <c r="G24" s="115"/>
      <c r="H24" s="102"/>
      <c r="I24" s="30"/>
      <c r="J24" s="92"/>
      <c r="K24" s="114"/>
      <c r="L24" s="31"/>
      <c r="M24" s="135"/>
      <c r="N24" s="99">
        <f t="shared" si="0"/>
        <v>0</v>
      </c>
      <c r="O24" s="5">
        <f t="shared" si="1"/>
        <v>0</v>
      </c>
      <c r="P24" s="5">
        <f t="shared" si="2"/>
        <v>0</v>
      </c>
      <c r="Q24" s="19"/>
      <c r="S24" s="19"/>
      <c r="T24" s="19"/>
      <c r="U24" s="19"/>
      <c r="V24" s="19"/>
      <c r="W24" s="19"/>
      <c r="Y24" s="19"/>
    </row>
    <row r="25" spans="1:25" ht="13.5" customHeight="1" x14ac:dyDescent="0.2">
      <c r="A25" s="37" t="s">
        <v>105</v>
      </c>
      <c r="B25" s="96">
        <f t="shared" ref="B25:I25" si="4">SUM(B18:B24)</f>
        <v>5302000</v>
      </c>
      <c r="C25" s="38">
        <f t="shared" si="4"/>
        <v>5301702</v>
      </c>
      <c r="D25" s="38">
        <f t="shared" si="4"/>
        <v>5301702</v>
      </c>
      <c r="E25" s="38">
        <f t="shared" si="4"/>
        <v>0</v>
      </c>
      <c r="F25" s="38">
        <f t="shared" si="4"/>
        <v>0</v>
      </c>
      <c r="G25" s="38">
        <f t="shared" si="4"/>
        <v>0</v>
      </c>
      <c r="H25" s="38">
        <f t="shared" si="4"/>
        <v>0</v>
      </c>
      <c r="I25" s="38">
        <f t="shared" si="4"/>
        <v>0</v>
      </c>
      <c r="J25" s="37"/>
      <c r="K25" s="119"/>
      <c r="L25" s="38">
        <f>SUM(L18:L24)</f>
        <v>0</v>
      </c>
      <c r="M25" s="120"/>
      <c r="N25" s="99">
        <f t="shared" si="0"/>
        <v>5302000</v>
      </c>
      <c r="O25" s="5">
        <f t="shared" si="1"/>
        <v>5301702</v>
      </c>
      <c r="P25" s="5">
        <f t="shared" si="2"/>
        <v>5301702</v>
      </c>
      <c r="Q25" s="19"/>
      <c r="S25" s="19"/>
      <c r="T25" s="19"/>
      <c r="U25" s="19"/>
      <c r="V25" s="19"/>
      <c r="W25" s="19"/>
      <c r="Y25" s="19"/>
    </row>
    <row r="26" spans="1:25" ht="13.5" customHeight="1" x14ac:dyDescent="0.2">
      <c r="A26" s="28"/>
      <c r="B26" s="200"/>
      <c r="C26" s="39"/>
      <c r="D26" s="93"/>
      <c r="E26" s="121"/>
      <c r="F26" s="39"/>
      <c r="G26" s="122"/>
      <c r="H26" s="104"/>
      <c r="I26" s="39"/>
      <c r="J26" s="93"/>
      <c r="K26" s="121"/>
      <c r="L26" s="13"/>
      <c r="M26" s="138"/>
      <c r="N26" s="99">
        <f t="shared" si="0"/>
        <v>0</v>
      </c>
      <c r="O26" s="5">
        <f t="shared" si="1"/>
        <v>0</v>
      </c>
      <c r="P26" s="5">
        <f t="shared" si="2"/>
        <v>0</v>
      </c>
      <c r="Q26" s="19"/>
      <c r="S26" s="19"/>
      <c r="T26" s="19"/>
      <c r="U26" s="19"/>
      <c r="V26" s="19"/>
      <c r="W26" s="19"/>
      <c r="Y26" s="19"/>
    </row>
    <row r="27" spans="1:25" ht="13.5" customHeight="1" x14ac:dyDescent="0.2">
      <c r="A27" s="37" t="s">
        <v>22</v>
      </c>
      <c r="B27" s="96">
        <f t="shared" ref="B27:G27" si="5">B16+B25</f>
        <v>162828000</v>
      </c>
      <c r="C27" s="27">
        <f t="shared" si="5"/>
        <v>184492268</v>
      </c>
      <c r="D27" s="27">
        <f t="shared" si="5"/>
        <v>167713799</v>
      </c>
      <c r="E27" s="27">
        <f t="shared" si="5"/>
        <v>31512000</v>
      </c>
      <c r="F27" s="27">
        <f t="shared" si="5"/>
        <v>33566044</v>
      </c>
      <c r="G27" s="27">
        <f t="shared" si="5"/>
        <v>32753416</v>
      </c>
      <c r="H27" s="101">
        <f t="shared" ref="H27:M27" si="6">H16+H25</f>
        <v>96433000</v>
      </c>
      <c r="I27" s="27">
        <f t="shared" si="6"/>
        <v>99009974</v>
      </c>
      <c r="J27" s="27">
        <f t="shared" si="6"/>
        <v>94429996</v>
      </c>
      <c r="K27" s="27">
        <f t="shared" si="6"/>
        <v>489000</v>
      </c>
      <c r="L27" s="27">
        <f t="shared" si="6"/>
        <v>466605</v>
      </c>
      <c r="M27" s="27">
        <f t="shared" si="6"/>
        <v>264477</v>
      </c>
      <c r="N27" s="142">
        <f t="shared" si="0"/>
        <v>291262000</v>
      </c>
      <c r="O27" s="5">
        <f t="shared" si="1"/>
        <v>317534891</v>
      </c>
      <c r="P27" s="58">
        <f t="shared" si="2"/>
        <v>295161688</v>
      </c>
      <c r="Q27" s="19"/>
      <c r="S27" s="19"/>
      <c r="T27" s="19"/>
      <c r="U27" s="19"/>
      <c r="V27" s="19"/>
      <c r="W27" s="19"/>
      <c r="Y27" s="19"/>
    </row>
    <row r="28" spans="1:25" ht="13.5" customHeight="1" x14ac:dyDescent="0.2">
      <c r="A28" s="28"/>
      <c r="B28" s="200"/>
      <c r="C28" s="27"/>
      <c r="D28" s="91"/>
      <c r="E28" s="112"/>
      <c r="F28" s="27"/>
      <c r="G28" s="113"/>
      <c r="H28" s="101"/>
      <c r="I28" s="27"/>
      <c r="J28" s="91"/>
      <c r="K28" s="112"/>
      <c r="L28" s="5"/>
      <c r="M28" s="84"/>
      <c r="N28" s="99">
        <f t="shared" si="0"/>
        <v>0</v>
      </c>
      <c r="O28" s="5">
        <f t="shared" si="1"/>
        <v>0</v>
      </c>
      <c r="P28" s="5">
        <f t="shared" si="2"/>
        <v>0</v>
      </c>
      <c r="Q28" s="19"/>
      <c r="S28" s="19"/>
      <c r="T28" s="19"/>
      <c r="U28" s="19"/>
      <c r="V28" s="19"/>
      <c r="W28" s="19"/>
      <c r="Y28" s="19"/>
    </row>
    <row r="29" spans="1:25" ht="13.5" customHeight="1" x14ac:dyDescent="0.2">
      <c r="A29" s="32" t="s">
        <v>24</v>
      </c>
      <c r="B29" s="94">
        <v>67032000</v>
      </c>
      <c r="C29" s="40">
        <v>139197975</v>
      </c>
      <c r="D29" s="94">
        <v>21789899</v>
      </c>
      <c r="E29" s="123">
        <v>177000</v>
      </c>
      <c r="F29" s="27">
        <v>365000</v>
      </c>
      <c r="G29" s="113">
        <v>303173</v>
      </c>
      <c r="H29" s="101">
        <v>254000</v>
      </c>
      <c r="I29" s="27">
        <v>1250000</v>
      </c>
      <c r="J29" s="91">
        <v>1243328</v>
      </c>
      <c r="K29" s="112">
        <v>250000</v>
      </c>
      <c r="L29" s="5">
        <v>272000</v>
      </c>
      <c r="M29" s="84">
        <v>271627</v>
      </c>
      <c r="N29" s="99">
        <f t="shared" si="0"/>
        <v>67713000</v>
      </c>
      <c r="O29" s="5">
        <f t="shared" si="1"/>
        <v>141084975</v>
      </c>
      <c r="P29" s="5">
        <f t="shared" si="2"/>
        <v>23608027</v>
      </c>
      <c r="Q29" s="19"/>
      <c r="S29" s="19"/>
      <c r="T29" s="19"/>
      <c r="U29" s="19"/>
      <c r="V29" s="19"/>
      <c r="W29" s="19"/>
      <c r="Y29" s="19"/>
    </row>
    <row r="30" spans="1:25" ht="13.5" customHeight="1" x14ac:dyDescent="0.2">
      <c r="A30" s="32" t="s">
        <v>26</v>
      </c>
      <c r="B30" s="94">
        <v>101100000</v>
      </c>
      <c r="C30" s="40">
        <v>73937249</v>
      </c>
      <c r="D30" s="94">
        <v>12359636</v>
      </c>
      <c r="E30" s="123"/>
      <c r="F30" s="41"/>
      <c r="G30" s="124"/>
      <c r="H30" s="105">
        <v>3175000</v>
      </c>
      <c r="I30" s="41"/>
      <c r="J30" s="132"/>
      <c r="K30" s="139"/>
      <c r="L30" s="23"/>
      <c r="M30" s="134"/>
      <c r="N30" s="99">
        <f t="shared" si="0"/>
        <v>104275000</v>
      </c>
      <c r="O30" s="5">
        <f t="shared" si="1"/>
        <v>73937249</v>
      </c>
      <c r="P30" s="5">
        <f t="shared" si="2"/>
        <v>12359636</v>
      </c>
      <c r="Q30" s="19"/>
      <c r="S30" s="19"/>
      <c r="T30" s="19"/>
      <c r="U30" s="19"/>
      <c r="V30" s="19"/>
      <c r="W30" s="19"/>
      <c r="Y30" s="19"/>
    </row>
    <row r="31" spans="1:25" ht="13.5" customHeight="1" x14ac:dyDescent="0.2">
      <c r="A31" s="33" t="s">
        <v>106</v>
      </c>
      <c r="B31" s="95"/>
      <c r="C31" s="42">
        <v>550000</v>
      </c>
      <c r="D31" s="95">
        <v>543619</v>
      </c>
      <c r="E31" s="125"/>
      <c r="F31" s="41"/>
      <c r="G31" s="124"/>
      <c r="H31" s="105"/>
      <c r="I31" s="41"/>
      <c r="J31" s="132"/>
      <c r="K31" s="139"/>
      <c r="L31" s="23"/>
      <c r="M31" s="134"/>
      <c r="N31" s="99">
        <f t="shared" si="0"/>
        <v>0</v>
      </c>
      <c r="O31" s="5">
        <f t="shared" si="1"/>
        <v>550000</v>
      </c>
      <c r="P31" s="5">
        <f t="shared" si="2"/>
        <v>543619</v>
      </c>
      <c r="Q31" s="19"/>
      <c r="S31" s="19"/>
      <c r="T31" s="19"/>
      <c r="U31" s="19"/>
      <c r="V31" s="19"/>
      <c r="W31" s="19"/>
      <c r="Y31" s="19"/>
    </row>
    <row r="32" spans="1:25" ht="13.5" customHeight="1" x14ac:dyDescent="0.2">
      <c r="A32" s="28" t="s">
        <v>107</v>
      </c>
      <c r="B32" s="199">
        <f t="shared" ref="B32:M32" si="7">SUM(B29:B31)</f>
        <v>168132000</v>
      </c>
      <c r="C32" s="43">
        <f t="shared" si="7"/>
        <v>213685224</v>
      </c>
      <c r="D32" s="43">
        <f t="shared" si="7"/>
        <v>34693154</v>
      </c>
      <c r="E32" s="43">
        <f t="shared" si="7"/>
        <v>177000</v>
      </c>
      <c r="F32" s="43">
        <f t="shared" si="7"/>
        <v>365000</v>
      </c>
      <c r="G32" s="43">
        <f t="shared" si="7"/>
        <v>303173</v>
      </c>
      <c r="H32" s="43">
        <f t="shared" si="7"/>
        <v>3429000</v>
      </c>
      <c r="I32" s="43">
        <f t="shared" si="7"/>
        <v>1250000</v>
      </c>
      <c r="J32" s="43">
        <f t="shared" si="7"/>
        <v>1243328</v>
      </c>
      <c r="K32" s="43">
        <f t="shared" si="7"/>
        <v>250000</v>
      </c>
      <c r="L32" s="43">
        <f t="shared" si="7"/>
        <v>272000</v>
      </c>
      <c r="M32" s="43">
        <f t="shared" si="7"/>
        <v>271627</v>
      </c>
      <c r="N32" s="142">
        <f t="shared" si="0"/>
        <v>171988000</v>
      </c>
      <c r="O32" s="5">
        <f t="shared" si="1"/>
        <v>215572224</v>
      </c>
      <c r="P32" s="58">
        <f t="shared" si="2"/>
        <v>36511282</v>
      </c>
      <c r="Q32" s="19"/>
      <c r="S32" s="19"/>
      <c r="T32" s="19"/>
      <c r="U32" s="19"/>
      <c r="V32" s="19"/>
      <c r="W32" s="19"/>
      <c r="Y32" s="19"/>
    </row>
    <row r="33" spans="1:25" ht="13.5" customHeight="1" x14ac:dyDescent="0.2">
      <c r="A33" s="28"/>
      <c r="B33" s="200"/>
      <c r="C33" s="43"/>
      <c r="D33" s="96"/>
      <c r="E33" s="126"/>
      <c r="F33" s="6"/>
      <c r="G33" s="86"/>
      <c r="H33" s="80"/>
      <c r="I33" s="6"/>
      <c r="J33" s="77"/>
      <c r="K33" s="85"/>
      <c r="L33" s="5"/>
      <c r="M33" s="84"/>
      <c r="N33" s="99">
        <f t="shared" si="0"/>
        <v>0</v>
      </c>
      <c r="O33" s="5">
        <f t="shared" si="1"/>
        <v>0</v>
      </c>
      <c r="P33" s="5">
        <f t="shared" si="2"/>
        <v>0</v>
      </c>
      <c r="Q33" s="19"/>
      <c r="S33" s="19"/>
      <c r="T33" s="19"/>
      <c r="U33" s="19"/>
      <c r="V33" s="19"/>
      <c r="W33" s="19"/>
      <c r="Y33" s="19"/>
    </row>
    <row r="34" spans="1:25" ht="13.5" customHeight="1" x14ac:dyDescent="0.2">
      <c r="A34" s="32" t="s">
        <v>97</v>
      </c>
      <c r="B34" s="94"/>
      <c r="C34" s="43"/>
      <c r="D34" s="96"/>
      <c r="E34" s="126"/>
      <c r="F34" s="6"/>
      <c r="G34" s="86"/>
      <c r="H34" s="80"/>
      <c r="I34" s="6"/>
      <c r="J34" s="77"/>
      <c r="K34" s="85"/>
      <c r="L34" s="5"/>
      <c r="M34" s="84"/>
      <c r="N34" s="99">
        <f t="shared" si="0"/>
        <v>0</v>
      </c>
      <c r="O34" s="5">
        <f t="shared" si="1"/>
        <v>0</v>
      </c>
      <c r="P34" s="5">
        <f t="shared" si="2"/>
        <v>0</v>
      </c>
      <c r="Q34" s="19"/>
      <c r="S34" s="19"/>
      <c r="T34" s="19"/>
      <c r="U34" s="19"/>
      <c r="V34" s="19"/>
      <c r="W34" s="19"/>
      <c r="Y34" s="19"/>
    </row>
    <row r="35" spans="1:25" ht="13.5" customHeight="1" x14ac:dyDescent="0.2">
      <c r="A35" s="32" t="s">
        <v>98</v>
      </c>
      <c r="B35" s="94"/>
      <c r="C35" s="43"/>
      <c r="D35" s="96"/>
      <c r="E35" s="126"/>
      <c r="F35" s="6"/>
      <c r="G35" s="86"/>
      <c r="H35" s="80"/>
      <c r="I35" s="6"/>
      <c r="J35" s="77"/>
      <c r="K35" s="85"/>
      <c r="L35" s="5"/>
      <c r="M35" s="84"/>
      <c r="N35" s="99">
        <f t="shared" si="0"/>
        <v>0</v>
      </c>
      <c r="O35" s="5">
        <f t="shared" si="1"/>
        <v>0</v>
      </c>
      <c r="P35" s="5">
        <f t="shared" si="2"/>
        <v>0</v>
      </c>
      <c r="Q35" s="19"/>
      <c r="S35" s="19"/>
      <c r="T35" s="19"/>
      <c r="U35" s="19"/>
      <c r="V35" s="19"/>
      <c r="W35" s="19"/>
      <c r="Y35" s="19"/>
    </row>
    <row r="36" spans="1:25" ht="13.5" customHeight="1" x14ac:dyDescent="0.2">
      <c r="A36" s="33" t="s">
        <v>99</v>
      </c>
      <c r="B36" s="95"/>
      <c r="C36" s="43"/>
      <c r="D36" s="96"/>
      <c r="E36" s="126"/>
      <c r="F36" s="6"/>
      <c r="G36" s="86"/>
      <c r="H36" s="80"/>
      <c r="I36" s="6"/>
      <c r="J36" s="77"/>
      <c r="K36" s="85"/>
      <c r="L36" s="5"/>
      <c r="M36" s="84"/>
      <c r="N36" s="99">
        <f t="shared" si="0"/>
        <v>0</v>
      </c>
      <c r="O36" s="5">
        <f t="shared" si="1"/>
        <v>0</v>
      </c>
      <c r="P36" s="5">
        <f t="shared" si="2"/>
        <v>0</v>
      </c>
      <c r="Q36" s="19"/>
      <c r="S36" s="19"/>
      <c r="T36" s="19"/>
      <c r="U36" s="19"/>
      <c r="V36" s="19"/>
      <c r="W36" s="19"/>
      <c r="Y36" s="19"/>
    </row>
    <row r="37" spans="1:25" ht="13.5" customHeight="1" x14ac:dyDescent="0.2">
      <c r="A37" s="32" t="s">
        <v>100</v>
      </c>
      <c r="B37" s="94"/>
      <c r="C37" s="43"/>
      <c r="D37" s="96"/>
      <c r="E37" s="126"/>
      <c r="F37" s="6"/>
      <c r="G37" s="86"/>
      <c r="H37" s="80"/>
      <c r="I37" s="6"/>
      <c r="J37" s="77"/>
      <c r="K37" s="85"/>
      <c r="L37" s="5"/>
      <c r="M37" s="84"/>
      <c r="N37" s="99">
        <f t="shared" si="0"/>
        <v>0</v>
      </c>
      <c r="O37" s="5">
        <f t="shared" si="1"/>
        <v>0</v>
      </c>
      <c r="P37" s="5">
        <f t="shared" si="2"/>
        <v>0</v>
      </c>
      <c r="Q37" s="19"/>
      <c r="S37" s="19"/>
      <c r="T37" s="19"/>
      <c r="U37" s="19"/>
      <c r="V37" s="19"/>
      <c r="W37" s="19"/>
      <c r="Y37" s="19"/>
    </row>
    <row r="38" spans="1:25" ht="13.5" customHeight="1" x14ac:dyDescent="0.2">
      <c r="A38" s="32" t="s">
        <v>101</v>
      </c>
      <c r="B38" s="94"/>
      <c r="C38" s="43"/>
      <c r="D38" s="96"/>
      <c r="E38" s="126"/>
      <c r="F38" s="44" t="s">
        <v>102</v>
      </c>
      <c r="G38" s="127"/>
      <c r="H38" s="106"/>
      <c r="I38" s="44"/>
      <c r="J38" s="133"/>
      <c r="K38" s="140"/>
      <c r="L38" s="18" t="s">
        <v>102</v>
      </c>
      <c r="M38" s="109"/>
      <c r="N38" s="99">
        <f t="shared" si="0"/>
        <v>0</v>
      </c>
      <c r="O38" s="5"/>
      <c r="P38" s="5">
        <f t="shared" si="2"/>
        <v>0</v>
      </c>
      <c r="Q38" s="19"/>
      <c r="S38" s="19"/>
      <c r="T38" s="19"/>
      <c r="U38" s="19"/>
      <c r="V38" s="19"/>
      <c r="W38" s="19"/>
      <c r="Y38" s="19"/>
    </row>
    <row r="39" spans="1:25" ht="13.5" customHeight="1" x14ac:dyDescent="0.2">
      <c r="A39" s="32" t="s">
        <v>103</v>
      </c>
      <c r="B39" s="94"/>
      <c r="C39" s="43">
        <v>12</v>
      </c>
      <c r="D39" s="96">
        <v>12</v>
      </c>
      <c r="E39" s="126"/>
      <c r="F39" s="6"/>
      <c r="G39" s="86"/>
      <c r="H39" s="80"/>
      <c r="I39" s="6"/>
      <c r="J39" s="77"/>
      <c r="K39" s="85"/>
      <c r="L39" s="5"/>
      <c r="M39" s="84"/>
      <c r="N39" s="99">
        <f t="shared" si="0"/>
        <v>0</v>
      </c>
      <c r="O39" s="5">
        <f t="shared" si="1"/>
        <v>12</v>
      </c>
      <c r="P39" s="5">
        <f t="shared" si="2"/>
        <v>12</v>
      </c>
      <c r="Q39" s="19"/>
      <c r="S39" s="19"/>
      <c r="T39" s="19"/>
      <c r="U39" s="19"/>
      <c r="V39" s="19"/>
      <c r="W39" s="19"/>
      <c r="Y39" s="19"/>
    </row>
    <row r="40" spans="1:25" ht="13.5" customHeight="1" x14ac:dyDescent="0.2">
      <c r="A40" s="32" t="s">
        <v>104</v>
      </c>
      <c r="B40" s="94"/>
      <c r="C40" s="43"/>
      <c r="D40" s="96"/>
      <c r="E40" s="126"/>
      <c r="F40" s="6"/>
      <c r="G40" s="86"/>
      <c r="H40" s="80"/>
      <c r="I40" s="6"/>
      <c r="J40" s="77"/>
      <c r="K40" s="85"/>
      <c r="L40" s="5"/>
      <c r="M40" s="84"/>
      <c r="N40" s="99">
        <f t="shared" si="0"/>
        <v>0</v>
      </c>
      <c r="O40" s="5">
        <f t="shared" si="1"/>
        <v>0</v>
      </c>
      <c r="P40" s="5">
        <f t="shared" si="2"/>
        <v>0</v>
      </c>
      <c r="Q40" s="19"/>
      <c r="S40" s="19"/>
      <c r="T40" s="19"/>
      <c r="U40" s="19"/>
      <c r="V40" s="19"/>
      <c r="W40" s="19"/>
      <c r="Y40" s="19"/>
    </row>
    <row r="41" spans="1:25" ht="13.5" customHeight="1" x14ac:dyDescent="0.2">
      <c r="A41" s="37" t="s">
        <v>108</v>
      </c>
      <c r="B41" s="96">
        <f t="shared" ref="B41:I41" si="8">SUM(B34:B40)</f>
        <v>0</v>
      </c>
      <c r="C41" s="43">
        <f t="shared" si="8"/>
        <v>12</v>
      </c>
      <c r="D41" s="43">
        <f t="shared" si="8"/>
        <v>12</v>
      </c>
      <c r="E41" s="43">
        <f t="shared" si="8"/>
        <v>0</v>
      </c>
      <c r="F41" s="43">
        <f t="shared" si="8"/>
        <v>0</v>
      </c>
      <c r="G41" s="43">
        <f t="shared" si="8"/>
        <v>0</v>
      </c>
      <c r="H41" s="43">
        <f t="shared" si="8"/>
        <v>0</v>
      </c>
      <c r="I41" s="43">
        <f t="shared" si="8"/>
        <v>0</v>
      </c>
      <c r="J41" s="96"/>
      <c r="K41" s="126"/>
      <c r="L41" s="43">
        <f>SUM(L34:L40)</f>
        <v>0</v>
      </c>
      <c r="M41" s="43">
        <f>SUM(M34:M40)</f>
        <v>0</v>
      </c>
      <c r="N41" s="142">
        <f t="shared" si="0"/>
        <v>0</v>
      </c>
      <c r="O41" s="5">
        <f t="shared" si="1"/>
        <v>12</v>
      </c>
      <c r="P41" s="58">
        <f t="shared" si="2"/>
        <v>12</v>
      </c>
      <c r="Q41" s="19"/>
      <c r="S41" s="19"/>
      <c r="T41" s="19"/>
      <c r="U41" s="19"/>
      <c r="V41" s="19"/>
      <c r="W41" s="19"/>
      <c r="Y41" s="19"/>
    </row>
    <row r="42" spans="1:25" ht="13.5" customHeight="1" x14ac:dyDescent="0.2">
      <c r="A42" s="45"/>
      <c r="B42" s="97"/>
      <c r="C42" s="46"/>
      <c r="D42" s="97"/>
      <c r="E42" s="128"/>
      <c r="F42" s="5"/>
      <c r="G42" s="84"/>
      <c r="H42" s="79"/>
      <c r="I42" s="5"/>
      <c r="J42" s="76"/>
      <c r="K42" s="83"/>
      <c r="L42" s="5"/>
      <c r="M42" s="84"/>
      <c r="N42" s="99">
        <f t="shared" si="0"/>
        <v>0</v>
      </c>
      <c r="O42" s="5">
        <f t="shared" si="1"/>
        <v>0</v>
      </c>
      <c r="P42" s="5">
        <f t="shared" si="2"/>
        <v>0</v>
      </c>
      <c r="Q42" s="19"/>
      <c r="S42" s="19"/>
      <c r="T42" s="19"/>
      <c r="U42" s="19"/>
      <c r="V42" s="19"/>
      <c r="W42" s="19"/>
      <c r="Y42" s="19"/>
    </row>
    <row r="43" spans="1:25" ht="13.5" customHeight="1" x14ac:dyDescent="0.2">
      <c r="A43" s="37" t="s">
        <v>142</v>
      </c>
      <c r="B43" s="96">
        <f t="shared" ref="B43:M43" si="9">B32+B41</f>
        <v>168132000</v>
      </c>
      <c r="C43" s="47">
        <f t="shared" si="9"/>
        <v>213685236</v>
      </c>
      <c r="D43" s="47">
        <f t="shared" si="9"/>
        <v>34693166</v>
      </c>
      <c r="E43" s="47">
        <f t="shared" si="9"/>
        <v>177000</v>
      </c>
      <c r="F43" s="47">
        <f t="shared" si="9"/>
        <v>365000</v>
      </c>
      <c r="G43" s="47">
        <f t="shared" si="9"/>
        <v>303173</v>
      </c>
      <c r="H43" s="47">
        <f t="shared" si="9"/>
        <v>3429000</v>
      </c>
      <c r="I43" s="47">
        <f t="shared" si="9"/>
        <v>1250000</v>
      </c>
      <c r="J43" s="47">
        <f t="shared" si="9"/>
        <v>1243328</v>
      </c>
      <c r="K43" s="47">
        <f t="shared" si="9"/>
        <v>250000</v>
      </c>
      <c r="L43" s="47">
        <f t="shared" si="9"/>
        <v>272000</v>
      </c>
      <c r="M43" s="47">
        <f t="shared" si="9"/>
        <v>271627</v>
      </c>
      <c r="N43" s="142">
        <f t="shared" si="0"/>
        <v>171988000</v>
      </c>
      <c r="O43" s="5">
        <f t="shared" si="1"/>
        <v>215572236</v>
      </c>
      <c r="P43" s="58">
        <f t="shared" si="2"/>
        <v>36511294</v>
      </c>
      <c r="Q43" s="19"/>
      <c r="S43" s="19"/>
    </row>
    <row r="44" spans="1:25" ht="13.5" customHeight="1" x14ac:dyDescent="0.2">
      <c r="A44" s="48"/>
      <c r="B44" s="10"/>
      <c r="C44" s="49"/>
      <c r="D44" s="98"/>
      <c r="E44" s="129"/>
      <c r="F44" s="49"/>
      <c r="G44" s="130"/>
      <c r="H44" s="107"/>
      <c r="I44" s="49"/>
      <c r="J44" s="98"/>
      <c r="K44" s="129"/>
      <c r="L44" s="5"/>
      <c r="M44" s="84"/>
      <c r="N44" s="99">
        <f t="shared" si="0"/>
        <v>0</v>
      </c>
      <c r="O44" s="5">
        <f t="shared" si="1"/>
        <v>0</v>
      </c>
      <c r="P44" s="5">
        <f t="shared" si="2"/>
        <v>0</v>
      </c>
      <c r="Q44" s="19"/>
      <c r="S44" s="19"/>
    </row>
    <row r="45" spans="1:25" ht="15" customHeight="1" x14ac:dyDescent="0.2">
      <c r="A45" s="50" t="s">
        <v>109</v>
      </c>
      <c r="B45" s="201">
        <f t="shared" ref="B45:M45" si="10">B27+B43</f>
        <v>330960000</v>
      </c>
      <c r="C45" s="49">
        <f t="shared" si="10"/>
        <v>398177504</v>
      </c>
      <c r="D45" s="49">
        <f t="shared" si="10"/>
        <v>202406965</v>
      </c>
      <c r="E45" s="49">
        <f t="shared" si="10"/>
        <v>31689000</v>
      </c>
      <c r="F45" s="49">
        <f t="shared" si="10"/>
        <v>33931044</v>
      </c>
      <c r="G45" s="49">
        <f t="shared" si="10"/>
        <v>33056589</v>
      </c>
      <c r="H45" s="49">
        <f>H43+H27</f>
        <v>99862000</v>
      </c>
      <c r="I45" s="49">
        <f t="shared" si="10"/>
        <v>100259974</v>
      </c>
      <c r="J45" s="49">
        <f t="shared" si="10"/>
        <v>95673324</v>
      </c>
      <c r="K45" s="49">
        <f t="shared" si="10"/>
        <v>739000</v>
      </c>
      <c r="L45" s="49">
        <f t="shared" si="10"/>
        <v>738605</v>
      </c>
      <c r="M45" s="49">
        <f t="shared" si="10"/>
        <v>536104</v>
      </c>
      <c r="N45" s="142">
        <f t="shared" si="0"/>
        <v>463250000</v>
      </c>
      <c r="O45" s="5">
        <f t="shared" si="1"/>
        <v>533107127</v>
      </c>
      <c r="P45" s="58">
        <f t="shared" si="2"/>
        <v>331672982</v>
      </c>
    </row>
    <row r="46" spans="1:25" x14ac:dyDescent="0.2">
      <c r="A46" s="32" t="s">
        <v>101</v>
      </c>
      <c r="B46" s="94">
        <v>114635000</v>
      </c>
      <c r="C46" s="40">
        <v>117274644</v>
      </c>
      <c r="D46" s="94">
        <v>115658450</v>
      </c>
      <c r="E46" s="123"/>
      <c r="F46" s="44" t="s">
        <v>102</v>
      </c>
      <c r="G46" s="127"/>
      <c r="H46" s="106"/>
      <c r="I46" s="44" t="s">
        <v>102</v>
      </c>
      <c r="J46" s="133"/>
      <c r="K46" s="140"/>
      <c r="L46" s="18" t="s">
        <v>102</v>
      </c>
      <c r="M46" s="109"/>
      <c r="N46" s="142">
        <f t="shared" si="0"/>
        <v>114635000</v>
      </c>
      <c r="O46" s="58">
        <v>117274644</v>
      </c>
      <c r="P46" s="58">
        <f t="shared" si="2"/>
        <v>115658450</v>
      </c>
    </row>
    <row r="47" spans="1:25" x14ac:dyDescent="0.2">
      <c r="O47" s="189"/>
    </row>
  </sheetData>
  <sheetProtection selectLockedCells="1" selectUnlockedCells="1"/>
  <mergeCells count="8">
    <mergeCell ref="A6:A7"/>
    <mergeCell ref="E6:G6"/>
    <mergeCell ref="H6:J6"/>
    <mergeCell ref="K6:M6"/>
    <mergeCell ref="A2:O2"/>
    <mergeCell ref="A3:O3"/>
    <mergeCell ref="A4:O4"/>
    <mergeCell ref="A5:O5"/>
  </mergeCells>
  <phoneticPr fontId="18" type="noConversion"/>
  <pageMargins left="0.50972222222222219" right="0.25972222222222224" top="0.4" bottom="0.32013888888888886" header="0.51180555555555551" footer="0.51180555555555551"/>
  <pageSetup paperSize="9" scale="70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G60"/>
  <sheetViews>
    <sheetView workbookViewId="0">
      <pane ySplit="8" topLeftCell="A63" activePane="bottomLeft" state="frozen"/>
      <selection pane="bottomLeft" activeCell="I1" sqref="I1:N1"/>
    </sheetView>
  </sheetViews>
  <sheetFormatPr defaultRowHeight="12.75" x14ac:dyDescent="0.2"/>
  <cols>
    <col min="1" max="1" width="25.28515625" style="231" customWidth="1"/>
    <col min="2" max="2" width="12.7109375" style="231" customWidth="1"/>
    <col min="3" max="5" width="11" customWidth="1"/>
    <col min="6" max="6" width="10.140625" bestFit="1" customWidth="1"/>
    <col min="7" max="8" width="10.140625" customWidth="1"/>
    <col min="9" max="9" width="11.85546875" customWidth="1"/>
    <col min="10" max="11" width="10.140625" customWidth="1"/>
    <col min="14" max="14" width="11.7109375" customWidth="1"/>
    <col min="15" max="17" width="10.7109375" customWidth="1"/>
    <col min="18" max="18" width="11.28515625" customWidth="1"/>
    <col min="19" max="19" width="10.85546875" customWidth="1"/>
    <col min="20" max="22" width="11.28515625" style="11" customWidth="1"/>
    <col min="23" max="23" width="11.85546875" customWidth="1"/>
    <col min="24" max="24" width="10.7109375" customWidth="1"/>
    <col min="25" max="25" width="11.42578125" customWidth="1"/>
    <col min="26" max="26" width="11.140625" bestFit="1" customWidth="1"/>
    <col min="27" max="28" width="11.140625" customWidth="1"/>
    <col min="29" max="30" width="12.42578125" customWidth="1"/>
    <col min="31" max="32" width="11.7109375" customWidth="1"/>
    <col min="33" max="37" width="13.7109375" style="11" customWidth="1"/>
    <col min="38" max="38" width="10.140625" bestFit="1" customWidth="1"/>
    <col min="39" max="39" width="11.140625" bestFit="1" customWidth="1"/>
    <col min="40" max="40" width="10.28515625" customWidth="1"/>
    <col min="41" max="41" width="11.7109375" style="11" customWidth="1"/>
    <col min="280" max="280" width="25.28515625" customWidth="1"/>
    <col min="281" max="281" width="11" customWidth="1"/>
    <col min="282" max="283" width="10.140625" bestFit="1" customWidth="1"/>
    <col min="285" max="285" width="10.7109375" customWidth="1"/>
    <col min="287" max="287" width="11.28515625" customWidth="1"/>
    <col min="288" max="288" width="10.7109375" customWidth="1"/>
    <col min="289" max="289" width="11.140625" bestFit="1" customWidth="1"/>
    <col min="290" max="290" width="12.42578125" customWidth="1"/>
    <col min="291" max="291" width="11.7109375" customWidth="1"/>
    <col min="292" max="293" width="13.7109375" customWidth="1"/>
    <col min="294" max="294" width="10.140625" bestFit="1" customWidth="1"/>
    <col min="295" max="295" width="11.140625" bestFit="1" customWidth="1"/>
    <col min="296" max="296" width="10.28515625" customWidth="1"/>
    <col min="297" max="297" width="11.7109375" customWidth="1"/>
    <col min="536" max="536" width="25.28515625" customWidth="1"/>
    <col min="537" max="537" width="11" customWidth="1"/>
    <col min="538" max="539" width="10.140625" bestFit="1" customWidth="1"/>
    <col min="541" max="541" width="10.7109375" customWidth="1"/>
    <col min="543" max="543" width="11.28515625" customWidth="1"/>
    <col min="544" max="544" width="10.7109375" customWidth="1"/>
    <col min="545" max="545" width="11.140625" bestFit="1" customWidth="1"/>
    <col min="546" max="546" width="12.42578125" customWidth="1"/>
    <col min="547" max="547" width="11.7109375" customWidth="1"/>
    <col min="548" max="549" width="13.7109375" customWidth="1"/>
    <col min="550" max="550" width="10.140625" bestFit="1" customWidth="1"/>
    <col min="551" max="551" width="11.140625" bestFit="1" customWidth="1"/>
    <col min="552" max="552" width="10.28515625" customWidth="1"/>
    <col min="553" max="553" width="11.7109375" customWidth="1"/>
    <col min="792" max="792" width="25.28515625" customWidth="1"/>
    <col min="793" max="793" width="11" customWidth="1"/>
    <col min="794" max="795" width="10.140625" bestFit="1" customWidth="1"/>
    <col min="797" max="797" width="10.7109375" customWidth="1"/>
    <col min="799" max="799" width="11.28515625" customWidth="1"/>
    <col min="800" max="800" width="10.7109375" customWidth="1"/>
    <col min="801" max="801" width="11.140625" bestFit="1" customWidth="1"/>
    <col min="802" max="802" width="12.42578125" customWidth="1"/>
    <col min="803" max="803" width="11.7109375" customWidth="1"/>
    <col min="804" max="805" width="13.7109375" customWidth="1"/>
    <col min="806" max="806" width="10.140625" bestFit="1" customWidth="1"/>
    <col min="807" max="807" width="11.140625" bestFit="1" customWidth="1"/>
    <col min="808" max="808" width="10.28515625" customWidth="1"/>
    <col min="809" max="809" width="11.7109375" customWidth="1"/>
    <col min="1048" max="1048" width="25.28515625" customWidth="1"/>
    <col min="1049" max="1049" width="11" customWidth="1"/>
    <col min="1050" max="1051" width="10.140625" bestFit="1" customWidth="1"/>
    <col min="1053" max="1053" width="10.7109375" customWidth="1"/>
    <col min="1055" max="1055" width="11.28515625" customWidth="1"/>
    <col min="1056" max="1056" width="10.7109375" customWidth="1"/>
    <col min="1057" max="1057" width="11.140625" bestFit="1" customWidth="1"/>
    <col min="1058" max="1058" width="12.42578125" customWidth="1"/>
    <col min="1059" max="1059" width="11.7109375" customWidth="1"/>
    <col min="1060" max="1061" width="13.7109375" customWidth="1"/>
    <col min="1062" max="1062" width="10.140625" bestFit="1" customWidth="1"/>
    <col min="1063" max="1063" width="11.140625" bestFit="1" customWidth="1"/>
    <col min="1064" max="1064" width="10.28515625" customWidth="1"/>
    <col min="1065" max="1065" width="11.7109375" customWidth="1"/>
    <col min="1304" max="1304" width="25.28515625" customWidth="1"/>
    <col min="1305" max="1305" width="11" customWidth="1"/>
    <col min="1306" max="1307" width="10.140625" bestFit="1" customWidth="1"/>
    <col min="1309" max="1309" width="10.7109375" customWidth="1"/>
    <col min="1311" max="1311" width="11.28515625" customWidth="1"/>
    <col min="1312" max="1312" width="10.7109375" customWidth="1"/>
    <col min="1313" max="1313" width="11.140625" bestFit="1" customWidth="1"/>
    <col min="1314" max="1314" width="12.42578125" customWidth="1"/>
    <col min="1315" max="1315" width="11.7109375" customWidth="1"/>
    <col min="1316" max="1317" width="13.7109375" customWidth="1"/>
    <col min="1318" max="1318" width="10.140625" bestFit="1" customWidth="1"/>
    <col min="1319" max="1319" width="11.140625" bestFit="1" customWidth="1"/>
    <col min="1320" max="1320" width="10.28515625" customWidth="1"/>
    <col min="1321" max="1321" width="11.7109375" customWidth="1"/>
    <col min="1560" max="1560" width="25.28515625" customWidth="1"/>
    <col min="1561" max="1561" width="11" customWidth="1"/>
    <col min="1562" max="1563" width="10.140625" bestFit="1" customWidth="1"/>
    <col min="1565" max="1565" width="10.7109375" customWidth="1"/>
    <col min="1567" max="1567" width="11.28515625" customWidth="1"/>
    <col min="1568" max="1568" width="10.7109375" customWidth="1"/>
    <col min="1569" max="1569" width="11.140625" bestFit="1" customWidth="1"/>
    <col min="1570" max="1570" width="12.42578125" customWidth="1"/>
    <col min="1571" max="1571" width="11.7109375" customWidth="1"/>
    <col min="1572" max="1573" width="13.7109375" customWidth="1"/>
    <col min="1574" max="1574" width="10.140625" bestFit="1" customWidth="1"/>
    <col min="1575" max="1575" width="11.140625" bestFit="1" customWidth="1"/>
    <col min="1576" max="1576" width="10.28515625" customWidth="1"/>
    <col min="1577" max="1577" width="11.7109375" customWidth="1"/>
    <col min="1816" max="1816" width="25.28515625" customWidth="1"/>
    <col min="1817" max="1817" width="11" customWidth="1"/>
    <col min="1818" max="1819" width="10.140625" bestFit="1" customWidth="1"/>
    <col min="1821" max="1821" width="10.7109375" customWidth="1"/>
    <col min="1823" max="1823" width="11.28515625" customWidth="1"/>
    <col min="1824" max="1824" width="10.7109375" customWidth="1"/>
    <col min="1825" max="1825" width="11.140625" bestFit="1" customWidth="1"/>
    <col min="1826" max="1826" width="12.42578125" customWidth="1"/>
    <col min="1827" max="1827" width="11.7109375" customWidth="1"/>
    <col min="1828" max="1829" width="13.7109375" customWidth="1"/>
    <col min="1830" max="1830" width="10.140625" bestFit="1" customWidth="1"/>
    <col min="1831" max="1831" width="11.140625" bestFit="1" customWidth="1"/>
    <col min="1832" max="1832" width="10.28515625" customWidth="1"/>
    <col min="1833" max="1833" width="11.7109375" customWidth="1"/>
    <col min="2072" max="2072" width="25.28515625" customWidth="1"/>
    <col min="2073" max="2073" width="11" customWidth="1"/>
    <col min="2074" max="2075" width="10.140625" bestFit="1" customWidth="1"/>
    <col min="2077" max="2077" width="10.7109375" customWidth="1"/>
    <col min="2079" max="2079" width="11.28515625" customWidth="1"/>
    <col min="2080" max="2080" width="10.7109375" customWidth="1"/>
    <col min="2081" max="2081" width="11.140625" bestFit="1" customWidth="1"/>
    <col min="2082" max="2082" width="12.42578125" customWidth="1"/>
    <col min="2083" max="2083" width="11.7109375" customWidth="1"/>
    <col min="2084" max="2085" width="13.7109375" customWidth="1"/>
    <col min="2086" max="2086" width="10.140625" bestFit="1" customWidth="1"/>
    <col min="2087" max="2087" width="11.140625" bestFit="1" customWidth="1"/>
    <col min="2088" max="2088" width="10.28515625" customWidth="1"/>
    <col min="2089" max="2089" width="11.7109375" customWidth="1"/>
    <col min="2328" max="2328" width="25.28515625" customWidth="1"/>
    <col min="2329" max="2329" width="11" customWidth="1"/>
    <col min="2330" max="2331" width="10.140625" bestFit="1" customWidth="1"/>
    <col min="2333" max="2333" width="10.7109375" customWidth="1"/>
    <col min="2335" max="2335" width="11.28515625" customWidth="1"/>
    <col min="2336" max="2336" width="10.7109375" customWidth="1"/>
    <col min="2337" max="2337" width="11.140625" bestFit="1" customWidth="1"/>
    <col min="2338" max="2338" width="12.42578125" customWidth="1"/>
    <col min="2339" max="2339" width="11.7109375" customWidth="1"/>
    <col min="2340" max="2341" width="13.7109375" customWidth="1"/>
    <col min="2342" max="2342" width="10.140625" bestFit="1" customWidth="1"/>
    <col min="2343" max="2343" width="11.140625" bestFit="1" customWidth="1"/>
    <col min="2344" max="2344" width="10.28515625" customWidth="1"/>
    <col min="2345" max="2345" width="11.7109375" customWidth="1"/>
    <col min="2584" max="2584" width="25.28515625" customWidth="1"/>
    <col min="2585" max="2585" width="11" customWidth="1"/>
    <col min="2586" max="2587" width="10.140625" bestFit="1" customWidth="1"/>
    <col min="2589" max="2589" width="10.7109375" customWidth="1"/>
    <col min="2591" max="2591" width="11.28515625" customWidth="1"/>
    <col min="2592" max="2592" width="10.7109375" customWidth="1"/>
    <col min="2593" max="2593" width="11.140625" bestFit="1" customWidth="1"/>
    <col min="2594" max="2594" width="12.42578125" customWidth="1"/>
    <col min="2595" max="2595" width="11.7109375" customWidth="1"/>
    <col min="2596" max="2597" width="13.7109375" customWidth="1"/>
    <col min="2598" max="2598" width="10.140625" bestFit="1" customWidth="1"/>
    <col min="2599" max="2599" width="11.140625" bestFit="1" customWidth="1"/>
    <col min="2600" max="2600" width="10.28515625" customWidth="1"/>
    <col min="2601" max="2601" width="11.7109375" customWidth="1"/>
    <col min="2840" max="2840" width="25.28515625" customWidth="1"/>
    <col min="2841" max="2841" width="11" customWidth="1"/>
    <col min="2842" max="2843" width="10.140625" bestFit="1" customWidth="1"/>
    <col min="2845" max="2845" width="10.7109375" customWidth="1"/>
    <col min="2847" max="2847" width="11.28515625" customWidth="1"/>
    <col min="2848" max="2848" width="10.7109375" customWidth="1"/>
    <col min="2849" max="2849" width="11.140625" bestFit="1" customWidth="1"/>
    <col min="2850" max="2850" width="12.42578125" customWidth="1"/>
    <col min="2851" max="2851" width="11.7109375" customWidth="1"/>
    <col min="2852" max="2853" width="13.7109375" customWidth="1"/>
    <col min="2854" max="2854" width="10.140625" bestFit="1" customWidth="1"/>
    <col min="2855" max="2855" width="11.140625" bestFit="1" customWidth="1"/>
    <col min="2856" max="2856" width="10.28515625" customWidth="1"/>
    <col min="2857" max="2857" width="11.7109375" customWidth="1"/>
    <col min="3096" max="3096" width="25.28515625" customWidth="1"/>
    <col min="3097" max="3097" width="11" customWidth="1"/>
    <col min="3098" max="3099" width="10.140625" bestFit="1" customWidth="1"/>
    <col min="3101" max="3101" width="10.7109375" customWidth="1"/>
    <col min="3103" max="3103" width="11.28515625" customWidth="1"/>
    <col min="3104" max="3104" width="10.7109375" customWidth="1"/>
    <col min="3105" max="3105" width="11.140625" bestFit="1" customWidth="1"/>
    <col min="3106" max="3106" width="12.42578125" customWidth="1"/>
    <col min="3107" max="3107" width="11.7109375" customWidth="1"/>
    <col min="3108" max="3109" width="13.7109375" customWidth="1"/>
    <col min="3110" max="3110" width="10.140625" bestFit="1" customWidth="1"/>
    <col min="3111" max="3111" width="11.140625" bestFit="1" customWidth="1"/>
    <col min="3112" max="3112" width="10.28515625" customWidth="1"/>
    <col min="3113" max="3113" width="11.7109375" customWidth="1"/>
    <col min="3352" max="3352" width="25.28515625" customWidth="1"/>
    <col min="3353" max="3353" width="11" customWidth="1"/>
    <col min="3354" max="3355" width="10.140625" bestFit="1" customWidth="1"/>
    <col min="3357" max="3357" width="10.7109375" customWidth="1"/>
    <col min="3359" max="3359" width="11.28515625" customWidth="1"/>
    <col min="3360" max="3360" width="10.7109375" customWidth="1"/>
    <col min="3361" max="3361" width="11.140625" bestFit="1" customWidth="1"/>
    <col min="3362" max="3362" width="12.42578125" customWidth="1"/>
    <col min="3363" max="3363" width="11.7109375" customWidth="1"/>
    <col min="3364" max="3365" width="13.7109375" customWidth="1"/>
    <col min="3366" max="3366" width="10.140625" bestFit="1" customWidth="1"/>
    <col min="3367" max="3367" width="11.140625" bestFit="1" customWidth="1"/>
    <col min="3368" max="3368" width="10.28515625" customWidth="1"/>
    <col min="3369" max="3369" width="11.7109375" customWidth="1"/>
    <col min="3608" max="3608" width="25.28515625" customWidth="1"/>
    <col min="3609" max="3609" width="11" customWidth="1"/>
    <col min="3610" max="3611" width="10.140625" bestFit="1" customWidth="1"/>
    <col min="3613" max="3613" width="10.7109375" customWidth="1"/>
    <col min="3615" max="3615" width="11.28515625" customWidth="1"/>
    <col min="3616" max="3616" width="10.7109375" customWidth="1"/>
    <col min="3617" max="3617" width="11.140625" bestFit="1" customWidth="1"/>
    <col min="3618" max="3618" width="12.42578125" customWidth="1"/>
    <col min="3619" max="3619" width="11.7109375" customWidth="1"/>
    <col min="3620" max="3621" width="13.7109375" customWidth="1"/>
    <col min="3622" max="3622" width="10.140625" bestFit="1" customWidth="1"/>
    <col min="3623" max="3623" width="11.140625" bestFit="1" customWidth="1"/>
    <col min="3624" max="3624" width="10.28515625" customWidth="1"/>
    <col min="3625" max="3625" width="11.7109375" customWidth="1"/>
    <col min="3864" max="3864" width="25.28515625" customWidth="1"/>
    <col min="3865" max="3865" width="11" customWidth="1"/>
    <col min="3866" max="3867" width="10.140625" bestFit="1" customWidth="1"/>
    <col min="3869" max="3869" width="10.7109375" customWidth="1"/>
    <col min="3871" max="3871" width="11.28515625" customWidth="1"/>
    <col min="3872" max="3872" width="10.7109375" customWidth="1"/>
    <col min="3873" max="3873" width="11.140625" bestFit="1" customWidth="1"/>
    <col min="3874" max="3874" width="12.42578125" customWidth="1"/>
    <col min="3875" max="3875" width="11.7109375" customWidth="1"/>
    <col min="3876" max="3877" width="13.7109375" customWidth="1"/>
    <col min="3878" max="3878" width="10.140625" bestFit="1" customWidth="1"/>
    <col min="3879" max="3879" width="11.140625" bestFit="1" customWidth="1"/>
    <col min="3880" max="3880" width="10.28515625" customWidth="1"/>
    <col min="3881" max="3881" width="11.7109375" customWidth="1"/>
    <col min="4120" max="4120" width="25.28515625" customWidth="1"/>
    <col min="4121" max="4121" width="11" customWidth="1"/>
    <col min="4122" max="4123" width="10.140625" bestFit="1" customWidth="1"/>
    <col min="4125" max="4125" width="10.7109375" customWidth="1"/>
    <col min="4127" max="4127" width="11.28515625" customWidth="1"/>
    <col min="4128" max="4128" width="10.7109375" customWidth="1"/>
    <col min="4129" max="4129" width="11.140625" bestFit="1" customWidth="1"/>
    <col min="4130" max="4130" width="12.42578125" customWidth="1"/>
    <col min="4131" max="4131" width="11.7109375" customWidth="1"/>
    <col min="4132" max="4133" width="13.7109375" customWidth="1"/>
    <col min="4134" max="4134" width="10.140625" bestFit="1" customWidth="1"/>
    <col min="4135" max="4135" width="11.140625" bestFit="1" customWidth="1"/>
    <col min="4136" max="4136" width="10.28515625" customWidth="1"/>
    <col min="4137" max="4137" width="11.7109375" customWidth="1"/>
    <col min="4376" max="4376" width="25.28515625" customWidth="1"/>
    <col min="4377" max="4377" width="11" customWidth="1"/>
    <col min="4378" max="4379" width="10.140625" bestFit="1" customWidth="1"/>
    <col min="4381" max="4381" width="10.7109375" customWidth="1"/>
    <col min="4383" max="4383" width="11.28515625" customWidth="1"/>
    <col min="4384" max="4384" width="10.7109375" customWidth="1"/>
    <col min="4385" max="4385" width="11.140625" bestFit="1" customWidth="1"/>
    <col min="4386" max="4386" width="12.42578125" customWidth="1"/>
    <col min="4387" max="4387" width="11.7109375" customWidth="1"/>
    <col min="4388" max="4389" width="13.7109375" customWidth="1"/>
    <col min="4390" max="4390" width="10.140625" bestFit="1" customWidth="1"/>
    <col min="4391" max="4391" width="11.140625" bestFit="1" customWidth="1"/>
    <col min="4392" max="4392" width="10.28515625" customWidth="1"/>
    <col min="4393" max="4393" width="11.7109375" customWidth="1"/>
    <col min="4632" max="4632" width="25.28515625" customWidth="1"/>
    <col min="4633" max="4633" width="11" customWidth="1"/>
    <col min="4634" max="4635" width="10.140625" bestFit="1" customWidth="1"/>
    <col min="4637" max="4637" width="10.7109375" customWidth="1"/>
    <col min="4639" max="4639" width="11.28515625" customWidth="1"/>
    <col min="4640" max="4640" width="10.7109375" customWidth="1"/>
    <col min="4641" max="4641" width="11.140625" bestFit="1" customWidth="1"/>
    <col min="4642" max="4642" width="12.42578125" customWidth="1"/>
    <col min="4643" max="4643" width="11.7109375" customWidth="1"/>
    <col min="4644" max="4645" width="13.7109375" customWidth="1"/>
    <col min="4646" max="4646" width="10.140625" bestFit="1" customWidth="1"/>
    <col min="4647" max="4647" width="11.140625" bestFit="1" customWidth="1"/>
    <col min="4648" max="4648" width="10.28515625" customWidth="1"/>
    <col min="4649" max="4649" width="11.7109375" customWidth="1"/>
    <col min="4888" max="4888" width="25.28515625" customWidth="1"/>
    <col min="4889" max="4889" width="11" customWidth="1"/>
    <col min="4890" max="4891" width="10.140625" bestFit="1" customWidth="1"/>
    <col min="4893" max="4893" width="10.7109375" customWidth="1"/>
    <col min="4895" max="4895" width="11.28515625" customWidth="1"/>
    <col min="4896" max="4896" width="10.7109375" customWidth="1"/>
    <col min="4897" max="4897" width="11.140625" bestFit="1" customWidth="1"/>
    <col min="4898" max="4898" width="12.42578125" customWidth="1"/>
    <col min="4899" max="4899" width="11.7109375" customWidth="1"/>
    <col min="4900" max="4901" width="13.7109375" customWidth="1"/>
    <col min="4902" max="4902" width="10.140625" bestFit="1" customWidth="1"/>
    <col min="4903" max="4903" width="11.140625" bestFit="1" customWidth="1"/>
    <col min="4904" max="4904" width="10.28515625" customWidth="1"/>
    <col min="4905" max="4905" width="11.7109375" customWidth="1"/>
    <col min="5144" max="5144" width="25.28515625" customWidth="1"/>
    <col min="5145" max="5145" width="11" customWidth="1"/>
    <col min="5146" max="5147" width="10.140625" bestFit="1" customWidth="1"/>
    <col min="5149" max="5149" width="10.7109375" customWidth="1"/>
    <col min="5151" max="5151" width="11.28515625" customWidth="1"/>
    <col min="5152" max="5152" width="10.7109375" customWidth="1"/>
    <col min="5153" max="5153" width="11.140625" bestFit="1" customWidth="1"/>
    <col min="5154" max="5154" width="12.42578125" customWidth="1"/>
    <col min="5155" max="5155" width="11.7109375" customWidth="1"/>
    <col min="5156" max="5157" width="13.7109375" customWidth="1"/>
    <col min="5158" max="5158" width="10.140625" bestFit="1" customWidth="1"/>
    <col min="5159" max="5159" width="11.140625" bestFit="1" customWidth="1"/>
    <col min="5160" max="5160" width="10.28515625" customWidth="1"/>
    <col min="5161" max="5161" width="11.7109375" customWidth="1"/>
    <col min="5400" max="5400" width="25.28515625" customWidth="1"/>
    <col min="5401" max="5401" width="11" customWidth="1"/>
    <col min="5402" max="5403" width="10.140625" bestFit="1" customWidth="1"/>
    <col min="5405" max="5405" width="10.7109375" customWidth="1"/>
    <col min="5407" max="5407" width="11.28515625" customWidth="1"/>
    <col min="5408" max="5408" width="10.7109375" customWidth="1"/>
    <col min="5409" max="5409" width="11.140625" bestFit="1" customWidth="1"/>
    <col min="5410" max="5410" width="12.42578125" customWidth="1"/>
    <col min="5411" max="5411" width="11.7109375" customWidth="1"/>
    <col min="5412" max="5413" width="13.7109375" customWidth="1"/>
    <col min="5414" max="5414" width="10.140625" bestFit="1" customWidth="1"/>
    <col min="5415" max="5415" width="11.140625" bestFit="1" customWidth="1"/>
    <col min="5416" max="5416" width="10.28515625" customWidth="1"/>
    <col min="5417" max="5417" width="11.7109375" customWidth="1"/>
    <col min="5656" max="5656" width="25.28515625" customWidth="1"/>
    <col min="5657" max="5657" width="11" customWidth="1"/>
    <col min="5658" max="5659" width="10.140625" bestFit="1" customWidth="1"/>
    <col min="5661" max="5661" width="10.7109375" customWidth="1"/>
    <col min="5663" max="5663" width="11.28515625" customWidth="1"/>
    <col min="5664" max="5664" width="10.7109375" customWidth="1"/>
    <col min="5665" max="5665" width="11.140625" bestFit="1" customWidth="1"/>
    <col min="5666" max="5666" width="12.42578125" customWidth="1"/>
    <col min="5667" max="5667" width="11.7109375" customWidth="1"/>
    <col min="5668" max="5669" width="13.7109375" customWidth="1"/>
    <col min="5670" max="5670" width="10.140625" bestFit="1" customWidth="1"/>
    <col min="5671" max="5671" width="11.140625" bestFit="1" customWidth="1"/>
    <col min="5672" max="5672" width="10.28515625" customWidth="1"/>
    <col min="5673" max="5673" width="11.7109375" customWidth="1"/>
    <col min="5912" max="5912" width="25.28515625" customWidth="1"/>
    <col min="5913" max="5913" width="11" customWidth="1"/>
    <col min="5914" max="5915" width="10.140625" bestFit="1" customWidth="1"/>
    <col min="5917" max="5917" width="10.7109375" customWidth="1"/>
    <col min="5919" max="5919" width="11.28515625" customWidth="1"/>
    <col min="5920" max="5920" width="10.7109375" customWidth="1"/>
    <col min="5921" max="5921" width="11.140625" bestFit="1" customWidth="1"/>
    <col min="5922" max="5922" width="12.42578125" customWidth="1"/>
    <col min="5923" max="5923" width="11.7109375" customWidth="1"/>
    <col min="5924" max="5925" width="13.7109375" customWidth="1"/>
    <col min="5926" max="5926" width="10.140625" bestFit="1" customWidth="1"/>
    <col min="5927" max="5927" width="11.140625" bestFit="1" customWidth="1"/>
    <col min="5928" max="5928" width="10.28515625" customWidth="1"/>
    <col min="5929" max="5929" width="11.7109375" customWidth="1"/>
    <col min="6168" max="6168" width="25.28515625" customWidth="1"/>
    <col min="6169" max="6169" width="11" customWidth="1"/>
    <col min="6170" max="6171" width="10.140625" bestFit="1" customWidth="1"/>
    <col min="6173" max="6173" width="10.7109375" customWidth="1"/>
    <col min="6175" max="6175" width="11.28515625" customWidth="1"/>
    <col min="6176" max="6176" width="10.7109375" customWidth="1"/>
    <col min="6177" max="6177" width="11.140625" bestFit="1" customWidth="1"/>
    <col min="6178" max="6178" width="12.42578125" customWidth="1"/>
    <col min="6179" max="6179" width="11.7109375" customWidth="1"/>
    <col min="6180" max="6181" width="13.7109375" customWidth="1"/>
    <col min="6182" max="6182" width="10.140625" bestFit="1" customWidth="1"/>
    <col min="6183" max="6183" width="11.140625" bestFit="1" customWidth="1"/>
    <col min="6184" max="6184" width="10.28515625" customWidth="1"/>
    <col min="6185" max="6185" width="11.7109375" customWidth="1"/>
    <col min="6424" max="6424" width="25.28515625" customWidth="1"/>
    <col min="6425" max="6425" width="11" customWidth="1"/>
    <col min="6426" max="6427" width="10.140625" bestFit="1" customWidth="1"/>
    <col min="6429" max="6429" width="10.7109375" customWidth="1"/>
    <col min="6431" max="6431" width="11.28515625" customWidth="1"/>
    <col min="6432" max="6432" width="10.7109375" customWidth="1"/>
    <col min="6433" max="6433" width="11.140625" bestFit="1" customWidth="1"/>
    <col min="6434" max="6434" width="12.42578125" customWidth="1"/>
    <col min="6435" max="6435" width="11.7109375" customWidth="1"/>
    <col min="6436" max="6437" width="13.7109375" customWidth="1"/>
    <col min="6438" max="6438" width="10.140625" bestFit="1" customWidth="1"/>
    <col min="6439" max="6439" width="11.140625" bestFit="1" customWidth="1"/>
    <col min="6440" max="6440" width="10.28515625" customWidth="1"/>
    <col min="6441" max="6441" width="11.7109375" customWidth="1"/>
    <col min="6680" max="6680" width="25.28515625" customWidth="1"/>
    <col min="6681" max="6681" width="11" customWidth="1"/>
    <col min="6682" max="6683" width="10.140625" bestFit="1" customWidth="1"/>
    <col min="6685" max="6685" width="10.7109375" customWidth="1"/>
    <col min="6687" max="6687" width="11.28515625" customWidth="1"/>
    <col min="6688" max="6688" width="10.7109375" customWidth="1"/>
    <col min="6689" max="6689" width="11.140625" bestFit="1" customWidth="1"/>
    <col min="6690" max="6690" width="12.42578125" customWidth="1"/>
    <col min="6691" max="6691" width="11.7109375" customWidth="1"/>
    <col min="6692" max="6693" width="13.7109375" customWidth="1"/>
    <col min="6694" max="6694" width="10.140625" bestFit="1" customWidth="1"/>
    <col min="6695" max="6695" width="11.140625" bestFit="1" customWidth="1"/>
    <col min="6696" max="6696" width="10.28515625" customWidth="1"/>
    <col min="6697" max="6697" width="11.7109375" customWidth="1"/>
    <col min="6936" max="6936" width="25.28515625" customWidth="1"/>
    <col min="6937" max="6937" width="11" customWidth="1"/>
    <col min="6938" max="6939" width="10.140625" bestFit="1" customWidth="1"/>
    <col min="6941" max="6941" width="10.7109375" customWidth="1"/>
    <col min="6943" max="6943" width="11.28515625" customWidth="1"/>
    <col min="6944" max="6944" width="10.7109375" customWidth="1"/>
    <col min="6945" max="6945" width="11.140625" bestFit="1" customWidth="1"/>
    <col min="6946" max="6946" width="12.42578125" customWidth="1"/>
    <col min="6947" max="6947" width="11.7109375" customWidth="1"/>
    <col min="6948" max="6949" width="13.7109375" customWidth="1"/>
    <col min="6950" max="6950" width="10.140625" bestFit="1" customWidth="1"/>
    <col min="6951" max="6951" width="11.140625" bestFit="1" customWidth="1"/>
    <col min="6952" max="6952" width="10.28515625" customWidth="1"/>
    <col min="6953" max="6953" width="11.7109375" customWidth="1"/>
    <col min="7192" max="7192" width="25.28515625" customWidth="1"/>
    <col min="7193" max="7193" width="11" customWidth="1"/>
    <col min="7194" max="7195" width="10.140625" bestFit="1" customWidth="1"/>
    <col min="7197" max="7197" width="10.7109375" customWidth="1"/>
    <col min="7199" max="7199" width="11.28515625" customWidth="1"/>
    <col min="7200" max="7200" width="10.7109375" customWidth="1"/>
    <col min="7201" max="7201" width="11.140625" bestFit="1" customWidth="1"/>
    <col min="7202" max="7202" width="12.42578125" customWidth="1"/>
    <col min="7203" max="7203" width="11.7109375" customWidth="1"/>
    <col min="7204" max="7205" width="13.7109375" customWidth="1"/>
    <col min="7206" max="7206" width="10.140625" bestFit="1" customWidth="1"/>
    <col min="7207" max="7207" width="11.140625" bestFit="1" customWidth="1"/>
    <col min="7208" max="7208" width="10.28515625" customWidth="1"/>
    <col min="7209" max="7209" width="11.7109375" customWidth="1"/>
    <col min="7448" max="7448" width="25.28515625" customWidth="1"/>
    <col min="7449" max="7449" width="11" customWidth="1"/>
    <col min="7450" max="7451" width="10.140625" bestFit="1" customWidth="1"/>
    <col min="7453" max="7453" width="10.7109375" customWidth="1"/>
    <col min="7455" max="7455" width="11.28515625" customWidth="1"/>
    <col min="7456" max="7456" width="10.7109375" customWidth="1"/>
    <col min="7457" max="7457" width="11.140625" bestFit="1" customWidth="1"/>
    <col min="7458" max="7458" width="12.42578125" customWidth="1"/>
    <col min="7459" max="7459" width="11.7109375" customWidth="1"/>
    <col min="7460" max="7461" width="13.7109375" customWidth="1"/>
    <col min="7462" max="7462" width="10.140625" bestFit="1" customWidth="1"/>
    <col min="7463" max="7463" width="11.140625" bestFit="1" customWidth="1"/>
    <col min="7464" max="7464" width="10.28515625" customWidth="1"/>
    <col min="7465" max="7465" width="11.7109375" customWidth="1"/>
    <col min="7704" max="7704" width="25.28515625" customWidth="1"/>
    <col min="7705" max="7705" width="11" customWidth="1"/>
    <col min="7706" max="7707" width="10.140625" bestFit="1" customWidth="1"/>
    <col min="7709" max="7709" width="10.7109375" customWidth="1"/>
    <col min="7711" max="7711" width="11.28515625" customWidth="1"/>
    <col min="7712" max="7712" width="10.7109375" customWidth="1"/>
    <col min="7713" max="7713" width="11.140625" bestFit="1" customWidth="1"/>
    <col min="7714" max="7714" width="12.42578125" customWidth="1"/>
    <col min="7715" max="7715" width="11.7109375" customWidth="1"/>
    <col min="7716" max="7717" width="13.7109375" customWidth="1"/>
    <col min="7718" max="7718" width="10.140625" bestFit="1" customWidth="1"/>
    <col min="7719" max="7719" width="11.140625" bestFit="1" customWidth="1"/>
    <col min="7720" max="7720" width="10.28515625" customWidth="1"/>
    <col min="7721" max="7721" width="11.7109375" customWidth="1"/>
    <col min="7960" max="7960" width="25.28515625" customWidth="1"/>
    <col min="7961" max="7961" width="11" customWidth="1"/>
    <col min="7962" max="7963" width="10.140625" bestFit="1" customWidth="1"/>
    <col min="7965" max="7965" width="10.7109375" customWidth="1"/>
    <col min="7967" max="7967" width="11.28515625" customWidth="1"/>
    <col min="7968" max="7968" width="10.7109375" customWidth="1"/>
    <col min="7969" max="7969" width="11.140625" bestFit="1" customWidth="1"/>
    <col min="7970" max="7970" width="12.42578125" customWidth="1"/>
    <col min="7971" max="7971" width="11.7109375" customWidth="1"/>
    <col min="7972" max="7973" width="13.7109375" customWidth="1"/>
    <col min="7974" max="7974" width="10.140625" bestFit="1" customWidth="1"/>
    <col min="7975" max="7975" width="11.140625" bestFit="1" customWidth="1"/>
    <col min="7976" max="7976" width="10.28515625" customWidth="1"/>
    <col min="7977" max="7977" width="11.7109375" customWidth="1"/>
    <col min="8216" max="8216" width="25.28515625" customWidth="1"/>
    <col min="8217" max="8217" width="11" customWidth="1"/>
    <col min="8218" max="8219" width="10.140625" bestFit="1" customWidth="1"/>
    <col min="8221" max="8221" width="10.7109375" customWidth="1"/>
    <col min="8223" max="8223" width="11.28515625" customWidth="1"/>
    <col min="8224" max="8224" width="10.7109375" customWidth="1"/>
    <col min="8225" max="8225" width="11.140625" bestFit="1" customWidth="1"/>
    <col min="8226" max="8226" width="12.42578125" customWidth="1"/>
    <col min="8227" max="8227" width="11.7109375" customWidth="1"/>
    <col min="8228" max="8229" width="13.7109375" customWidth="1"/>
    <col min="8230" max="8230" width="10.140625" bestFit="1" customWidth="1"/>
    <col min="8231" max="8231" width="11.140625" bestFit="1" customWidth="1"/>
    <col min="8232" max="8232" width="10.28515625" customWidth="1"/>
    <col min="8233" max="8233" width="11.7109375" customWidth="1"/>
    <col min="8472" max="8472" width="25.28515625" customWidth="1"/>
    <col min="8473" max="8473" width="11" customWidth="1"/>
    <col min="8474" max="8475" width="10.140625" bestFit="1" customWidth="1"/>
    <col min="8477" max="8477" width="10.7109375" customWidth="1"/>
    <col min="8479" max="8479" width="11.28515625" customWidth="1"/>
    <col min="8480" max="8480" width="10.7109375" customWidth="1"/>
    <col min="8481" max="8481" width="11.140625" bestFit="1" customWidth="1"/>
    <col min="8482" max="8482" width="12.42578125" customWidth="1"/>
    <col min="8483" max="8483" width="11.7109375" customWidth="1"/>
    <col min="8484" max="8485" width="13.7109375" customWidth="1"/>
    <col min="8486" max="8486" width="10.140625" bestFit="1" customWidth="1"/>
    <col min="8487" max="8487" width="11.140625" bestFit="1" customWidth="1"/>
    <col min="8488" max="8488" width="10.28515625" customWidth="1"/>
    <col min="8489" max="8489" width="11.7109375" customWidth="1"/>
    <col min="8728" max="8728" width="25.28515625" customWidth="1"/>
    <col min="8729" max="8729" width="11" customWidth="1"/>
    <col min="8730" max="8731" width="10.140625" bestFit="1" customWidth="1"/>
    <col min="8733" max="8733" width="10.7109375" customWidth="1"/>
    <col min="8735" max="8735" width="11.28515625" customWidth="1"/>
    <col min="8736" max="8736" width="10.7109375" customWidth="1"/>
    <col min="8737" max="8737" width="11.140625" bestFit="1" customWidth="1"/>
    <col min="8738" max="8738" width="12.42578125" customWidth="1"/>
    <col min="8739" max="8739" width="11.7109375" customWidth="1"/>
    <col min="8740" max="8741" width="13.7109375" customWidth="1"/>
    <col min="8742" max="8742" width="10.140625" bestFit="1" customWidth="1"/>
    <col min="8743" max="8743" width="11.140625" bestFit="1" customWidth="1"/>
    <col min="8744" max="8744" width="10.28515625" customWidth="1"/>
    <col min="8745" max="8745" width="11.7109375" customWidth="1"/>
    <col min="8984" max="8984" width="25.28515625" customWidth="1"/>
    <col min="8985" max="8985" width="11" customWidth="1"/>
    <col min="8986" max="8987" width="10.140625" bestFit="1" customWidth="1"/>
    <col min="8989" max="8989" width="10.7109375" customWidth="1"/>
    <col min="8991" max="8991" width="11.28515625" customWidth="1"/>
    <col min="8992" max="8992" width="10.7109375" customWidth="1"/>
    <col min="8993" max="8993" width="11.140625" bestFit="1" customWidth="1"/>
    <col min="8994" max="8994" width="12.42578125" customWidth="1"/>
    <col min="8995" max="8995" width="11.7109375" customWidth="1"/>
    <col min="8996" max="8997" width="13.7109375" customWidth="1"/>
    <col min="8998" max="8998" width="10.140625" bestFit="1" customWidth="1"/>
    <col min="8999" max="8999" width="11.140625" bestFit="1" customWidth="1"/>
    <col min="9000" max="9000" width="10.28515625" customWidth="1"/>
    <col min="9001" max="9001" width="11.7109375" customWidth="1"/>
    <col min="9240" max="9240" width="25.28515625" customWidth="1"/>
    <col min="9241" max="9241" width="11" customWidth="1"/>
    <col min="9242" max="9243" width="10.140625" bestFit="1" customWidth="1"/>
    <col min="9245" max="9245" width="10.7109375" customWidth="1"/>
    <col min="9247" max="9247" width="11.28515625" customWidth="1"/>
    <col min="9248" max="9248" width="10.7109375" customWidth="1"/>
    <col min="9249" max="9249" width="11.140625" bestFit="1" customWidth="1"/>
    <col min="9250" max="9250" width="12.42578125" customWidth="1"/>
    <col min="9251" max="9251" width="11.7109375" customWidth="1"/>
    <col min="9252" max="9253" width="13.7109375" customWidth="1"/>
    <col min="9254" max="9254" width="10.140625" bestFit="1" customWidth="1"/>
    <col min="9255" max="9255" width="11.140625" bestFit="1" customWidth="1"/>
    <col min="9256" max="9256" width="10.28515625" customWidth="1"/>
    <col min="9257" max="9257" width="11.7109375" customWidth="1"/>
    <col min="9496" max="9496" width="25.28515625" customWidth="1"/>
    <col min="9497" max="9497" width="11" customWidth="1"/>
    <col min="9498" max="9499" width="10.140625" bestFit="1" customWidth="1"/>
    <col min="9501" max="9501" width="10.7109375" customWidth="1"/>
    <col min="9503" max="9503" width="11.28515625" customWidth="1"/>
    <col min="9504" max="9504" width="10.7109375" customWidth="1"/>
    <col min="9505" max="9505" width="11.140625" bestFit="1" customWidth="1"/>
    <col min="9506" max="9506" width="12.42578125" customWidth="1"/>
    <col min="9507" max="9507" width="11.7109375" customWidth="1"/>
    <col min="9508" max="9509" width="13.7109375" customWidth="1"/>
    <col min="9510" max="9510" width="10.140625" bestFit="1" customWidth="1"/>
    <col min="9511" max="9511" width="11.140625" bestFit="1" customWidth="1"/>
    <col min="9512" max="9512" width="10.28515625" customWidth="1"/>
    <col min="9513" max="9513" width="11.7109375" customWidth="1"/>
    <col min="9752" max="9752" width="25.28515625" customWidth="1"/>
    <col min="9753" max="9753" width="11" customWidth="1"/>
    <col min="9754" max="9755" width="10.140625" bestFit="1" customWidth="1"/>
    <col min="9757" max="9757" width="10.7109375" customWidth="1"/>
    <col min="9759" max="9759" width="11.28515625" customWidth="1"/>
    <col min="9760" max="9760" width="10.7109375" customWidth="1"/>
    <col min="9761" max="9761" width="11.140625" bestFit="1" customWidth="1"/>
    <col min="9762" max="9762" width="12.42578125" customWidth="1"/>
    <col min="9763" max="9763" width="11.7109375" customWidth="1"/>
    <col min="9764" max="9765" width="13.7109375" customWidth="1"/>
    <col min="9766" max="9766" width="10.140625" bestFit="1" customWidth="1"/>
    <col min="9767" max="9767" width="11.140625" bestFit="1" customWidth="1"/>
    <col min="9768" max="9768" width="10.28515625" customWidth="1"/>
    <col min="9769" max="9769" width="11.7109375" customWidth="1"/>
    <col min="10008" max="10008" width="25.28515625" customWidth="1"/>
    <col min="10009" max="10009" width="11" customWidth="1"/>
    <col min="10010" max="10011" width="10.140625" bestFit="1" customWidth="1"/>
    <col min="10013" max="10013" width="10.7109375" customWidth="1"/>
    <col min="10015" max="10015" width="11.28515625" customWidth="1"/>
    <col min="10016" max="10016" width="10.7109375" customWidth="1"/>
    <col min="10017" max="10017" width="11.140625" bestFit="1" customWidth="1"/>
    <col min="10018" max="10018" width="12.42578125" customWidth="1"/>
    <col min="10019" max="10019" width="11.7109375" customWidth="1"/>
    <col min="10020" max="10021" width="13.7109375" customWidth="1"/>
    <col min="10022" max="10022" width="10.140625" bestFit="1" customWidth="1"/>
    <col min="10023" max="10023" width="11.140625" bestFit="1" customWidth="1"/>
    <col min="10024" max="10024" width="10.28515625" customWidth="1"/>
    <col min="10025" max="10025" width="11.7109375" customWidth="1"/>
    <col min="10264" max="10264" width="25.28515625" customWidth="1"/>
    <col min="10265" max="10265" width="11" customWidth="1"/>
    <col min="10266" max="10267" width="10.140625" bestFit="1" customWidth="1"/>
    <col min="10269" max="10269" width="10.7109375" customWidth="1"/>
    <col min="10271" max="10271" width="11.28515625" customWidth="1"/>
    <col min="10272" max="10272" width="10.7109375" customWidth="1"/>
    <col min="10273" max="10273" width="11.140625" bestFit="1" customWidth="1"/>
    <col min="10274" max="10274" width="12.42578125" customWidth="1"/>
    <col min="10275" max="10275" width="11.7109375" customWidth="1"/>
    <col min="10276" max="10277" width="13.7109375" customWidth="1"/>
    <col min="10278" max="10278" width="10.140625" bestFit="1" customWidth="1"/>
    <col min="10279" max="10279" width="11.140625" bestFit="1" customWidth="1"/>
    <col min="10280" max="10280" width="10.28515625" customWidth="1"/>
    <col min="10281" max="10281" width="11.7109375" customWidth="1"/>
    <col min="10520" max="10520" width="25.28515625" customWidth="1"/>
    <col min="10521" max="10521" width="11" customWidth="1"/>
    <col min="10522" max="10523" width="10.140625" bestFit="1" customWidth="1"/>
    <col min="10525" max="10525" width="10.7109375" customWidth="1"/>
    <col min="10527" max="10527" width="11.28515625" customWidth="1"/>
    <col min="10528" max="10528" width="10.7109375" customWidth="1"/>
    <col min="10529" max="10529" width="11.140625" bestFit="1" customWidth="1"/>
    <col min="10530" max="10530" width="12.42578125" customWidth="1"/>
    <col min="10531" max="10531" width="11.7109375" customWidth="1"/>
    <col min="10532" max="10533" width="13.7109375" customWidth="1"/>
    <col min="10534" max="10534" width="10.140625" bestFit="1" customWidth="1"/>
    <col min="10535" max="10535" width="11.140625" bestFit="1" customWidth="1"/>
    <col min="10536" max="10536" width="10.28515625" customWidth="1"/>
    <col min="10537" max="10537" width="11.7109375" customWidth="1"/>
    <col min="10776" max="10776" width="25.28515625" customWidth="1"/>
    <col min="10777" max="10777" width="11" customWidth="1"/>
    <col min="10778" max="10779" width="10.140625" bestFit="1" customWidth="1"/>
    <col min="10781" max="10781" width="10.7109375" customWidth="1"/>
    <col min="10783" max="10783" width="11.28515625" customWidth="1"/>
    <col min="10784" max="10784" width="10.7109375" customWidth="1"/>
    <col min="10785" max="10785" width="11.140625" bestFit="1" customWidth="1"/>
    <col min="10786" max="10786" width="12.42578125" customWidth="1"/>
    <col min="10787" max="10787" width="11.7109375" customWidth="1"/>
    <col min="10788" max="10789" width="13.7109375" customWidth="1"/>
    <col min="10790" max="10790" width="10.140625" bestFit="1" customWidth="1"/>
    <col min="10791" max="10791" width="11.140625" bestFit="1" customWidth="1"/>
    <col min="10792" max="10792" width="10.28515625" customWidth="1"/>
    <col min="10793" max="10793" width="11.7109375" customWidth="1"/>
    <col min="11032" max="11032" width="25.28515625" customWidth="1"/>
    <col min="11033" max="11033" width="11" customWidth="1"/>
    <col min="11034" max="11035" width="10.140625" bestFit="1" customWidth="1"/>
    <col min="11037" max="11037" width="10.7109375" customWidth="1"/>
    <col min="11039" max="11039" width="11.28515625" customWidth="1"/>
    <col min="11040" max="11040" width="10.7109375" customWidth="1"/>
    <col min="11041" max="11041" width="11.140625" bestFit="1" customWidth="1"/>
    <col min="11042" max="11042" width="12.42578125" customWidth="1"/>
    <col min="11043" max="11043" width="11.7109375" customWidth="1"/>
    <col min="11044" max="11045" width="13.7109375" customWidth="1"/>
    <col min="11046" max="11046" width="10.140625" bestFit="1" customWidth="1"/>
    <col min="11047" max="11047" width="11.140625" bestFit="1" customWidth="1"/>
    <col min="11048" max="11048" width="10.28515625" customWidth="1"/>
    <col min="11049" max="11049" width="11.7109375" customWidth="1"/>
    <col min="11288" max="11288" width="25.28515625" customWidth="1"/>
    <col min="11289" max="11289" width="11" customWidth="1"/>
    <col min="11290" max="11291" width="10.140625" bestFit="1" customWidth="1"/>
    <col min="11293" max="11293" width="10.7109375" customWidth="1"/>
    <col min="11295" max="11295" width="11.28515625" customWidth="1"/>
    <col min="11296" max="11296" width="10.7109375" customWidth="1"/>
    <col min="11297" max="11297" width="11.140625" bestFit="1" customWidth="1"/>
    <col min="11298" max="11298" width="12.42578125" customWidth="1"/>
    <col min="11299" max="11299" width="11.7109375" customWidth="1"/>
    <col min="11300" max="11301" width="13.7109375" customWidth="1"/>
    <col min="11302" max="11302" width="10.140625" bestFit="1" customWidth="1"/>
    <col min="11303" max="11303" width="11.140625" bestFit="1" customWidth="1"/>
    <col min="11304" max="11304" width="10.28515625" customWidth="1"/>
    <col min="11305" max="11305" width="11.7109375" customWidth="1"/>
    <col min="11544" max="11544" width="25.28515625" customWidth="1"/>
    <col min="11545" max="11545" width="11" customWidth="1"/>
    <col min="11546" max="11547" width="10.140625" bestFit="1" customWidth="1"/>
    <col min="11549" max="11549" width="10.7109375" customWidth="1"/>
    <col min="11551" max="11551" width="11.28515625" customWidth="1"/>
    <col min="11552" max="11552" width="10.7109375" customWidth="1"/>
    <col min="11553" max="11553" width="11.140625" bestFit="1" customWidth="1"/>
    <col min="11554" max="11554" width="12.42578125" customWidth="1"/>
    <col min="11555" max="11555" width="11.7109375" customWidth="1"/>
    <col min="11556" max="11557" width="13.7109375" customWidth="1"/>
    <col min="11558" max="11558" width="10.140625" bestFit="1" customWidth="1"/>
    <col min="11559" max="11559" width="11.140625" bestFit="1" customWidth="1"/>
    <col min="11560" max="11560" width="10.28515625" customWidth="1"/>
    <col min="11561" max="11561" width="11.7109375" customWidth="1"/>
    <col min="11800" max="11800" width="25.28515625" customWidth="1"/>
    <col min="11801" max="11801" width="11" customWidth="1"/>
    <col min="11802" max="11803" width="10.140625" bestFit="1" customWidth="1"/>
    <col min="11805" max="11805" width="10.7109375" customWidth="1"/>
    <col min="11807" max="11807" width="11.28515625" customWidth="1"/>
    <col min="11808" max="11808" width="10.7109375" customWidth="1"/>
    <col min="11809" max="11809" width="11.140625" bestFit="1" customWidth="1"/>
    <col min="11810" max="11810" width="12.42578125" customWidth="1"/>
    <col min="11811" max="11811" width="11.7109375" customWidth="1"/>
    <col min="11812" max="11813" width="13.7109375" customWidth="1"/>
    <col min="11814" max="11814" width="10.140625" bestFit="1" customWidth="1"/>
    <col min="11815" max="11815" width="11.140625" bestFit="1" customWidth="1"/>
    <col min="11816" max="11816" width="10.28515625" customWidth="1"/>
    <col min="11817" max="11817" width="11.7109375" customWidth="1"/>
    <col min="12056" max="12056" width="25.28515625" customWidth="1"/>
    <col min="12057" max="12057" width="11" customWidth="1"/>
    <col min="12058" max="12059" width="10.140625" bestFit="1" customWidth="1"/>
    <col min="12061" max="12061" width="10.7109375" customWidth="1"/>
    <col min="12063" max="12063" width="11.28515625" customWidth="1"/>
    <col min="12064" max="12064" width="10.7109375" customWidth="1"/>
    <col min="12065" max="12065" width="11.140625" bestFit="1" customWidth="1"/>
    <col min="12066" max="12066" width="12.42578125" customWidth="1"/>
    <col min="12067" max="12067" width="11.7109375" customWidth="1"/>
    <col min="12068" max="12069" width="13.7109375" customWidth="1"/>
    <col min="12070" max="12070" width="10.140625" bestFit="1" customWidth="1"/>
    <col min="12071" max="12071" width="11.140625" bestFit="1" customWidth="1"/>
    <col min="12072" max="12072" width="10.28515625" customWidth="1"/>
    <col min="12073" max="12073" width="11.7109375" customWidth="1"/>
    <col min="12312" max="12312" width="25.28515625" customWidth="1"/>
    <col min="12313" max="12313" width="11" customWidth="1"/>
    <col min="12314" max="12315" width="10.140625" bestFit="1" customWidth="1"/>
    <col min="12317" max="12317" width="10.7109375" customWidth="1"/>
    <col min="12319" max="12319" width="11.28515625" customWidth="1"/>
    <col min="12320" max="12320" width="10.7109375" customWidth="1"/>
    <col min="12321" max="12321" width="11.140625" bestFit="1" customWidth="1"/>
    <col min="12322" max="12322" width="12.42578125" customWidth="1"/>
    <col min="12323" max="12323" width="11.7109375" customWidth="1"/>
    <col min="12324" max="12325" width="13.7109375" customWidth="1"/>
    <col min="12326" max="12326" width="10.140625" bestFit="1" customWidth="1"/>
    <col min="12327" max="12327" width="11.140625" bestFit="1" customWidth="1"/>
    <col min="12328" max="12328" width="10.28515625" customWidth="1"/>
    <col min="12329" max="12329" width="11.7109375" customWidth="1"/>
    <col min="12568" max="12568" width="25.28515625" customWidth="1"/>
    <col min="12569" max="12569" width="11" customWidth="1"/>
    <col min="12570" max="12571" width="10.140625" bestFit="1" customWidth="1"/>
    <col min="12573" max="12573" width="10.7109375" customWidth="1"/>
    <col min="12575" max="12575" width="11.28515625" customWidth="1"/>
    <col min="12576" max="12576" width="10.7109375" customWidth="1"/>
    <col min="12577" max="12577" width="11.140625" bestFit="1" customWidth="1"/>
    <col min="12578" max="12578" width="12.42578125" customWidth="1"/>
    <col min="12579" max="12579" width="11.7109375" customWidth="1"/>
    <col min="12580" max="12581" width="13.7109375" customWidth="1"/>
    <col min="12582" max="12582" width="10.140625" bestFit="1" customWidth="1"/>
    <col min="12583" max="12583" width="11.140625" bestFit="1" customWidth="1"/>
    <col min="12584" max="12584" width="10.28515625" customWidth="1"/>
    <col min="12585" max="12585" width="11.7109375" customWidth="1"/>
    <col min="12824" max="12824" width="25.28515625" customWidth="1"/>
    <col min="12825" max="12825" width="11" customWidth="1"/>
    <col min="12826" max="12827" width="10.140625" bestFit="1" customWidth="1"/>
    <col min="12829" max="12829" width="10.7109375" customWidth="1"/>
    <col min="12831" max="12831" width="11.28515625" customWidth="1"/>
    <col min="12832" max="12832" width="10.7109375" customWidth="1"/>
    <col min="12833" max="12833" width="11.140625" bestFit="1" customWidth="1"/>
    <col min="12834" max="12834" width="12.42578125" customWidth="1"/>
    <col min="12835" max="12835" width="11.7109375" customWidth="1"/>
    <col min="12836" max="12837" width="13.7109375" customWidth="1"/>
    <col min="12838" max="12838" width="10.140625" bestFit="1" customWidth="1"/>
    <col min="12839" max="12839" width="11.140625" bestFit="1" customWidth="1"/>
    <col min="12840" max="12840" width="10.28515625" customWidth="1"/>
    <col min="12841" max="12841" width="11.7109375" customWidth="1"/>
    <col min="13080" max="13080" width="25.28515625" customWidth="1"/>
    <col min="13081" max="13081" width="11" customWidth="1"/>
    <col min="13082" max="13083" width="10.140625" bestFit="1" customWidth="1"/>
    <col min="13085" max="13085" width="10.7109375" customWidth="1"/>
    <col min="13087" max="13087" width="11.28515625" customWidth="1"/>
    <col min="13088" max="13088" width="10.7109375" customWidth="1"/>
    <col min="13089" max="13089" width="11.140625" bestFit="1" customWidth="1"/>
    <col min="13090" max="13090" width="12.42578125" customWidth="1"/>
    <col min="13091" max="13091" width="11.7109375" customWidth="1"/>
    <col min="13092" max="13093" width="13.7109375" customWidth="1"/>
    <col min="13094" max="13094" width="10.140625" bestFit="1" customWidth="1"/>
    <col min="13095" max="13095" width="11.140625" bestFit="1" customWidth="1"/>
    <col min="13096" max="13096" width="10.28515625" customWidth="1"/>
    <col min="13097" max="13097" width="11.7109375" customWidth="1"/>
    <col min="13336" max="13336" width="25.28515625" customWidth="1"/>
    <col min="13337" max="13337" width="11" customWidth="1"/>
    <col min="13338" max="13339" width="10.140625" bestFit="1" customWidth="1"/>
    <col min="13341" max="13341" width="10.7109375" customWidth="1"/>
    <col min="13343" max="13343" width="11.28515625" customWidth="1"/>
    <col min="13344" max="13344" width="10.7109375" customWidth="1"/>
    <col min="13345" max="13345" width="11.140625" bestFit="1" customWidth="1"/>
    <col min="13346" max="13346" width="12.42578125" customWidth="1"/>
    <col min="13347" max="13347" width="11.7109375" customWidth="1"/>
    <col min="13348" max="13349" width="13.7109375" customWidth="1"/>
    <col min="13350" max="13350" width="10.140625" bestFit="1" customWidth="1"/>
    <col min="13351" max="13351" width="11.140625" bestFit="1" customWidth="1"/>
    <col min="13352" max="13352" width="10.28515625" customWidth="1"/>
    <col min="13353" max="13353" width="11.7109375" customWidth="1"/>
    <col min="13592" max="13592" width="25.28515625" customWidth="1"/>
    <col min="13593" max="13593" width="11" customWidth="1"/>
    <col min="13594" max="13595" width="10.140625" bestFit="1" customWidth="1"/>
    <col min="13597" max="13597" width="10.7109375" customWidth="1"/>
    <col min="13599" max="13599" width="11.28515625" customWidth="1"/>
    <col min="13600" max="13600" width="10.7109375" customWidth="1"/>
    <col min="13601" max="13601" width="11.140625" bestFit="1" customWidth="1"/>
    <col min="13602" max="13602" width="12.42578125" customWidth="1"/>
    <col min="13603" max="13603" width="11.7109375" customWidth="1"/>
    <col min="13604" max="13605" width="13.7109375" customWidth="1"/>
    <col min="13606" max="13606" width="10.140625" bestFit="1" customWidth="1"/>
    <col min="13607" max="13607" width="11.140625" bestFit="1" customWidth="1"/>
    <col min="13608" max="13608" width="10.28515625" customWidth="1"/>
    <col min="13609" max="13609" width="11.7109375" customWidth="1"/>
    <col min="13848" max="13848" width="25.28515625" customWidth="1"/>
    <col min="13849" max="13849" width="11" customWidth="1"/>
    <col min="13850" max="13851" width="10.140625" bestFit="1" customWidth="1"/>
    <col min="13853" max="13853" width="10.7109375" customWidth="1"/>
    <col min="13855" max="13855" width="11.28515625" customWidth="1"/>
    <col min="13856" max="13856" width="10.7109375" customWidth="1"/>
    <col min="13857" max="13857" width="11.140625" bestFit="1" customWidth="1"/>
    <col min="13858" max="13858" width="12.42578125" customWidth="1"/>
    <col min="13859" max="13859" width="11.7109375" customWidth="1"/>
    <col min="13860" max="13861" width="13.7109375" customWidth="1"/>
    <col min="13862" max="13862" width="10.140625" bestFit="1" customWidth="1"/>
    <col min="13863" max="13863" width="11.140625" bestFit="1" customWidth="1"/>
    <col min="13864" max="13864" width="10.28515625" customWidth="1"/>
    <col min="13865" max="13865" width="11.7109375" customWidth="1"/>
    <col min="14104" max="14104" width="25.28515625" customWidth="1"/>
    <col min="14105" max="14105" width="11" customWidth="1"/>
    <col min="14106" max="14107" width="10.140625" bestFit="1" customWidth="1"/>
    <col min="14109" max="14109" width="10.7109375" customWidth="1"/>
    <col min="14111" max="14111" width="11.28515625" customWidth="1"/>
    <col min="14112" max="14112" width="10.7109375" customWidth="1"/>
    <col min="14113" max="14113" width="11.140625" bestFit="1" customWidth="1"/>
    <col min="14114" max="14114" width="12.42578125" customWidth="1"/>
    <col min="14115" max="14115" width="11.7109375" customWidth="1"/>
    <col min="14116" max="14117" width="13.7109375" customWidth="1"/>
    <col min="14118" max="14118" width="10.140625" bestFit="1" customWidth="1"/>
    <col min="14119" max="14119" width="11.140625" bestFit="1" customWidth="1"/>
    <col min="14120" max="14120" width="10.28515625" customWidth="1"/>
    <col min="14121" max="14121" width="11.7109375" customWidth="1"/>
    <col min="14360" max="14360" width="25.28515625" customWidth="1"/>
    <col min="14361" max="14361" width="11" customWidth="1"/>
    <col min="14362" max="14363" width="10.140625" bestFit="1" customWidth="1"/>
    <col min="14365" max="14365" width="10.7109375" customWidth="1"/>
    <col min="14367" max="14367" width="11.28515625" customWidth="1"/>
    <col min="14368" max="14368" width="10.7109375" customWidth="1"/>
    <col min="14369" max="14369" width="11.140625" bestFit="1" customWidth="1"/>
    <col min="14370" max="14370" width="12.42578125" customWidth="1"/>
    <col min="14371" max="14371" width="11.7109375" customWidth="1"/>
    <col min="14372" max="14373" width="13.7109375" customWidth="1"/>
    <col min="14374" max="14374" width="10.140625" bestFit="1" customWidth="1"/>
    <col min="14375" max="14375" width="11.140625" bestFit="1" customWidth="1"/>
    <col min="14376" max="14376" width="10.28515625" customWidth="1"/>
    <col min="14377" max="14377" width="11.7109375" customWidth="1"/>
    <col min="14616" max="14616" width="25.28515625" customWidth="1"/>
    <col min="14617" max="14617" width="11" customWidth="1"/>
    <col min="14618" max="14619" width="10.140625" bestFit="1" customWidth="1"/>
    <col min="14621" max="14621" width="10.7109375" customWidth="1"/>
    <col min="14623" max="14623" width="11.28515625" customWidth="1"/>
    <col min="14624" max="14624" width="10.7109375" customWidth="1"/>
    <col min="14625" max="14625" width="11.140625" bestFit="1" customWidth="1"/>
    <col min="14626" max="14626" width="12.42578125" customWidth="1"/>
    <col min="14627" max="14627" width="11.7109375" customWidth="1"/>
    <col min="14628" max="14629" width="13.7109375" customWidth="1"/>
    <col min="14630" max="14630" width="10.140625" bestFit="1" customWidth="1"/>
    <col min="14631" max="14631" width="11.140625" bestFit="1" customWidth="1"/>
    <col min="14632" max="14632" width="10.28515625" customWidth="1"/>
    <col min="14633" max="14633" width="11.7109375" customWidth="1"/>
    <col min="14872" max="14872" width="25.28515625" customWidth="1"/>
    <col min="14873" max="14873" width="11" customWidth="1"/>
    <col min="14874" max="14875" width="10.140625" bestFit="1" customWidth="1"/>
    <col min="14877" max="14877" width="10.7109375" customWidth="1"/>
    <col min="14879" max="14879" width="11.28515625" customWidth="1"/>
    <col min="14880" max="14880" width="10.7109375" customWidth="1"/>
    <col min="14881" max="14881" width="11.140625" bestFit="1" customWidth="1"/>
    <col min="14882" max="14882" width="12.42578125" customWidth="1"/>
    <col min="14883" max="14883" width="11.7109375" customWidth="1"/>
    <col min="14884" max="14885" width="13.7109375" customWidth="1"/>
    <col min="14886" max="14886" width="10.140625" bestFit="1" customWidth="1"/>
    <col min="14887" max="14887" width="11.140625" bestFit="1" customWidth="1"/>
    <col min="14888" max="14888" width="10.28515625" customWidth="1"/>
    <col min="14889" max="14889" width="11.7109375" customWidth="1"/>
    <col min="15128" max="15128" width="25.28515625" customWidth="1"/>
    <col min="15129" max="15129" width="11" customWidth="1"/>
    <col min="15130" max="15131" width="10.140625" bestFit="1" customWidth="1"/>
    <col min="15133" max="15133" width="10.7109375" customWidth="1"/>
    <col min="15135" max="15135" width="11.28515625" customWidth="1"/>
    <col min="15136" max="15136" width="10.7109375" customWidth="1"/>
    <col min="15137" max="15137" width="11.140625" bestFit="1" customWidth="1"/>
    <col min="15138" max="15138" width="12.42578125" customWidth="1"/>
    <col min="15139" max="15139" width="11.7109375" customWidth="1"/>
    <col min="15140" max="15141" width="13.7109375" customWidth="1"/>
    <col min="15142" max="15142" width="10.140625" bestFit="1" customWidth="1"/>
    <col min="15143" max="15143" width="11.140625" bestFit="1" customWidth="1"/>
    <col min="15144" max="15144" width="10.28515625" customWidth="1"/>
    <col min="15145" max="15145" width="11.7109375" customWidth="1"/>
    <col min="15384" max="15384" width="25.28515625" customWidth="1"/>
    <col min="15385" max="15385" width="11" customWidth="1"/>
    <col min="15386" max="15387" width="10.140625" bestFit="1" customWidth="1"/>
    <col min="15389" max="15389" width="10.7109375" customWidth="1"/>
    <col min="15391" max="15391" width="11.28515625" customWidth="1"/>
    <col min="15392" max="15392" width="10.7109375" customWidth="1"/>
    <col min="15393" max="15393" width="11.140625" bestFit="1" customWidth="1"/>
    <col min="15394" max="15394" width="12.42578125" customWidth="1"/>
    <col min="15395" max="15395" width="11.7109375" customWidth="1"/>
    <col min="15396" max="15397" width="13.7109375" customWidth="1"/>
    <col min="15398" max="15398" width="10.140625" bestFit="1" customWidth="1"/>
    <col min="15399" max="15399" width="11.140625" bestFit="1" customWidth="1"/>
    <col min="15400" max="15400" width="10.28515625" customWidth="1"/>
    <col min="15401" max="15401" width="11.7109375" customWidth="1"/>
    <col min="15640" max="15640" width="25.28515625" customWidth="1"/>
    <col min="15641" max="15641" width="11" customWidth="1"/>
    <col min="15642" max="15643" width="10.140625" bestFit="1" customWidth="1"/>
    <col min="15645" max="15645" width="10.7109375" customWidth="1"/>
    <col min="15647" max="15647" width="11.28515625" customWidth="1"/>
    <col min="15648" max="15648" width="10.7109375" customWidth="1"/>
    <col min="15649" max="15649" width="11.140625" bestFit="1" customWidth="1"/>
    <col min="15650" max="15650" width="12.42578125" customWidth="1"/>
    <col min="15651" max="15651" width="11.7109375" customWidth="1"/>
    <col min="15652" max="15653" width="13.7109375" customWidth="1"/>
    <col min="15654" max="15654" width="10.140625" bestFit="1" customWidth="1"/>
    <col min="15655" max="15655" width="11.140625" bestFit="1" customWidth="1"/>
    <col min="15656" max="15656" width="10.28515625" customWidth="1"/>
    <col min="15657" max="15657" width="11.7109375" customWidth="1"/>
    <col min="15896" max="15896" width="25.28515625" customWidth="1"/>
    <col min="15897" max="15897" width="11" customWidth="1"/>
    <col min="15898" max="15899" width="10.140625" bestFit="1" customWidth="1"/>
    <col min="15901" max="15901" width="10.7109375" customWidth="1"/>
    <col min="15903" max="15903" width="11.28515625" customWidth="1"/>
    <col min="15904" max="15904" width="10.7109375" customWidth="1"/>
    <col min="15905" max="15905" width="11.140625" bestFit="1" customWidth="1"/>
    <col min="15906" max="15906" width="12.42578125" customWidth="1"/>
    <col min="15907" max="15907" width="11.7109375" customWidth="1"/>
    <col min="15908" max="15909" width="13.7109375" customWidth="1"/>
    <col min="15910" max="15910" width="10.140625" bestFit="1" customWidth="1"/>
    <col min="15911" max="15911" width="11.140625" bestFit="1" customWidth="1"/>
    <col min="15912" max="15912" width="10.28515625" customWidth="1"/>
    <col min="15913" max="15913" width="11.7109375" customWidth="1"/>
    <col min="16152" max="16152" width="25.28515625" customWidth="1"/>
    <col min="16153" max="16153" width="11" customWidth="1"/>
    <col min="16154" max="16155" width="10.140625" bestFit="1" customWidth="1"/>
    <col min="16157" max="16157" width="10.7109375" customWidth="1"/>
    <col min="16159" max="16159" width="11.28515625" customWidth="1"/>
    <col min="16160" max="16160" width="10.7109375" customWidth="1"/>
    <col min="16161" max="16161" width="11.140625" bestFit="1" customWidth="1"/>
    <col min="16162" max="16162" width="12.42578125" customWidth="1"/>
    <col min="16163" max="16163" width="11.7109375" customWidth="1"/>
    <col min="16164" max="16165" width="13.7109375" customWidth="1"/>
    <col min="16166" max="16166" width="10.140625" bestFit="1" customWidth="1"/>
    <col min="16167" max="16167" width="11.140625" bestFit="1" customWidth="1"/>
    <col min="16168" max="16168" width="10.28515625" customWidth="1"/>
    <col min="16169" max="16169" width="11.7109375" customWidth="1"/>
  </cols>
  <sheetData>
    <row r="1" spans="1:57" x14ac:dyDescent="0.2">
      <c r="A1" t="s">
        <v>837</v>
      </c>
      <c r="B1"/>
      <c r="J1" s="533" t="s">
        <v>729</v>
      </c>
    </row>
    <row r="2" spans="1:57" ht="12.75" customHeight="1" x14ac:dyDescent="0.2">
      <c r="A2" s="876"/>
      <c r="B2" s="876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279"/>
      <c r="N2" s="279"/>
      <c r="AN2" s="878"/>
      <c r="AO2" s="878"/>
    </row>
    <row r="4" spans="1:57" x14ac:dyDescent="0.2">
      <c r="I4" s="879" t="s">
        <v>174</v>
      </c>
      <c r="J4" s="879"/>
      <c r="K4" s="879"/>
      <c r="L4" s="879"/>
      <c r="M4" s="879"/>
      <c r="N4" s="879"/>
      <c r="O4" s="879"/>
      <c r="P4" s="879"/>
      <c r="Q4" s="879"/>
      <c r="R4" s="879"/>
      <c r="S4" s="879"/>
      <c r="T4" s="879"/>
      <c r="U4" s="879"/>
      <c r="V4" s="879"/>
      <c r="W4" s="879"/>
      <c r="X4" s="879"/>
      <c r="Y4" s="879"/>
      <c r="Z4" s="879"/>
      <c r="AA4" s="879"/>
      <c r="AB4" s="879"/>
      <c r="AC4" s="879"/>
      <c r="AD4" s="879"/>
      <c r="AE4" s="879"/>
      <c r="AF4" s="879"/>
      <c r="AG4" s="879"/>
      <c r="AH4" s="879"/>
      <c r="AI4" s="879"/>
      <c r="AJ4" s="879"/>
      <c r="AK4" s="879"/>
      <c r="AL4" s="879"/>
      <c r="AM4" s="879"/>
      <c r="AN4" s="879"/>
      <c r="AO4" s="879"/>
    </row>
    <row r="5" spans="1:57" ht="14.25" customHeight="1" x14ac:dyDescent="0.2">
      <c r="AO5" s="11" t="s">
        <v>175</v>
      </c>
    </row>
    <row r="7" spans="1:57" s="236" customFormat="1" ht="62.25" customHeight="1" x14ac:dyDescent="0.2">
      <c r="A7" s="232" t="s">
        <v>176</v>
      </c>
      <c r="B7" s="233" t="s">
        <v>217</v>
      </c>
      <c r="C7" s="233" t="s">
        <v>229</v>
      </c>
      <c r="D7" s="281" t="s">
        <v>240</v>
      </c>
      <c r="E7" s="310" t="s">
        <v>218</v>
      </c>
      <c r="F7" s="233" t="s">
        <v>239</v>
      </c>
      <c r="G7" s="311" t="s">
        <v>241</v>
      </c>
      <c r="H7" s="295" t="s">
        <v>219</v>
      </c>
      <c r="I7" s="233" t="s">
        <v>230</v>
      </c>
      <c r="J7" s="281" t="s">
        <v>242</v>
      </c>
      <c r="K7" s="310" t="s">
        <v>220</v>
      </c>
      <c r="L7" s="233" t="s">
        <v>231</v>
      </c>
      <c r="M7" s="311" t="s">
        <v>243</v>
      </c>
      <c r="N7" s="376" t="s">
        <v>221</v>
      </c>
      <c r="O7" s="234" t="s">
        <v>232</v>
      </c>
      <c r="P7" s="358" t="s">
        <v>244</v>
      </c>
      <c r="Q7" s="378" t="s">
        <v>222</v>
      </c>
      <c r="R7" s="421" t="s">
        <v>233</v>
      </c>
      <c r="S7" s="387" t="s">
        <v>223</v>
      </c>
      <c r="T7" s="235" t="s">
        <v>234</v>
      </c>
      <c r="U7" s="377" t="s">
        <v>245</v>
      </c>
      <c r="V7" s="344" t="s">
        <v>224</v>
      </c>
      <c r="W7" s="295" t="s">
        <v>235</v>
      </c>
      <c r="X7" s="430" t="s">
        <v>246</v>
      </c>
      <c r="Y7" s="295" t="s">
        <v>225</v>
      </c>
      <c r="Z7" s="233" t="s">
        <v>251</v>
      </c>
      <c r="AA7" s="281" t="s">
        <v>247</v>
      </c>
      <c r="AB7" s="310" t="s">
        <v>226</v>
      </c>
      <c r="AC7" s="233" t="s">
        <v>236</v>
      </c>
      <c r="AD7" s="311" t="s">
        <v>248</v>
      </c>
      <c r="AE7" s="378" t="s">
        <v>177</v>
      </c>
      <c r="AF7" s="455" t="s">
        <v>227</v>
      </c>
      <c r="AG7" s="235" t="s">
        <v>237</v>
      </c>
      <c r="AH7" s="369" t="s">
        <v>249</v>
      </c>
      <c r="AI7" s="387" t="s">
        <v>228</v>
      </c>
      <c r="AJ7" s="235" t="s">
        <v>238</v>
      </c>
      <c r="AK7" s="377" t="s">
        <v>250</v>
      </c>
      <c r="AL7" s="344" t="s">
        <v>252</v>
      </c>
      <c r="AM7" s="233" t="s">
        <v>253</v>
      </c>
      <c r="AN7" s="345" t="s">
        <v>254</v>
      </c>
      <c r="AO7" s="387" t="s">
        <v>255</v>
      </c>
    </row>
    <row r="8" spans="1:57" s="241" customFormat="1" ht="42" customHeight="1" x14ac:dyDescent="0.2">
      <c r="A8" s="237" t="s">
        <v>178</v>
      </c>
      <c r="B8" s="237">
        <v>11753000</v>
      </c>
      <c r="C8" s="238">
        <v>11701500</v>
      </c>
      <c r="D8" s="282">
        <v>11542039</v>
      </c>
      <c r="E8" s="312">
        <v>3430000</v>
      </c>
      <c r="F8" s="238">
        <v>3389900</v>
      </c>
      <c r="G8" s="313">
        <v>2449729</v>
      </c>
      <c r="H8" s="296">
        <v>8976000</v>
      </c>
      <c r="I8" s="238">
        <v>4920955</v>
      </c>
      <c r="J8" s="282">
        <v>3535140</v>
      </c>
      <c r="K8" s="312"/>
      <c r="L8" s="239"/>
      <c r="M8" s="375"/>
      <c r="N8" s="341"/>
      <c r="O8" s="239"/>
      <c r="P8" s="359"/>
      <c r="Q8" s="362"/>
      <c r="R8" s="346"/>
      <c r="S8" s="341">
        <f>B8+E8+H8+K8+N8+Q8</f>
        <v>24159000</v>
      </c>
      <c r="T8" s="239">
        <f>C8+F8+I8+L8+O8+R8</f>
        <v>20012355</v>
      </c>
      <c r="U8" s="359">
        <f>D8+G8+J8+M8+P8</f>
        <v>17526908</v>
      </c>
      <c r="V8" s="431"/>
      <c r="W8" s="341">
        <v>1000000</v>
      </c>
      <c r="X8" s="432">
        <v>990600</v>
      </c>
      <c r="Y8" s="341"/>
      <c r="Z8" s="239"/>
      <c r="AA8" s="359"/>
      <c r="AB8" s="362"/>
      <c r="AC8" s="239"/>
      <c r="AD8" s="375"/>
      <c r="AE8" s="379"/>
      <c r="AF8" s="370">
        <f>V8+Y8+AB8</f>
        <v>0</v>
      </c>
      <c r="AG8" s="239">
        <f>W8+Z8+AC8</f>
        <v>1000000</v>
      </c>
      <c r="AH8" s="346">
        <f>X8+AA8+AD8</f>
        <v>990600</v>
      </c>
      <c r="AI8" s="341">
        <f>S8+AF8</f>
        <v>24159000</v>
      </c>
      <c r="AJ8" s="239">
        <f>T8+AG8</f>
        <v>21012355</v>
      </c>
      <c r="AK8" s="359">
        <f>U8+AH8</f>
        <v>18517508</v>
      </c>
      <c r="AL8" s="370"/>
      <c r="AM8" s="239">
        <v>18517508</v>
      </c>
      <c r="AN8" s="346"/>
      <c r="AO8" s="341">
        <f>SUM(AL8:AN8)</f>
        <v>18517508</v>
      </c>
      <c r="AP8" s="240"/>
      <c r="AQ8" s="240"/>
      <c r="AR8" s="240"/>
      <c r="AS8" s="240"/>
      <c r="AT8" s="240"/>
      <c r="AU8" s="240"/>
      <c r="AV8" s="240"/>
      <c r="AW8" s="240"/>
      <c r="AX8" s="240"/>
      <c r="AY8" s="240"/>
      <c r="AZ8" s="240"/>
      <c r="BA8" s="240"/>
      <c r="BB8" s="240"/>
      <c r="BC8" s="240"/>
      <c r="BD8" s="240"/>
      <c r="BE8" s="240"/>
    </row>
    <row r="9" spans="1:57" ht="58.5" customHeight="1" x14ac:dyDescent="0.2">
      <c r="A9" s="242" t="s">
        <v>179</v>
      </c>
      <c r="B9" s="242"/>
      <c r="C9" s="243"/>
      <c r="D9" s="283"/>
      <c r="E9" s="314"/>
      <c r="F9" s="243"/>
      <c r="G9" s="315"/>
      <c r="H9" s="297">
        <v>1300000</v>
      </c>
      <c r="I9" s="243">
        <v>3366000</v>
      </c>
      <c r="J9" s="283">
        <v>3365586</v>
      </c>
      <c r="K9" s="314"/>
      <c r="L9" s="244"/>
      <c r="M9" s="322"/>
      <c r="N9" s="301"/>
      <c r="O9" s="244"/>
      <c r="P9" s="286"/>
      <c r="Q9" s="321"/>
      <c r="R9" s="347"/>
      <c r="S9" s="341">
        <f t="shared" ref="S9:S49" si="0">B9+E9+H9+K9+N9+Q9</f>
        <v>1300000</v>
      </c>
      <c r="T9" s="239">
        <f t="shared" ref="T9:T49" si="1">C9+F9+I9+L9+O9+R9</f>
        <v>3366000</v>
      </c>
      <c r="U9" s="359">
        <f t="shared" ref="U9:U49" si="2">D9+G9+J9+M9+P9</f>
        <v>3365586</v>
      </c>
      <c r="V9" s="431">
        <v>1895000</v>
      </c>
      <c r="W9" s="366">
        <v>33650000</v>
      </c>
      <c r="X9" s="433">
        <v>2504851</v>
      </c>
      <c r="Y9" s="366">
        <v>100000000</v>
      </c>
      <c r="Z9" s="244">
        <v>63660000</v>
      </c>
      <c r="AA9" s="286">
        <v>2177114</v>
      </c>
      <c r="AB9" s="321"/>
      <c r="AC9" s="244"/>
      <c r="AD9" s="322"/>
      <c r="AE9" s="380"/>
      <c r="AF9" s="370">
        <f t="shared" ref="AF9:AF49" si="3">V9+Y9+AB9</f>
        <v>101895000</v>
      </c>
      <c r="AG9" s="239">
        <f t="shared" ref="AG9:AG49" si="4">W9+Z9+AC9</f>
        <v>97310000</v>
      </c>
      <c r="AH9" s="346">
        <f t="shared" ref="AH9:AH48" si="5">X9+AA9+AD9</f>
        <v>4681965</v>
      </c>
      <c r="AI9" s="341">
        <f t="shared" ref="AI9:AI49" si="6">S9+AF9</f>
        <v>103195000</v>
      </c>
      <c r="AJ9" s="239">
        <f t="shared" ref="AJ9:AJ49" si="7">T9+AG9</f>
        <v>100676000</v>
      </c>
      <c r="AK9" s="359">
        <f t="shared" ref="AK9:AK49" si="8">U9+AH9</f>
        <v>8047551</v>
      </c>
      <c r="AL9" s="350"/>
      <c r="AM9" s="244">
        <v>8047551</v>
      </c>
      <c r="AN9" s="347">
        <v>0</v>
      </c>
      <c r="AO9" s="341">
        <f t="shared" ref="AO9:AO27" si="9">SUM(AL9:AN9)</f>
        <v>8047551</v>
      </c>
      <c r="AP9" s="245"/>
    </row>
    <row r="10" spans="1:57" ht="40.5" customHeight="1" x14ac:dyDescent="0.2">
      <c r="A10" s="242" t="s">
        <v>180</v>
      </c>
      <c r="B10" s="242"/>
      <c r="C10" s="243"/>
      <c r="D10" s="283"/>
      <c r="E10" s="314"/>
      <c r="F10" s="243"/>
      <c r="G10" s="315"/>
      <c r="H10" s="297">
        <v>4849000</v>
      </c>
      <c r="I10" s="243">
        <v>4105000</v>
      </c>
      <c r="J10" s="283">
        <v>3978454</v>
      </c>
      <c r="K10" s="314"/>
      <c r="L10" s="244"/>
      <c r="M10" s="322"/>
      <c r="N10" s="301"/>
      <c r="O10" s="244"/>
      <c r="P10" s="286"/>
      <c r="Q10" s="321"/>
      <c r="R10" s="347"/>
      <c r="S10" s="341">
        <f t="shared" si="0"/>
        <v>4849000</v>
      </c>
      <c r="T10" s="239">
        <f t="shared" si="1"/>
        <v>4105000</v>
      </c>
      <c r="U10" s="359">
        <f t="shared" si="2"/>
        <v>3978454</v>
      </c>
      <c r="V10" s="431"/>
      <c r="W10" s="301"/>
      <c r="X10" s="434"/>
      <c r="Y10" s="301"/>
      <c r="Z10" s="244"/>
      <c r="AA10" s="286"/>
      <c r="AB10" s="321"/>
      <c r="AC10" s="244"/>
      <c r="AD10" s="322"/>
      <c r="AE10" s="380"/>
      <c r="AF10" s="370">
        <f t="shared" si="3"/>
        <v>0</v>
      </c>
      <c r="AG10" s="239">
        <f t="shared" si="4"/>
        <v>0</v>
      </c>
      <c r="AH10" s="346">
        <f t="shared" si="5"/>
        <v>0</v>
      </c>
      <c r="AI10" s="341">
        <f t="shared" si="6"/>
        <v>4849000</v>
      </c>
      <c r="AJ10" s="239">
        <f t="shared" si="7"/>
        <v>4105000</v>
      </c>
      <c r="AK10" s="359">
        <f t="shared" si="8"/>
        <v>3978454</v>
      </c>
      <c r="AL10" s="350"/>
      <c r="AM10" s="244">
        <v>3978454</v>
      </c>
      <c r="AN10" s="347">
        <v>0</v>
      </c>
      <c r="AO10" s="341">
        <f t="shared" si="9"/>
        <v>3978454</v>
      </c>
      <c r="AP10" s="245"/>
    </row>
    <row r="11" spans="1:57" ht="40.5" customHeight="1" x14ac:dyDescent="0.2">
      <c r="A11" s="242" t="s">
        <v>181</v>
      </c>
      <c r="B11" s="242">
        <v>5850000</v>
      </c>
      <c r="C11" s="243">
        <v>5953500</v>
      </c>
      <c r="D11" s="283">
        <v>5953106</v>
      </c>
      <c r="E11" s="314">
        <v>1670000</v>
      </c>
      <c r="F11" s="243">
        <v>1410000</v>
      </c>
      <c r="G11" s="315">
        <v>1409310</v>
      </c>
      <c r="H11" s="297">
        <v>550000</v>
      </c>
      <c r="I11" s="243">
        <v>1251659</v>
      </c>
      <c r="J11" s="283">
        <v>1129705</v>
      </c>
      <c r="K11" s="314"/>
      <c r="L11" s="244"/>
      <c r="M11" s="322"/>
      <c r="N11" s="301"/>
      <c r="O11" s="244"/>
      <c r="P11" s="286"/>
      <c r="Q11" s="321"/>
      <c r="R11" s="347"/>
      <c r="S11" s="341">
        <f t="shared" si="0"/>
        <v>8070000</v>
      </c>
      <c r="T11" s="239">
        <f t="shared" si="1"/>
        <v>8615159</v>
      </c>
      <c r="U11" s="359">
        <f t="shared" si="2"/>
        <v>8492121</v>
      </c>
      <c r="V11" s="431"/>
      <c r="W11" s="301"/>
      <c r="X11" s="434"/>
      <c r="Y11" s="301">
        <v>1100000</v>
      </c>
      <c r="Z11" s="246">
        <v>1100000</v>
      </c>
      <c r="AA11" s="285">
        <v>1100000</v>
      </c>
      <c r="AB11" s="318"/>
      <c r="AC11" s="244"/>
      <c r="AD11" s="322"/>
      <c r="AE11" s="380"/>
      <c r="AF11" s="370">
        <f t="shared" si="3"/>
        <v>1100000</v>
      </c>
      <c r="AG11" s="239">
        <f t="shared" si="4"/>
        <v>1100000</v>
      </c>
      <c r="AH11" s="346">
        <f t="shared" si="5"/>
        <v>1100000</v>
      </c>
      <c r="AI11" s="341">
        <f t="shared" si="6"/>
        <v>9170000</v>
      </c>
      <c r="AJ11" s="239">
        <f t="shared" si="7"/>
        <v>9715159</v>
      </c>
      <c r="AK11" s="359">
        <f t="shared" si="8"/>
        <v>9592121</v>
      </c>
      <c r="AL11" s="350"/>
      <c r="AM11" s="244">
        <v>9592121</v>
      </c>
      <c r="AN11" s="347"/>
      <c r="AO11" s="341">
        <f t="shared" si="9"/>
        <v>9592121</v>
      </c>
      <c r="AP11" s="245"/>
    </row>
    <row r="12" spans="1:57" ht="40.5" customHeight="1" x14ac:dyDescent="0.2">
      <c r="A12" s="242" t="s">
        <v>182</v>
      </c>
      <c r="B12" s="242"/>
      <c r="C12" s="243"/>
      <c r="D12" s="283"/>
      <c r="E12" s="314"/>
      <c r="F12" s="243"/>
      <c r="G12" s="315"/>
      <c r="H12" s="297">
        <v>180000</v>
      </c>
      <c r="I12" s="243">
        <v>247000</v>
      </c>
      <c r="J12" s="283">
        <v>246501</v>
      </c>
      <c r="K12" s="314"/>
      <c r="L12" s="244"/>
      <c r="M12" s="322"/>
      <c r="N12" s="301"/>
      <c r="O12" s="244"/>
      <c r="P12" s="286"/>
      <c r="Q12" s="321"/>
      <c r="R12" s="347"/>
      <c r="S12" s="341">
        <f t="shared" si="0"/>
        <v>180000</v>
      </c>
      <c r="T12" s="239">
        <f t="shared" si="1"/>
        <v>247000</v>
      </c>
      <c r="U12" s="359">
        <f t="shared" si="2"/>
        <v>246501</v>
      </c>
      <c r="V12" s="431"/>
      <c r="W12" s="301"/>
      <c r="X12" s="434"/>
      <c r="Y12" s="301"/>
      <c r="Z12" s="244"/>
      <c r="AA12" s="286"/>
      <c r="AB12" s="321"/>
      <c r="AC12" s="244"/>
      <c r="AD12" s="322"/>
      <c r="AE12" s="380"/>
      <c r="AF12" s="370">
        <f t="shared" si="3"/>
        <v>0</v>
      </c>
      <c r="AG12" s="239">
        <f t="shared" si="4"/>
        <v>0</v>
      </c>
      <c r="AH12" s="346">
        <f t="shared" si="5"/>
        <v>0</v>
      </c>
      <c r="AI12" s="341">
        <f t="shared" si="6"/>
        <v>180000</v>
      </c>
      <c r="AJ12" s="239">
        <f t="shared" si="7"/>
        <v>247000</v>
      </c>
      <c r="AK12" s="359">
        <f t="shared" si="8"/>
        <v>246501</v>
      </c>
      <c r="AL12" s="350"/>
      <c r="AM12" s="244">
        <v>246501</v>
      </c>
      <c r="AN12" s="347"/>
      <c r="AO12" s="341">
        <f t="shared" si="9"/>
        <v>246501</v>
      </c>
      <c r="AP12" s="245"/>
    </row>
    <row r="13" spans="1:57" ht="40.5" customHeight="1" x14ac:dyDescent="0.2">
      <c r="A13" s="242" t="s">
        <v>183</v>
      </c>
      <c r="B13" s="242"/>
      <c r="C13" s="243"/>
      <c r="D13" s="283"/>
      <c r="E13" s="314"/>
      <c r="F13" s="243"/>
      <c r="G13" s="315"/>
      <c r="H13" s="297">
        <v>1048000</v>
      </c>
      <c r="I13" s="243">
        <v>1785000</v>
      </c>
      <c r="J13" s="283">
        <v>1784550</v>
      </c>
      <c r="K13" s="314"/>
      <c r="L13" s="244"/>
      <c r="M13" s="322"/>
      <c r="N13" s="301"/>
      <c r="O13" s="244"/>
      <c r="P13" s="286"/>
      <c r="Q13" s="321"/>
      <c r="R13" s="347"/>
      <c r="S13" s="341">
        <f t="shared" si="0"/>
        <v>1048000</v>
      </c>
      <c r="T13" s="239">
        <f t="shared" si="1"/>
        <v>1785000</v>
      </c>
      <c r="U13" s="359">
        <f t="shared" si="2"/>
        <v>1784550</v>
      </c>
      <c r="V13" s="431">
        <v>150000</v>
      </c>
      <c r="W13" s="301">
        <v>75000</v>
      </c>
      <c r="X13" s="434">
        <v>22090</v>
      </c>
      <c r="Y13" s="301"/>
      <c r="Z13" s="244"/>
      <c r="AA13" s="286"/>
      <c r="AB13" s="321"/>
      <c r="AC13" s="244"/>
      <c r="AD13" s="322"/>
      <c r="AE13" s="380"/>
      <c r="AF13" s="370">
        <f t="shared" si="3"/>
        <v>150000</v>
      </c>
      <c r="AG13" s="239">
        <f t="shared" si="4"/>
        <v>75000</v>
      </c>
      <c r="AH13" s="346">
        <f t="shared" si="5"/>
        <v>22090</v>
      </c>
      <c r="AI13" s="341">
        <f t="shared" si="6"/>
        <v>1198000</v>
      </c>
      <c r="AJ13" s="239">
        <f t="shared" si="7"/>
        <v>1860000</v>
      </c>
      <c r="AK13" s="359">
        <f t="shared" si="8"/>
        <v>1806640</v>
      </c>
      <c r="AL13" s="350"/>
      <c r="AM13" s="244"/>
      <c r="AN13" s="347">
        <v>1806640</v>
      </c>
      <c r="AO13" s="341">
        <f t="shared" si="9"/>
        <v>1806640</v>
      </c>
      <c r="AP13" s="245"/>
    </row>
    <row r="14" spans="1:57" ht="54.75" customHeight="1" x14ac:dyDescent="0.2">
      <c r="A14" s="242" t="s">
        <v>184</v>
      </c>
      <c r="B14" s="242"/>
      <c r="C14" s="243"/>
      <c r="D14" s="283"/>
      <c r="E14" s="314"/>
      <c r="F14" s="243"/>
      <c r="G14" s="315"/>
      <c r="H14" s="297">
        <v>695000</v>
      </c>
      <c r="I14" s="243">
        <v>1079000</v>
      </c>
      <c r="J14" s="283">
        <v>1078886</v>
      </c>
      <c r="K14" s="314"/>
      <c r="L14" s="244"/>
      <c r="M14" s="322"/>
      <c r="N14" s="301"/>
      <c r="O14" s="244"/>
      <c r="P14" s="286"/>
      <c r="Q14" s="321"/>
      <c r="R14" s="347"/>
      <c r="S14" s="341">
        <f t="shared" si="0"/>
        <v>695000</v>
      </c>
      <c r="T14" s="239">
        <f t="shared" si="1"/>
        <v>1079000</v>
      </c>
      <c r="U14" s="359">
        <f t="shared" si="2"/>
        <v>1078886</v>
      </c>
      <c r="V14" s="431">
        <v>150000</v>
      </c>
      <c r="W14" s="299">
        <v>150000</v>
      </c>
      <c r="X14" s="435">
        <v>110695</v>
      </c>
      <c r="Y14" s="299"/>
      <c r="Z14" s="244"/>
      <c r="AA14" s="286"/>
      <c r="AB14" s="321"/>
      <c r="AC14" s="244"/>
      <c r="AD14" s="322"/>
      <c r="AE14" s="380"/>
      <c r="AF14" s="370">
        <f t="shared" si="3"/>
        <v>150000</v>
      </c>
      <c r="AG14" s="239">
        <f t="shared" si="4"/>
        <v>150000</v>
      </c>
      <c r="AH14" s="346">
        <f t="shared" si="5"/>
        <v>110695</v>
      </c>
      <c r="AI14" s="341">
        <f t="shared" si="6"/>
        <v>845000</v>
      </c>
      <c r="AJ14" s="239">
        <f t="shared" si="7"/>
        <v>1229000</v>
      </c>
      <c r="AK14" s="359">
        <f t="shared" si="8"/>
        <v>1189581</v>
      </c>
      <c r="AL14" s="350"/>
      <c r="AM14" s="244"/>
      <c r="AN14" s="347">
        <v>1189581</v>
      </c>
      <c r="AO14" s="341">
        <f t="shared" si="9"/>
        <v>1189581</v>
      </c>
      <c r="AP14" s="245"/>
    </row>
    <row r="15" spans="1:57" ht="40.5" customHeight="1" x14ac:dyDescent="0.2">
      <c r="A15" s="242" t="s">
        <v>185</v>
      </c>
      <c r="B15" s="242"/>
      <c r="C15" s="243"/>
      <c r="D15" s="283"/>
      <c r="E15" s="314"/>
      <c r="F15" s="243"/>
      <c r="G15" s="315"/>
      <c r="H15" s="297">
        <v>300000</v>
      </c>
      <c r="I15" s="243">
        <v>300000</v>
      </c>
      <c r="J15" s="283">
        <v>201602</v>
      </c>
      <c r="K15" s="314"/>
      <c r="L15" s="244"/>
      <c r="M15" s="322"/>
      <c r="N15" s="301"/>
      <c r="O15" s="244"/>
      <c r="P15" s="286"/>
      <c r="Q15" s="321"/>
      <c r="R15" s="347"/>
      <c r="S15" s="341">
        <f t="shared" si="0"/>
        <v>300000</v>
      </c>
      <c r="T15" s="239">
        <f t="shared" si="1"/>
        <v>300000</v>
      </c>
      <c r="U15" s="359">
        <f t="shared" si="2"/>
        <v>201602</v>
      </c>
      <c r="V15" s="431"/>
      <c r="W15" s="301"/>
      <c r="X15" s="434"/>
      <c r="Y15" s="301"/>
      <c r="Z15" s="244"/>
      <c r="AA15" s="286"/>
      <c r="AB15" s="321"/>
      <c r="AC15" s="244"/>
      <c r="AD15" s="322"/>
      <c r="AE15" s="380"/>
      <c r="AF15" s="370">
        <f t="shared" si="3"/>
        <v>0</v>
      </c>
      <c r="AG15" s="239">
        <f t="shared" si="4"/>
        <v>0</v>
      </c>
      <c r="AH15" s="346">
        <f t="shared" si="5"/>
        <v>0</v>
      </c>
      <c r="AI15" s="341">
        <f t="shared" si="6"/>
        <v>300000</v>
      </c>
      <c r="AJ15" s="239">
        <f t="shared" si="7"/>
        <v>300000</v>
      </c>
      <c r="AK15" s="359">
        <f t="shared" si="8"/>
        <v>201602</v>
      </c>
      <c r="AL15" s="350"/>
      <c r="AM15" s="244"/>
      <c r="AN15" s="347">
        <v>201602</v>
      </c>
      <c r="AO15" s="341">
        <f t="shared" si="9"/>
        <v>201602</v>
      </c>
      <c r="AP15" s="245"/>
    </row>
    <row r="16" spans="1:57" ht="36" customHeight="1" x14ac:dyDescent="0.2">
      <c r="A16" s="247" t="s">
        <v>186</v>
      </c>
      <c r="B16" s="247">
        <v>1862000</v>
      </c>
      <c r="C16" s="243">
        <v>2324915</v>
      </c>
      <c r="D16" s="283">
        <v>2321027</v>
      </c>
      <c r="E16" s="314">
        <v>395000</v>
      </c>
      <c r="F16" s="243">
        <v>813941</v>
      </c>
      <c r="G16" s="315">
        <v>813188</v>
      </c>
      <c r="H16" s="297">
        <v>14767000</v>
      </c>
      <c r="I16" s="243">
        <v>18304546</v>
      </c>
      <c r="J16" s="283">
        <v>18303648</v>
      </c>
      <c r="K16" s="314"/>
      <c r="L16" s="244"/>
      <c r="M16" s="322"/>
      <c r="N16" s="301">
        <v>200000</v>
      </c>
      <c r="O16" s="244">
        <v>192000</v>
      </c>
      <c r="P16" s="286">
        <v>192000</v>
      </c>
      <c r="Q16" s="321"/>
      <c r="R16" s="347"/>
      <c r="S16" s="341">
        <f t="shared" si="0"/>
        <v>17224000</v>
      </c>
      <c r="T16" s="239">
        <f t="shared" si="1"/>
        <v>21635402</v>
      </c>
      <c r="U16" s="359">
        <f t="shared" si="2"/>
        <v>21629863</v>
      </c>
      <c r="V16" s="431">
        <v>200000</v>
      </c>
      <c r="W16" s="301">
        <v>13724585</v>
      </c>
      <c r="X16" s="434">
        <v>13820490</v>
      </c>
      <c r="Y16" s="301"/>
      <c r="Z16" s="244">
        <v>9177249</v>
      </c>
      <c r="AA16" s="286">
        <v>9082522</v>
      </c>
      <c r="AB16" s="321"/>
      <c r="AC16" s="244">
        <v>300000</v>
      </c>
      <c r="AD16" s="322">
        <v>293619</v>
      </c>
      <c r="AE16" s="380"/>
      <c r="AF16" s="370">
        <f t="shared" si="3"/>
        <v>200000</v>
      </c>
      <c r="AG16" s="239">
        <f t="shared" si="4"/>
        <v>23201834</v>
      </c>
      <c r="AH16" s="346">
        <f t="shared" si="5"/>
        <v>23196631</v>
      </c>
      <c r="AI16" s="341">
        <f t="shared" si="6"/>
        <v>17424000</v>
      </c>
      <c r="AJ16" s="239">
        <f t="shared" si="7"/>
        <v>44837236</v>
      </c>
      <c r="AK16" s="359">
        <f t="shared" si="8"/>
        <v>44826494</v>
      </c>
      <c r="AL16" s="350"/>
      <c r="AM16" s="244">
        <v>44826494</v>
      </c>
      <c r="AN16" s="347"/>
      <c r="AO16" s="341">
        <f t="shared" si="9"/>
        <v>44826494</v>
      </c>
      <c r="AP16" s="245"/>
    </row>
    <row r="17" spans="1:42" s="251" customFormat="1" ht="44.25" customHeight="1" x14ac:dyDescent="0.2">
      <c r="A17" s="248" t="s">
        <v>187</v>
      </c>
      <c r="B17" s="248">
        <f>SUM(B9:B16)</f>
        <v>7712000</v>
      </c>
      <c r="C17" s="249">
        <f>SUM(C9:C16)</f>
        <v>8278415</v>
      </c>
      <c r="D17" s="284">
        <f>SUM(D9:D16)</f>
        <v>8274133</v>
      </c>
      <c r="E17" s="316">
        <f>SUM(E9:E16)</f>
        <v>2065000</v>
      </c>
      <c r="F17" s="249">
        <f t="shared" ref="F17" si="10">SUM(F9:F16)</f>
        <v>2223941</v>
      </c>
      <c r="G17" s="317">
        <f t="shared" ref="G17:AE17" si="11">SUM(G9:G16)</f>
        <v>2222498</v>
      </c>
      <c r="H17" s="298">
        <f t="shared" si="11"/>
        <v>23689000</v>
      </c>
      <c r="I17" s="249">
        <f t="shared" si="11"/>
        <v>30438205</v>
      </c>
      <c r="J17" s="284">
        <f t="shared" si="11"/>
        <v>30088932</v>
      </c>
      <c r="K17" s="316"/>
      <c r="L17" s="249">
        <f t="shared" si="11"/>
        <v>0</v>
      </c>
      <c r="M17" s="317"/>
      <c r="N17" s="298">
        <f>SUM(N9:N16)</f>
        <v>200000</v>
      </c>
      <c r="O17" s="249">
        <f t="shared" si="11"/>
        <v>192000</v>
      </c>
      <c r="P17" s="249">
        <f t="shared" si="11"/>
        <v>192000</v>
      </c>
      <c r="Q17" s="316"/>
      <c r="R17" s="349"/>
      <c r="S17" s="341">
        <f t="shared" si="0"/>
        <v>33666000</v>
      </c>
      <c r="T17" s="239">
        <f t="shared" si="1"/>
        <v>41132561</v>
      </c>
      <c r="U17" s="359">
        <f t="shared" si="2"/>
        <v>40777563</v>
      </c>
      <c r="V17" s="370">
        <f>SUM(V9:V16)</f>
        <v>2395000</v>
      </c>
      <c r="W17" s="298">
        <f t="shared" si="11"/>
        <v>47599585</v>
      </c>
      <c r="X17" s="436">
        <f t="shared" si="11"/>
        <v>16458126</v>
      </c>
      <c r="Y17" s="298">
        <f t="shared" si="11"/>
        <v>101100000</v>
      </c>
      <c r="Z17" s="249">
        <f t="shared" si="11"/>
        <v>73937249</v>
      </c>
      <c r="AA17" s="284">
        <f t="shared" si="11"/>
        <v>12359636</v>
      </c>
      <c r="AB17" s="316"/>
      <c r="AC17" s="249">
        <f t="shared" si="11"/>
        <v>300000</v>
      </c>
      <c r="AD17" s="317">
        <f t="shared" si="11"/>
        <v>293619</v>
      </c>
      <c r="AE17" s="381">
        <f t="shared" si="11"/>
        <v>0</v>
      </c>
      <c r="AF17" s="370">
        <f t="shared" si="3"/>
        <v>103495000</v>
      </c>
      <c r="AG17" s="239">
        <f t="shared" si="4"/>
        <v>121836834</v>
      </c>
      <c r="AH17" s="346">
        <f t="shared" si="5"/>
        <v>29111381</v>
      </c>
      <c r="AI17" s="341">
        <f t="shared" si="6"/>
        <v>137161000</v>
      </c>
      <c r="AJ17" s="239">
        <f t="shared" si="7"/>
        <v>162969395</v>
      </c>
      <c r="AK17" s="359">
        <f t="shared" si="8"/>
        <v>69888944</v>
      </c>
      <c r="AL17" s="348">
        <f>SUM(AL9:AL16)</f>
        <v>0</v>
      </c>
      <c r="AM17" s="249">
        <f>SUM(AM9:AM16)</f>
        <v>66691121</v>
      </c>
      <c r="AN17" s="349">
        <f>SUM(AN9:AN16)</f>
        <v>3197823</v>
      </c>
      <c r="AO17" s="341">
        <f t="shared" si="9"/>
        <v>69888944</v>
      </c>
      <c r="AP17" s="250"/>
    </row>
    <row r="18" spans="1:42" ht="41.25" customHeight="1" x14ac:dyDescent="0.2">
      <c r="A18" s="247" t="s">
        <v>188</v>
      </c>
      <c r="B18" s="247">
        <v>3612000</v>
      </c>
      <c r="C18" s="246">
        <v>3612000</v>
      </c>
      <c r="D18" s="285">
        <v>3556967</v>
      </c>
      <c r="E18" s="318">
        <v>884000</v>
      </c>
      <c r="F18" s="246">
        <v>884000</v>
      </c>
      <c r="G18" s="319">
        <v>823159</v>
      </c>
      <c r="H18" s="299">
        <v>858000</v>
      </c>
      <c r="I18" s="246">
        <v>1114000</v>
      </c>
      <c r="J18" s="285">
        <v>1113876</v>
      </c>
      <c r="K18" s="318"/>
      <c r="L18" s="244"/>
      <c r="M18" s="322"/>
      <c r="N18" s="301"/>
      <c r="O18" s="244"/>
      <c r="P18" s="286"/>
      <c r="Q18" s="321"/>
      <c r="R18" s="347"/>
      <c r="S18" s="341">
        <f t="shared" si="0"/>
        <v>5354000</v>
      </c>
      <c r="T18" s="239">
        <f t="shared" si="1"/>
        <v>5610000</v>
      </c>
      <c r="U18" s="359">
        <f t="shared" si="2"/>
        <v>5494002</v>
      </c>
      <c r="V18" s="431"/>
      <c r="W18" s="301">
        <v>57000</v>
      </c>
      <c r="X18" s="434">
        <v>56475</v>
      </c>
      <c r="Y18" s="301"/>
      <c r="Z18" s="244"/>
      <c r="AA18" s="286"/>
      <c r="AB18" s="321"/>
      <c r="AC18" s="244"/>
      <c r="AD18" s="322"/>
      <c r="AE18" s="380"/>
      <c r="AF18" s="370">
        <f t="shared" si="3"/>
        <v>0</v>
      </c>
      <c r="AG18" s="239">
        <f t="shared" si="4"/>
        <v>57000</v>
      </c>
      <c r="AH18" s="346">
        <f t="shared" si="5"/>
        <v>56475</v>
      </c>
      <c r="AI18" s="341">
        <f t="shared" si="6"/>
        <v>5354000</v>
      </c>
      <c r="AJ18" s="239">
        <f t="shared" si="7"/>
        <v>5667000</v>
      </c>
      <c r="AK18" s="359">
        <f t="shared" si="8"/>
        <v>5550477</v>
      </c>
      <c r="AL18" s="350"/>
      <c r="AM18" s="244">
        <v>5550477</v>
      </c>
      <c r="AN18" s="347"/>
      <c r="AO18" s="341">
        <f t="shared" si="9"/>
        <v>5550477</v>
      </c>
      <c r="AP18" s="245"/>
    </row>
    <row r="19" spans="1:42" ht="36" customHeight="1" x14ac:dyDescent="0.2">
      <c r="A19" s="247" t="s">
        <v>189</v>
      </c>
      <c r="B19" s="247"/>
      <c r="C19" s="246"/>
      <c r="D19" s="285"/>
      <c r="E19" s="318"/>
      <c r="F19" s="246"/>
      <c r="G19" s="319"/>
      <c r="H19" s="299">
        <v>120000</v>
      </c>
      <c r="I19" s="246">
        <v>120000</v>
      </c>
      <c r="J19" s="285"/>
      <c r="K19" s="318"/>
      <c r="L19" s="244"/>
      <c r="M19" s="322"/>
      <c r="N19" s="301"/>
      <c r="O19" s="244"/>
      <c r="P19" s="286"/>
      <c r="Q19" s="321"/>
      <c r="R19" s="347"/>
      <c r="S19" s="341">
        <f t="shared" si="0"/>
        <v>120000</v>
      </c>
      <c r="T19" s="239">
        <f t="shared" si="1"/>
        <v>120000</v>
      </c>
      <c r="U19" s="359">
        <f t="shared" si="2"/>
        <v>0</v>
      </c>
      <c r="V19" s="431"/>
      <c r="W19" s="301"/>
      <c r="X19" s="434"/>
      <c r="Y19" s="301"/>
      <c r="Z19" s="244"/>
      <c r="AA19" s="286"/>
      <c r="AB19" s="321"/>
      <c r="AC19" s="244"/>
      <c r="AD19" s="322"/>
      <c r="AE19" s="380"/>
      <c r="AF19" s="370">
        <f t="shared" si="3"/>
        <v>0</v>
      </c>
      <c r="AG19" s="239">
        <f t="shared" si="4"/>
        <v>0</v>
      </c>
      <c r="AH19" s="346">
        <f t="shared" si="5"/>
        <v>0</v>
      </c>
      <c r="AI19" s="341">
        <f t="shared" si="6"/>
        <v>120000</v>
      </c>
      <c r="AJ19" s="239">
        <f t="shared" si="7"/>
        <v>120000</v>
      </c>
      <c r="AK19" s="359">
        <f t="shared" si="8"/>
        <v>0</v>
      </c>
      <c r="AL19" s="350"/>
      <c r="AM19" s="244"/>
      <c r="AN19" s="347"/>
      <c r="AO19" s="341">
        <f t="shared" si="9"/>
        <v>0</v>
      </c>
      <c r="AP19" s="245"/>
    </row>
    <row r="20" spans="1:42" ht="36" customHeight="1" x14ac:dyDescent="0.2">
      <c r="A20" s="247" t="s">
        <v>190</v>
      </c>
      <c r="B20" s="247"/>
      <c r="C20" s="246"/>
      <c r="D20" s="285"/>
      <c r="E20" s="318"/>
      <c r="F20" s="246"/>
      <c r="G20" s="319"/>
      <c r="H20" s="299">
        <v>2748000</v>
      </c>
      <c r="I20" s="246">
        <v>2748000</v>
      </c>
      <c r="J20" s="285">
        <v>2518923</v>
      </c>
      <c r="K20" s="318"/>
      <c r="L20" s="244"/>
      <c r="M20" s="322"/>
      <c r="N20" s="301"/>
      <c r="O20" s="244"/>
      <c r="P20" s="286"/>
      <c r="Q20" s="321"/>
      <c r="R20" s="347"/>
      <c r="S20" s="341">
        <f t="shared" si="0"/>
        <v>2748000</v>
      </c>
      <c r="T20" s="239">
        <f t="shared" si="1"/>
        <v>2748000</v>
      </c>
      <c r="U20" s="359">
        <f t="shared" si="2"/>
        <v>2518923</v>
      </c>
      <c r="V20" s="431"/>
      <c r="W20" s="301"/>
      <c r="X20" s="434"/>
      <c r="Y20" s="301"/>
      <c r="Z20" s="244"/>
      <c r="AA20" s="286"/>
      <c r="AB20" s="321"/>
      <c r="AC20" s="244"/>
      <c r="AD20" s="322"/>
      <c r="AE20" s="380"/>
      <c r="AF20" s="370">
        <f t="shared" si="3"/>
        <v>0</v>
      </c>
      <c r="AG20" s="239">
        <f t="shared" si="4"/>
        <v>0</v>
      </c>
      <c r="AH20" s="346">
        <f t="shared" si="5"/>
        <v>0</v>
      </c>
      <c r="AI20" s="341">
        <f t="shared" si="6"/>
        <v>2748000</v>
      </c>
      <c r="AJ20" s="239">
        <f t="shared" si="7"/>
        <v>2748000</v>
      </c>
      <c r="AK20" s="359">
        <f t="shared" si="8"/>
        <v>2518923</v>
      </c>
      <c r="AL20" s="350"/>
      <c r="AM20" s="244">
        <v>2518923</v>
      </c>
      <c r="AN20" s="347"/>
      <c r="AO20" s="341">
        <f t="shared" si="9"/>
        <v>2518923</v>
      </c>
      <c r="AP20" s="245"/>
    </row>
    <row r="21" spans="1:42" ht="43.5" customHeight="1" x14ac:dyDescent="0.2">
      <c r="A21" s="247" t="s">
        <v>191</v>
      </c>
      <c r="B21" s="247"/>
      <c r="C21" s="246"/>
      <c r="D21" s="285"/>
      <c r="E21" s="318"/>
      <c r="F21" s="246"/>
      <c r="G21" s="319"/>
      <c r="H21" s="299">
        <v>618000</v>
      </c>
      <c r="I21" s="246">
        <v>618000</v>
      </c>
      <c r="J21" s="285">
        <v>583480</v>
      </c>
      <c r="K21" s="318"/>
      <c r="L21" s="244"/>
      <c r="M21" s="322"/>
      <c r="N21" s="301"/>
      <c r="O21" s="244"/>
      <c r="P21" s="286"/>
      <c r="Q21" s="321"/>
      <c r="R21" s="347"/>
      <c r="S21" s="341">
        <f t="shared" si="0"/>
        <v>618000</v>
      </c>
      <c r="T21" s="239">
        <f t="shared" si="1"/>
        <v>618000</v>
      </c>
      <c r="U21" s="359">
        <f t="shared" si="2"/>
        <v>583480</v>
      </c>
      <c r="V21" s="431"/>
      <c r="W21" s="301"/>
      <c r="X21" s="434"/>
      <c r="Y21" s="301"/>
      <c r="Z21" s="244"/>
      <c r="AA21" s="286"/>
      <c r="AB21" s="321"/>
      <c r="AC21" s="244"/>
      <c r="AD21" s="322"/>
      <c r="AE21" s="380"/>
      <c r="AF21" s="370">
        <f t="shared" si="3"/>
        <v>0</v>
      </c>
      <c r="AG21" s="239">
        <f t="shared" si="4"/>
        <v>0</v>
      </c>
      <c r="AH21" s="346">
        <f t="shared" si="5"/>
        <v>0</v>
      </c>
      <c r="AI21" s="341">
        <f t="shared" si="6"/>
        <v>618000</v>
      </c>
      <c r="AJ21" s="239">
        <f t="shared" si="7"/>
        <v>618000</v>
      </c>
      <c r="AK21" s="359">
        <f t="shared" si="8"/>
        <v>583480</v>
      </c>
      <c r="AL21" s="350"/>
      <c r="AM21" s="244">
        <v>583480</v>
      </c>
      <c r="AN21" s="347"/>
      <c r="AO21" s="341">
        <f t="shared" si="9"/>
        <v>583480</v>
      </c>
      <c r="AP21" s="245"/>
    </row>
    <row r="22" spans="1:42" s="251" customFormat="1" ht="43.5" customHeight="1" x14ac:dyDescent="0.2">
      <c r="A22" s="248" t="s">
        <v>192</v>
      </c>
      <c r="B22" s="248">
        <f t="shared" ref="B22:H22" si="12">SUM(B18:B21)</f>
        <v>3612000</v>
      </c>
      <c r="C22" s="252">
        <f>SUM(C18:C21)</f>
        <v>3612000</v>
      </c>
      <c r="D22" s="415">
        <f t="shared" si="12"/>
        <v>3556967</v>
      </c>
      <c r="E22" s="320">
        <f t="shared" si="12"/>
        <v>884000</v>
      </c>
      <c r="F22" s="252">
        <f>SUM(F18:F21)</f>
        <v>884000</v>
      </c>
      <c r="G22" s="416">
        <f t="shared" si="12"/>
        <v>823159</v>
      </c>
      <c r="H22" s="300">
        <f t="shared" si="12"/>
        <v>4344000</v>
      </c>
      <c r="I22" s="252">
        <f t="shared" ref="I22:AN22" si="13">SUM(I18:I21)</f>
        <v>4600000</v>
      </c>
      <c r="J22" s="415">
        <f t="shared" si="13"/>
        <v>4216279</v>
      </c>
      <c r="K22" s="320"/>
      <c r="L22" s="249">
        <f t="shared" si="13"/>
        <v>0</v>
      </c>
      <c r="M22" s="317"/>
      <c r="N22" s="298"/>
      <c r="O22" s="249">
        <f t="shared" si="13"/>
        <v>0</v>
      </c>
      <c r="P22" s="284"/>
      <c r="Q22" s="316"/>
      <c r="R22" s="349"/>
      <c r="S22" s="341">
        <f t="shared" si="0"/>
        <v>8840000</v>
      </c>
      <c r="T22" s="239">
        <f t="shared" si="1"/>
        <v>9096000</v>
      </c>
      <c r="U22" s="359">
        <f t="shared" si="2"/>
        <v>8596405</v>
      </c>
      <c r="V22" s="431"/>
      <c r="W22" s="298">
        <f t="shared" si="13"/>
        <v>57000</v>
      </c>
      <c r="X22" s="436">
        <f t="shared" si="13"/>
        <v>56475</v>
      </c>
      <c r="Y22" s="298">
        <f t="shared" si="13"/>
        <v>0</v>
      </c>
      <c r="Z22" s="249">
        <f t="shared" si="13"/>
        <v>0</v>
      </c>
      <c r="AA22" s="284">
        <f t="shared" si="13"/>
        <v>0</v>
      </c>
      <c r="AB22" s="316">
        <f t="shared" si="13"/>
        <v>0</v>
      </c>
      <c r="AC22" s="249">
        <f t="shared" si="13"/>
        <v>0</v>
      </c>
      <c r="AD22" s="317">
        <f t="shared" si="13"/>
        <v>0</v>
      </c>
      <c r="AE22" s="381">
        <f t="shared" si="13"/>
        <v>0</v>
      </c>
      <c r="AF22" s="370">
        <f t="shared" si="3"/>
        <v>0</v>
      </c>
      <c r="AG22" s="239">
        <f t="shared" si="4"/>
        <v>57000</v>
      </c>
      <c r="AH22" s="346">
        <f t="shared" si="5"/>
        <v>56475</v>
      </c>
      <c r="AI22" s="341">
        <f t="shared" si="6"/>
        <v>8840000</v>
      </c>
      <c r="AJ22" s="239">
        <f t="shared" si="7"/>
        <v>9153000</v>
      </c>
      <c r="AK22" s="359">
        <f t="shared" si="8"/>
        <v>8652880</v>
      </c>
      <c r="AL22" s="348">
        <f t="shared" si="13"/>
        <v>0</v>
      </c>
      <c r="AM22" s="249">
        <v>8652880</v>
      </c>
      <c r="AN22" s="349">
        <f t="shared" si="13"/>
        <v>0</v>
      </c>
      <c r="AO22" s="341">
        <f t="shared" si="9"/>
        <v>8652880</v>
      </c>
      <c r="AP22" s="250"/>
    </row>
    <row r="23" spans="1:42" ht="43.5" customHeight="1" x14ac:dyDescent="0.2">
      <c r="A23" s="247" t="s">
        <v>193</v>
      </c>
      <c r="B23" s="247"/>
      <c r="C23" s="244"/>
      <c r="D23" s="286"/>
      <c r="E23" s="321"/>
      <c r="F23" s="244"/>
      <c r="G23" s="322"/>
      <c r="H23" s="301"/>
      <c r="I23" s="244"/>
      <c r="J23" s="286"/>
      <c r="K23" s="321"/>
      <c r="L23" s="244"/>
      <c r="M23" s="322"/>
      <c r="N23" s="301"/>
      <c r="O23" s="244"/>
      <c r="P23" s="286"/>
      <c r="Q23" s="321"/>
      <c r="R23" s="347"/>
      <c r="S23" s="341">
        <f t="shared" si="0"/>
        <v>0</v>
      </c>
      <c r="T23" s="239">
        <f t="shared" si="1"/>
        <v>0</v>
      </c>
      <c r="U23" s="359">
        <f t="shared" si="2"/>
        <v>0</v>
      </c>
      <c r="V23" s="431"/>
      <c r="W23" s="301"/>
      <c r="X23" s="434"/>
      <c r="Y23" s="301"/>
      <c r="Z23" s="244"/>
      <c r="AA23" s="286"/>
      <c r="AB23" s="321"/>
      <c r="AC23" s="244"/>
      <c r="AD23" s="322"/>
      <c r="AE23" s="380"/>
      <c r="AF23" s="370">
        <f t="shared" si="3"/>
        <v>0</v>
      </c>
      <c r="AG23" s="239">
        <f t="shared" si="4"/>
        <v>0</v>
      </c>
      <c r="AH23" s="346">
        <f t="shared" si="5"/>
        <v>0</v>
      </c>
      <c r="AI23" s="341">
        <f t="shared" si="6"/>
        <v>0</v>
      </c>
      <c r="AJ23" s="239">
        <f t="shared" si="7"/>
        <v>0</v>
      </c>
      <c r="AK23" s="359">
        <f t="shared" si="8"/>
        <v>0</v>
      </c>
      <c r="AL23" s="350"/>
      <c r="AM23" s="244"/>
      <c r="AN23" s="347"/>
      <c r="AO23" s="341">
        <f t="shared" si="9"/>
        <v>0</v>
      </c>
      <c r="AP23" s="245"/>
    </row>
    <row r="24" spans="1:42" ht="56.25" customHeight="1" x14ac:dyDescent="0.2">
      <c r="A24" s="247" t="s">
        <v>194</v>
      </c>
      <c r="B24" s="247"/>
      <c r="C24" s="244"/>
      <c r="D24" s="286"/>
      <c r="E24" s="321"/>
      <c r="F24" s="244"/>
      <c r="G24" s="322"/>
      <c r="H24" s="301"/>
      <c r="I24" s="244"/>
      <c r="J24" s="286"/>
      <c r="K24" s="321"/>
      <c r="L24" s="246"/>
      <c r="M24" s="319"/>
      <c r="N24" s="299">
        <v>6040000</v>
      </c>
      <c r="O24" s="246">
        <v>4723000</v>
      </c>
      <c r="P24" s="285">
        <v>4720247</v>
      </c>
      <c r="Q24" s="318"/>
      <c r="R24" s="422"/>
      <c r="S24" s="341">
        <f t="shared" si="0"/>
        <v>6040000</v>
      </c>
      <c r="T24" s="239">
        <f t="shared" si="1"/>
        <v>4723000</v>
      </c>
      <c r="U24" s="359">
        <f t="shared" si="2"/>
        <v>4720247</v>
      </c>
      <c r="V24" s="431"/>
      <c r="W24" s="301"/>
      <c r="X24" s="434"/>
      <c r="Y24" s="301"/>
      <c r="Z24" s="244"/>
      <c r="AA24" s="286"/>
      <c r="AB24" s="321"/>
      <c r="AC24" s="244"/>
      <c r="AD24" s="322"/>
      <c r="AE24" s="380"/>
      <c r="AF24" s="370">
        <f t="shared" si="3"/>
        <v>0</v>
      </c>
      <c r="AG24" s="239">
        <f t="shared" si="4"/>
        <v>0</v>
      </c>
      <c r="AH24" s="346">
        <f t="shared" si="5"/>
        <v>0</v>
      </c>
      <c r="AI24" s="341">
        <f t="shared" si="6"/>
        <v>6040000</v>
      </c>
      <c r="AJ24" s="239">
        <f t="shared" si="7"/>
        <v>4723000</v>
      </c>
      <c r="AK24" s="359">
        <f t="shared" si="8"/>
        <v>4720247</v>
      </c>
      <c r="AL24" s="350"/>
      <c r="AM24" s="244">
        <v>4720247</v>
      </c>
      <c r="AN24" s="347"/>
      <c r="AO24" s="341">
        <f t="shared" si="9"/>
        <v>4720247</v>
      </c>
      <c r="AP24" s="245"/>
    </row>
    <row r="25" spans="1:42" ht="56.25" customHeight="1" x14ac:dyDescent="0.2">
      <c r="A25" s="247" t="s">
        <v>195</v>
      </c>
      <c r="B25" s="247"/>
      <c r="C25" s="244"/>
      <c r="D25" s="286"/>
      <c r="E25" s="321"/>
      <c r="F25" s="244"/>
      <c r="G25" s="322"/>
      <c r="H25" s="301"/>
      <c r="I25" s="244"/>
      <c r="J25" s="286"/>
      <c r="K25" s="321">
        <v>1000000</v>
      </c>
      <c r="L25" s="246">
        <v>1300000</v>
      </c>
      <c r="M25" s="319">
        <v>1300000</v>
      </c>
      <c r="N25" s="299"/>
      <c r="O25" s="246"/>
      <c r="P25" s="285"/>
      <c r="Q25" s="318"/>
      <c r="R25" s="347"/>
      <c r="S25" s="341">
        <f t="shared" si="0"/>
        <v>1000000</v>
      </c>
      <c r="T25" s="239">
        <f t="shared" si="1"/>
        <v>1300000</v>
      </c>
      <c r="U25" s="359">
        <f t="shared" si="2"/>
        <v>1300000</v>
      </c>
      <c r="V25" s="431"/>
      <c r="W25" s="301"/>
      <c r="X25" s="434"/>
      <c r="Y25" s="301"/>
      <c r="Z25" s="244"/>
      <c r="AA25" s="286"/>
      <c r="AB25" s="321"/>
      <c r="AC25" s="244"/>
      <c r="AD25" s="322"/>
      <c r="AE25" s="380"/>
      <c r="AF25" s="370">
        <f t="shared" si="3"/>
        <v>0</v>
      </c>
      <c r="AG25" s="239">
        <f t="shared" si="4"/>
        <v>0</v>
      </c>
      <c r="AH25" s="346">
        <f t="shared" si="5"/>
        <v>0</v>
      </c>
      <c r="AI25" s="341">
        <f t="shared" si="6"/>
        <v>1000000</v>
      </c>
      <c r="AJ25" s="239">
        <f t="shared" si="7"/>
        <v>1300000</v>
      </c>
      <c r="AK25" s="359">
        <f t="shared" si="8"/>
        <v>1300000</v>
      </c>
      <c r="AL25" s="350"/>
      <c r="AM25" s="244">
        <v>1300000</v>
      </c>
      <c r="AN25" s="347"/>
      <c r="AO25" s="341">
        <f t="shared" si="9"/>
        <v>1300000</v>
      </c>
      <c r="AP25" s="245"/>
    </row>
    <row r="26" spans="1:42" ht="56.25" customHeight="1" x14ac:dyDescent="0.2">
      <c r="A26" s="247" t="s">
        <v>196</v>
      </c>
      <c r="B26" s="247"/>
      <c r="C26" s="244"/>
      <c r="D26" s="286"/>
      <c r="E26" s="321"/>
      <c r="F26" s="244"/>
      <c r="G26" s="322"/>
      <c r="H26" s="301">
        <v>300000</v>
      </c>
      <c r="I26" s="244">
        <v>6412560</v>
      </c>
      <c r="J26" s="286">
        <v>2631530</v>
      </c>
      <c r="K26" s="321">
        <v>8666000</v>
      </c>
      <c r="L26" s="246">
        <v>6307000</v>
      </c>
      <c r="M26" s="319">
        <v>6304343</v>
      </c>
      <c r="N26" s="299">
        <v>570000</v>
      </c>
      <c r="O26" s="246">
        <v>570000</v>
      </c>
      <c r="P26" s="285">
        <v>570000</v>
      </c>
      <c r="Q26" s="318"/>
      <c r="R26" s="422"/>
      <c r="S26" s="341">
        <f t="shared" si="0"/>
        <v>9536000</v>
      </c>
      <c r="T26" s="239">
        <f t="shared" si="1"/>
        <v>13289560</v>
      </c>
      <c r="U26" s="359">
        <f t="shared" si="2"/>
        <v>9505873</v>
      </c>
      <c r="V26" s="431"/>
      <c r="W26" s="301"/>
      <c r="X26" s="434"/>
      <c r="Y26" s="301"/>
      <c r="Z26" s="244"/>
      <c r="AA26" s="286"/>
      <c r="AB26" s="321"/>
      <c r="AC26" s="244"/>
      <c r="AD26" s="322"/>
      <c r="AE26" s="380"/>
      <c r="AF26" s="370">
        <f t="shared" si="3"/>
        <v>0</v>
      </c>
      <c r="AG26" s="239">
        <f t="shared" si="4"/>
        <v>0</v>
      </c>
      <c r="AH26" s="346">
        <f t="shared" si="5"/>
        <v>0</v>
      </c>
      <c r="AI26" s="341">
        <f t="shared" si="6"/>
        <v>9536000</v>
      </c>
      <c r="AJ26" s="239">
        <f t="shared" si="7"/>
        <v>13289560</v>
      </c>
      <c r="AK26" s="359">
        <f t="shared" si="8"/>
        <v>9505873</v>
      </c>
      <c r="AL26" s="350"/>
      <c r="AM26" s="244">
        <v>9505873</v>
      </c>
      <c r="AN26" s="347"/>
      <c r="AO26" s="341">
        <f t="shared" si="9"/>
        <v>9505873</v>
      </c>
      <c r="AP26" s="245"/>
    </row>
    <row r="27" spans="1:42" ht="56.25" customHeight="1" x14ac:dyDescent="0.2">
      <c r="A27" s="247" t="s">
        <v>197</v>
      </c>
      <c r="B27" s="247"/>
      <c r="C27" s="244"/>
      <c r="D27" s="286"/>
      <c r="E27" s="321"/>
      <c r="F27" s="244"/>
      <c r="G27" s="322"/>
      <c r="H27" s="301"/>
      <c r="I27" s="244"/>
      <c r="J27" s="286"/>
      <c r="K27" s="321"/>
      <c r="L27" s="246"/>
      <c r="M27" s="319"/>
      <c r="N27" s="299">
        <v>220000</v>
      </c>
      <c r="O27" s="246"/>
      <c r="P27" s="285"/>
      <c r="Q27" s="318"/>
      <c r="R27" s="422"/>
      <c r="S27" s="341">
        <f t="shared" si="0"/>
        <v>220000</v>
      </c>
      <c r="T27" s="239">
        <f t="shared" si="1"/>
        <v>0</v>
      </c>
      <c r="U27" s="359">
        <f t="shared" si="2"/>
        <v>0</v>
      </c>
      <c r="V27" s="431"/>
      <c r="W27" s="301"/>
      <c r="X27" s="434"/>
      <c r="Y27" s="301"/>
      <c r="Z27" s="244"/>
      <c r="AA27" s="286"/>
      <c r="AB27" s="321"/>
      <c r="AC27" s="244"/>
      <c r="AD27" s="322"/>
      <c r="AE27" s="380"/>
      <c r="AF27" s="370">
        <f t="shared" si="3"/>
        <v>0</v>
      </c>
      <c r="AG27" s="239">
        <f t="shared" si="4"/>
        <v>0</v>
      </c>
      <c r="AH27" s="346">
        <f t="shared" si="5"/>
        <v>0</v>
      </c>
      <c r="AI27" s="341">
        <f t="shared" si="6"/>
        <v>220000</v>
      </c>
      <c r="AJ27" s="239">
        <f t="shared" si="7"/>
        <v>0</v>
      </c>
      <c r="AK27" s="359">
        <f t="shared" si="8"/>
        <v>0</v>
      </c>
      <c r="AL27" s="350"/>
      <c r="AM27" s="244"/>
      <c r="AN27" s="347"/>
      <c r="AO27" s="341">
        <f t="shared" si="9"/>
        <v>0</v>
      </c>
      <c r="AP27" s="245"/>
    </row>
    <row r="28" spans="1:42" s="251" customFormat="1" ht="24" customHeight="1" x14ac:dyDescent="0.2">
      <c r="A28" s="248" t="s">
        <v>198</v>
      </c>
      <c r="B28" s="248"/>
      <c r="C28" s="253">
        <f>SUM(C23:C26)</f>
        <v>0</v>
      </c>
      <c r="D28" s="287"/>
      <c r="E28" s="323"/>
      <c r="F28" s="253">
        <f>SUM(F23:F26)</f>
        <v>0</v>
      </c>
      <c r="G28" s="324"/>
      <c r="H28" s="302">
        <f>SUM(H23:H27)</f>
        <v>300000</v>
      </c>
      <c r="I28" s="253">
        <f t="shared" ref="I28:AE28" si="14">SUM(I23:I26)</f>
        <v>6412560</v>
      </c>
      <c r="J28" s="287">
        <f t="shared" si="14"/>
        <v>2631530</v>
      </c>
      <c r="K28" s="323">
        <f t="shared" si="14"/>
        <v>9666000</v>
      </c>
      <c r="L28" s="253">
        <f t="shared" si="14"/>
        <v>7607000</v>
      </c>
      <c r="M28" s="324">
        <f t="shared" si="14"/>
        <v>7604343</v>
      </c>
      <c r="N28" s="302">
        <f t="shared" si="14"/>
        <v>6610000</v>
      </c>
      <c r="O28" s="253">
        <f>SUM(O23:O27)</f>
        <v>5293000</v>
      </c>
      <c r="P28" s="287">
        <f>SUM(P23:P27)</f>
        <v>5290247</v>
      </c>
      <c r="Q28" s="323"/>
      <c r="R28" s="423"/>
      <c r="S28" s="341">
        <f t="shared" si="0"/>
        <v>16576000</v>
      </c>
      <c r="T28" s="239">
        <f t="shared" si="1"/>
        <v>19312560</v>
      </c>
      <c r="U28" s="359">
        <f t="shared" si="2"/>
        <v>15526120</v>
      </c>
      <c r="V28" s="431"/>
      <c r="W28" s="302">
        <f t="shared" si="14"/>
        <v>0</v>
      </c>
      <c r="X28" s="437">
        <f t="shared" si="14"/>
        <v>0</v>
      </c>
      <c r="Y28" s="302">
        <f t="shared" si="14"/>
        <v>0</v>
      </c>
      <c r="Z28" s="253">
        <f t="shared" si="14"/>
        <v>0</v>
      </c>
      <c r="AA28" s="287">
        <f t="shared" si="14"/>
        <v>0</v>
      </c>
      <c r="AB28" s="323"/>
      <c r="AC28" s="253">
        <f t="shared" si="14"/>
        <v>0</v>
      </c>
      <c r="AD28" s="324">
        <f t="shared" si="14"/>
        <v>0</v>
      </c>
      <c r="AE28" s="382">
        <f t="shared" si="14"/>
        <v>0</v>
      </c>
      <c r="AF28" s="370">
        <f t="shared" si="3"/>
        <v>0</v>
      </c>
      <c r="AG28" s="239">
        <f t="shared" si="4"/>
        <v>0</v>
      </c>
      <c r="AH28" s="346">
        <f t="shared" si="5"/>
        <v>0</v>
      </c>
      <c r="AI28" s="341">
        <f t="shared" si="6"/>
        <v>16576000</v>
      </c>
      <c r="AJ28" s="239">
        <f t="shared" si="7"/>
        <v>19312560</v>
      </c>
      <c r="AK28" s="359">
        <f t="shared" si="8"/>
        <v>15526120</v>
      </c>
      <c r="AL28" s="351">
        <f>SUM(AL25:AL27)</f>
        <v>0</v>
      </c>
      <c r="AM28" s="351">
        <f>SUM(AM23:AM27)</f>
        <v>15526120</v>
      </c>
      <c r="AN28" s="351">
        <f t="shared" ref="AN28:AO28" si="15">SUM(AN23:AN27)</f>
        <v>0</v>
      </c>
      <c r="AO28" s="351">
        <f t="shared" si="15"/>
        <v>15526120</v>
      </c>
      <c r="AP28" s="250"/>
    </row>
    <row r="29" spans="1:42" ht="37.5" customHeight="1" x14ac:dyDescent="0.2">
      <c r="A29" s="247" t="s">
        <v>199</v>
      </c>
      <c r="B29" s="247">
        <v>11000</v>
      </c>
      <c r="C29" s="246">
        <v>41000</v>
      </c>
      <c r="D29" s="285">
        <v>40526</v>
      </c>
      <c r="E29" s="318">
        <v>9000</v>
      </c>
      <c r="F29" s="246">
        <v>9100</v>
      </c>
      <c r="G29" s="319">
        <v>9015</v>
      </c>
      <c r="H29" s="299">
        <v>2200000</v>
      </c>
      <c r="I29" s="246">
        <v>3567000</v>
      </c>
      <c r="J29" s="285">
        <v>3566095</v>
      </c>
      <c r="K29" s="318"/>
      <c r="L29" s="244"/>
      <c r="M29" s="322"/>
      <c r="N29" s="301"/>
      <c r="O29" s="244"/>
      <c r="P29" s="286"/>
      <c r="Q29" s="321"/>
      <c r="R29" s="347"/>
      <c r="S29" s="341">
        <f t="shared" si="0"/>
        <v>2220000</v>
      </c>
      <c r="T29" s="239">
        <f t="shared" si="1"/>
        <v>3617100</v>
      </c>
      <c r="U29" s="359">
        <f t="shared" si="2"/>
        <v>3615636</v>
      </c>
      <c r="V29" s="431">
        <v>150000</v>
      </c>
      <c r="W29" s="299">
        <v>425000</v>
      </c>
      <c r="X29" s="435">
        <v>424987</v>
      </c>
      <c r="Y29" s="299"/>
      <c r="Z29" s="244"/>
      <c r="AA29" s="286"/>
      <c r="AB29" s="321"/>
      <c r="AC29" s="244"/>
      <c r="AD29" s="322"/>
      <c r="AE29" s="380"/>
      <c r="AF29" s="370">
        <f t="shared" si="3"/>
        <v>150000</v>
      </c>
      <c r="AG29" s="239">
        <f t="shared" si="4"/>
        <v>425000</v>
      </c>
      <c r="AH29" s="346">
        <f t="shared" si="5"/>
        <v>424987</v>
      </c>
      <c r="AI29" s="341">
        <f t="shared" si="6"/>
        <v>2370000</v>
      </c>
      <c r="AJ29" s="239">
        <f t="shared" si="7"/>
        <v>4042100</v>
      </c>
      <c r="AK29" s="359">
        <f t="shared" si="8"/>
        <v>4040623</v>
      </c>
      <c r="AL29" s="350"/>
      <c r="AM29" s="244">
        <v>4040623</v>
      </c>
      <c r="AN29" s="347"/>
      <c r="AO29" s="388">
        <f>SUM(AL29:AN29)</f>
        <v>4040623</v>
      </c>
      <c r="AP29" s="245"/>
    </row>
    <row r="30" spans="1:42" ht="24" customHeight="1" x14ac:dyDescent="0.2">
      <c r="A30" s="247" t="s">
        <v>200</v>
      </c>
      <c r="B30" s="247">
        <v>200000</v>
      </c>
      <c r="C30" s="246">
        <v>200000</v>
      </c>
      <c r="D30" s="285"/>
      <c r="E30" s="318">
        <v>68000</v>
      </c>
      <c r="F30" s="246">
        <v>68000</v>
      </c>
      <c r="G30" s="319"/>
      <c r="H30" s="299">
        <v>1500000</v>
      </c>
      <c r="I30" s="246">
        <v>1859211</v>
      </c>
      <c r="J30" s="285">
        <v>1858448</v>
      </c>
      <c r="K30" s="318"/>
      <c r="L30" s="244"/>
      <c r="M30" s="322"/>
      <c r="N30" s="301"/>
      <c r="O30" s="244"/>
      <c r="P30" s="286"/>
      <c r="Q30" s="321"/>
      <c r="R30" s="347"/>
      <c r="S30" s="341">
        <f t="shared" si="0"/>
        <v>1768000</v>
      </c>
      <c r="T30" s="239">
        <f t="shared" si="1"/>
        <v>2127211</v>
      </c>
      <c r="U30" s="359">
        <f t="shared" si="2"/>
        <v>1858448</v>
      </c>
      <c r="V30" s="431"/>
      <c r="W30" s="301"/>
      <c r="X30" s="434"/>
      <c r="Y30" s="301"/>
      <c r="Z30" s="244"/>
      <c r="AA30" s="286"/>
      <c r="AB30" s="321"/>
      <c r="AC30" s="244"/>
      <c r="AD30" s="322"/>
      <c r="AE30" s="380"/>
      <c r="AF30" s="370">
        <f t="shared" si="3"/>
        <v>0</v>
      </c>
      <c r="AG30" s="239">
        <f t="shared" si="4"/>
        <v>0</v>
      </c>
      <c r="AH30" s="346">
        <f t="shared" si="5"/>
        <v>0</v>
      </c>
      <c r="AI30" s="341">
        <f t="shared" si="6"/>
        <v>1768000</v>
      </c>
      <c r="AJ30" s="239">
        <f t="shared" si="7"/>
        <v>2127211</v>
      </c>
      <c r="AK30" s="359">
        <f t="shared" si="8"/>
        <v>1858448</v>
      </c>
      <c r="AL30" s="350"/>
      <c r="AM30" s="244"/>
      <c r="AN30" s="347">
        <v>1858448</v>
      </c>
      <c r="AO30" s="388">
        <f>SUM(AL30:AN30)</f>
        <v>1858448</v>
      </c>
      <c r="AP30" s="245"/>
    </row>
    <row r="31" spans="1:42" ht="24" customHeight="1" x14ac:dyDescent="0.2">
      <c r="A31" s="247" t="s">
        <v>201</v>
      </c>
      <c r="B31" s="247"/>
      <c r="C31" s="246"/>
      <c r="D31" s="285"/>
      <c r="E31" s="318"/>
      <c r="F31" s="246"/>
      <c r="G31" s="319"/>
      <c r="H31" s="299">
        <v>330000</v>
      </c>
      <c r="I31" s="246">
        <v>944000</v>
      </c>
      <c r="J31" s="285">
        <v>943124</v>
      </c>
      <c r="K31" s="318"/>
      <c r="L31" s="244"/>
      <c r="M31" s="322"/>
      <c r="N31" s="301"/>
      <c r="O31" s="244"/>
      <c r="P31" s="286"/>
      <c r="Q31" s="321"/>
      <c r="R31" s="347"/>
      <c r="S31" s="341">
        <f t="shared" si="0"/>
        <v>330000</v>
      </c>
      <c r="T31" s="239">
        <f t="shared" si="1"/>
        <v>944000</v>
      </c>
      <c r="U31" s="359">
        <f t="shared" si="2"/>
        <v>943124</v>
      </c>
      <c r="V31" s="431"/>
      <c r="W31" s="301"/>
      <c r="X31" s="434"/>
      <c r="Y31" s="301"/>
      <c r="Z31" s="244"/>
      <c r="AA31" s="286"/>
      <c r="AB31" s="321"/>
      <c r="AC31" s="244"/>
      <c r="AD31" s="322"/>
      <c r="AE31" s="380"/>
      <c r="AF31" s="370">
        <f t="shared" si="3"/>
        <v>0</v>
      </c>
      <c r="AG31" s="239">
        <f t="shared" si="4"/>
        <v>0</v>
      </c>
      <c r="AH31" s="346">
        <f t="shared" si="5"/>
        <v>0</v>
      </c>
      <c r="AI31" s="341">
        <f t="shared" si="6"/>
        <v>330000</v>
      </c>
      <c r="AJ31" s="239">
        <f t="shared" si="7"/>
        <v>944000</v>
      </c>
      <c r="AK31" s="359">
        <f t="shared" si="8"/>
        <v>943124</v>
      </c>
      <c r="AL31" s="350"/>
      <c r="AM31" s="244">
        <v>943124</v>
      </c>
      <c r="AN31" s="347"/>
      <c r="AO31" s="388">
        <f>SUM(AL31:AN31)</f>
        <v>943124</v>
      </c>
      <c r="AP31" s="245"/>
    </row>
    <row r="32" spans="1:42" s="251" customFormat="1" ht="25.5" x14ac:dyDescent="0.2">
      <c r="A32" s="248" t="s">
        <v>202</v>
      </c>
      <c r="B32" s="248">
        <f>SUM(B29:B31)</f>
        <v>211000</v>
      </c>
      <c r="C32" s="249">
        <f>SUM(C29:C31)</f>
        <v>241000</v>
      </c>
      <c r="D32" s="284">
        <f>SUM(D29:D31)</f>
        <v>40526</v>
      </c>
      <c r="E32" s="316">
        <f>SUM(E29:E31)</f>
        <v>77000</v>
      </c>
      <c r="F32" s="249">
        <f t="shared" ref="F32" si="16">SUM(F29:F31)</f>
        <v>77100</v>
      </c>
      <c r="G32" s="317">
        <f t="shared" ref="G32:AE32" si="17">SUM(G29:G31)</f>
        <v>9015</v>
      </c>
      <c r="H32" s="298">
        <f t="shared" si="17"/>
        <v>4030000</v>
      </c>
      <c r="I32" s="249">
        <f t="shared" si="17"/>
        <v>6370211</v>
      </c>
      <c r="J32" s="284">
        <f t="shared" si="17"/>
        <v>6367667</v>
      </c>
      <c r="K32" s="316"/>
      <c r="L32" s="249">
        <f t="shared" si="17"/>
        <v>0</v>
      </c>
      <c r="M32" s="317"/>
      <c r="N32" s="298"/>
      <c r="O32" s="249">
        <f t="shared" si="17"/>
        <v>0</v>
      </c>
      <c r="P32" s="284"/>
      <c r="Q32" s="316"/>
      <c r="R32" s="349"/>
      <c r="S32" s="341">
        <f t="shared" si="0"/>
        <v>4318000</v>
      </c>
      <c r="T32" s="239">
        <f t="shared" si="1"/>
        <v>6688311</v>
      </c>
      <c r="U32" s="359">
        <f t="shared" si="2"/>
        <v>6417208</v>
      </c>
      <c r="V32" s="431">
        <f>SUM(V29:V31)</f>
        <v>150000</v>
      </c>
      <c r="W32" s="298">
        <f>SUM(W29:W31)</f>
        <v>425000</v>
      </c>
      <c r="X32" s="436">
        <f>SUM(X29:X31)</f>
        <v>424987</v>
      </c>
      <c r="Y32" s="298">
        <f>SUM(Y29:Y31)</f>
        <v>0</v>
      </c>
      <c r="Z32" s="249">
        <f t="shared" si="17"/>
        <v>0</v>
      </c>
      <c r="AA32" s="284">
        <f t="shared" si="17"/>
        <v>0</v>
      </c>
      <c r="AB32" s="316">
        <f t="shared" si="17"/>
        <v>0</v>
      </c>
      <c r="AC32" s="249">
        <f t="shared" si="17"/>
        <v>0</v>
      </c>
      <c r="AD32" s="317">
        <f t="shared" si="17"/>
        <v>0</v>
      </c>
      <c r="AE32" s="381">
        <f t="shared" si="17"/>
        <v>0</v>
      </c>
      <c r="AF32" s="370">
        <f t="shared" si="3"/>
        <v>150000</v>
      </c>
      <c r="AG32" s="239">
        <f t="shared" si="4"/>
        <v>425000</v>
      </c>
      <c r="AH32" s="346">
        <f t="shared" si="5"/>
        <v>424987</v>
      </c>
      <c r="AI32" s="341">
        <f t="shared" si="6"/>
        <v>4468000</v>
      </c>
      <c r="AJ32" s="239">
        <f t="shared" si="7"/>
        <v>7113311</v>
      </c>
      <c r="AK32" s="359">
        <f t="shared" si="8"/>
        <v>6842195</v>
      </c>
      <c r="AL32" s="348">
        <f>SUM(AL29:AL31)</f>
        <v>0</v>
      </c>
      <c r="AM32" s="348">
        <f t="shared" ref="AM32:AO32" si="18">SUM(AM29:AM31)</f>
        <v>4983747</v>
      </c>
      <c r="AN32" s="348">
        <f t="shared" si="18"/>
        <v>1858448</v>
      </c>
      <c r="AO32" s="348">
        <f t="shared" si="18"/>
        <v>6842195</v>
      </c>
      <c r="AP32" s="250"/>
    </row>
    <row r="33" spans="1:59" s="251" customFormat="1" ht="25.5" x14ac:dyDescent="0.2">
      <c r="A33" s="248" t="s">
        <v>203</v>
      </c>
      <c r="B33" s="248"/>
      <c r="C33" s="249"/>
      <c r="D33" s="284"/>
      <c r="E33" s="316"/>
      <c r="F33" s="249"/>
      <c r="G33" s="317"/>
      <c r="H33" s="298"/>
      <c r="I33" s="249"/>
      <c r="J33" s="284"/>
      <c r="K33" s="316"/>
      <c r="L33" s="249"/>
      <c r="M33" s="317"/>
      <c r="N33" s="298">
        <v>1500000</v>
      </c>
      <c r="O33" s="254">
        <v>3035000</v>
      </c>
      <c r="P33" s="360">
        <v>3030000</v>
      </c>
      <c r="Q33" s="363"/>
      <c r="R33" s="424"/>
      <c r="S33" s="341">
        <f t="shared" si="0"/>
        <v>1500000</v>
      </c>
      <c r="T33" s="239">
        <f t="shared" si="1"/>
        <v>3035000</v>
      </c>
      <c r="U33" s="359">
        <f t="shared" si="2"/>
        <v>3030000</v>
      </c>
      <c r="V33" s="431"/>
      <c r="W33" s="298"/>
      <c r="X33" s="436"/>
      <c r="Y33" s="298"/>
      <c r="Z33" s="249"/>
      <c r="AA33" s="284"/>
      <c r="AB33" s="316"/>
      <c r="AC33" s="249">
        <v>250000</v>
      </c>
      <c r="AD33" s="317">
        <v>250000</v>
      </c>
      <c r="AE33" s="381"/>
      <c r="AF33" s="370">
        <f t="shared" si="3"/>
        <v>0</v>
      </c>
      <c r="AG33" s="239">
        <f t="shared" si="4"/>
        <v>250000</v>
      </c>
      <c r="AH33" s="346">
        <f t="shared" si="5"/>
        <v>250000</v>
      </c>
      <c r="AI33" s="341">
        <f t="shared" si="6"/>
        <v>1500000</v>
      </c>
      <c r="AJ33" s="239">
        <f t="shared" si="7"/>
        <v>3285000</v>
      </c>
      <c r="AK33" s="359">
        <f t="shared" si="8"/>
        <v>3280000</v>
      </c>
      <c r="AL33" s="348"/>
      <c r="AM33" s="249"/>
      <c r="AN33" s="349">
        <v>3280000</v>
      </c>
      <c r="AO33" s="341">
        <f>SUM(AL33:AN33)</f>
        <v>3280000</v>
      </c>
      <c r="AP33" s="250"/>
    </row>
    <row r="34" spans="1:59" s="251" customFormat="1" x14ac:dyDescent="0.2">
      <c r="A34" s="248" t="s">
        <v>204</v>
      </c>
      <c r="B34" s="237">
        <v>50247000</v>
      </c>
      <c r="C34" s="255">
        <v>45482400</v>
      </c>
      <c r="D34" s="288">
        <v>44118862</v>
      </c>
      <c r="E34" s="325">
        <v>6659000</v>
      </c>
      <c r="F34" s="255">
        <v>6659000</v>
      </c>
      <c r="G34" s="326">
        <v>5362234</v>
      </c>
      <c r="H34" s="303">
        <v>4500000</v>
      </c>
      <c r="I34" s="255">
        <v>8764600</v>
      </c>
      <c r="J34" s="288">
        <v>8715923</v>
      </c>
      <c r="K34" s="325"/>
      <c r="L34" s="255"/>
      <c r="M34" s="326"/>
      <c r="N34" s="303">
        <v>1072000</v>
      </c>
      <c r="O34" s="255">
        <v>1593401</v>
      </c>
      <c r="P34" s="288">
        <v>1577698</v>
      </c>
      <c r="Q34" s="325"/>
      <c r="R34" s="352"/>
      <c r="S34" s="341">
        <f t="shared" si="0"/>
        <v>62478000</v>
      </c>
      <c r="T34" s="239">
        <f t="shared" si="1"/>
        <v>62499401</v>
      </c>
      <c r="U34" s="359">
        <f t="shared" si="2"/>
        <v>59774717</v>
      </c>
      <c r="V34" s="438"/>
      <c r="W34" s="367">
        <v>560000</v>
      </c>
      <c r="X34" s="439">
        <v>559711</v>
      </c>
      <c r="Y34" s="298"/>
      <c r="Z34" s="249"/>
      <c r="AA34" s="284"/>
      <c r="AB34" s="453"/>
      <c r="AC34" s="256"/>
      <c r="AD34" s="454"/>
      <c r="AE34" s="383"/>
      <c r="AF34" s="370">
        <f t="shared" si="3"/>
        <v>0</v>
      </c>
      <c r="AG34" s="239">
        <f t="shared" si="4"/>
        <v>560000</v>
      </c>
      <c r="AH34" s="346">
        <f t="shared" si="5"/>
        <v>559711</v>
      </c>
      <c r="AI34" s="341">
        <f t="shared" si="6"/>
        <v>62478000</v>
      </c>
      <c r="AJ34" s="239">
        <f t="shared" si="7"/>
        <v>63059401</v>
      </c>
      <c r="AK34" s="359">
        <f t="shared" si="8"/>
        <v>60334428</v>
      </c>
      <c r="AL34" s="459"/>
      <c r="AM34" s="256">
        <v>60334428</v>
      </c>
      <c r="AN34" s="460"/>
      <c r="AO34" s="341">
        <f>SUM(AL34:AN34)</f>
        <v>60334428</v>
      </c>
      <c r="AP34" s="250"/>
    </row>
    <row r="35" spans="1:59" s="251" customFormat="1" ht="22.5" x14ac:dyDescent="0.2">
      <c r="A35" s="257" t="s">
        <v>205</v>
      </c>
      <c r="B35" s="278"/>
      <c r="C35" s="255"/>
      <c r="D35" s="288"/>
      <c r="E35" s="325"/>
      <c r="F35" s="255"/>
      <c r="G35" s="326"/>
      <c r="H35" s="303"/>
      <c r="I35" s="255"/>
      <c r="J35" s="288"/>
      <c r="K35" s="325"/>
      <c r="L35" s="255"/>
      <c r="M35" s="326"/>
      <c r="N35" s="303">
        <v>900000</v>
      </c>
      <c r="O35" s="255">
        <v>1645053</v>
      </c>
      <c r="P35" s="288">
        <v>1645053</v>
      </c>
      <c r="Q35" s="325">
        <v>1500000</v>
      </c>
      <c r="R35" s="352"/>
      <c r="S35" s="341">
        <f t="shared" si="0"/>
        <v>2400000</v>
      </c>
      <c r="T35" s="239">
        <f t="shared" si="1"/>
        <v>1645053</v>
      </c>
      <c r="U35" s="359">
        <f t="shared" si="2"/>
        <v>1645053</v>
      </c>
      <c r="V35" s="438"/>
      <c r="W35" s="367"/>
      <c r="X35" s="439"/>
      <c r="Y35" s="298"/>
      <c r="Z35" s="249"/>
      <c r="AA35" s="284"/>
      <c r="AB35" s="453"/>
      <c r="AC35" s="256"/>
      <c r="AD35" s="454"/>
      <c r="AE35" s="383"/>
      <c r="AF35" s="370">
        <f t="shared" si="3"/>
        <v>0</v>
      </c>
      <c r="AG35" s="239">
        <f t="shared" si="4"/>
        <v>0</v>
      </c>
      <c r="AH35" s="346">
        <f t="shared" si="5"/>
        <v>0</v>
      </c>
      <c r="AI35" s="341">
        <f t="shared" si="6"/>
        <v>2400000</v>
      </c>
      <c r="AJ35" s="239">
        <f t="shared" si="7"/>
        <v>1645053</v>
      </c>
      <c r="AK35" s="359">
        <f t="shared" si="8"/>
        <v>1645053</v>
      </c>
      <c r="AL35" s="459"/>
      <c r="AM35" s="256">
        <v>1645053</v>
      </c>
      <c r="AN35" s="460"/>
      <c r="AO35" s="341">
        <f>SUM(AL35:AN35)</f>
        <v>1645053</v>
      </c>
      <c r="AP35" s="250"/>
    </row>
    <row r="36" spans="1:59" s="251" customFormat="1" ht="22.5" x14ac:dyDescent="0.2">
      <c r="A36" s="258" t="s">
        <v>206</v>
      </c>
      <c r="B36" s="258">
        <v>1690000</v>
      </c>
      <c r="C36" s="255">
        <v>3120000</v>
      </c>
      <c r="D36" s="288">
        <v>1430000</v>
      </c>
      <c r="E36" s="325">
        <v>410000</v>
      </c>
      <c r="F36" s="255">
        <v>724600</v>
      </c>
      <c r="G36" s="326">
        <v>314600</v>
      </c>
      <c r="H36" s="303">
        <v>1489000</v>
      </c>
      <c r="I36" s="255">
        <v>11924725</v>
      </c>
      <c r="J36" s="288">
        <v>7373513</v>
      </c>
      <c r="K36" s="325"/>
      <c r="L36" s="255"/>
      <c r="M36" s="326"/>
      <c r="N36" s="303"/>
      <c r="O36" s="255"/>
      <c r="P36" s="288"/>
      <c r="Q36" s="325"/>
      <c r="R36" s="352"/>
      <c r="S36" s="341">
        <f t="shared" si="0"/>
        <v>3589000</v>
      </c>
      <c r="T36" s="239">
        <f t="shared" si="1"/>
        <v>15769325</v>
      </c>
      <c r="U36" s="359">
        <f t="shared" si="2"/>
        <v>9118113</v>
      </c>
      <c r="V36" s="438">
        <v>64487000</v>
      </c>
      <c r="W36" s="303">
        <v>89556390</v>
      </c>
      <c r="X36" s="440">
        <v>3300000</v>
      </c>
      <c r="Y36" s="429"/>
      <c r="Z36" s="249"/>
      <c r="AA36" s="284"/>
      <c r="AB36" s="453"/>
      <c r="AC36" s="256"/>
      <c r="AD36" s="454"/>
      <c r="AE36" s="383"/>
      <c r="AF36" s="370">
        <f t="shared" si="3"/>
        <v>64487000</v>
      </c>
      <c r="AG36" s="239">
        <f t="shared" si="4"/>
        <v>89556390</v>
      </c>
      <c r="AH36" s="346">
        <f t="shared" si="5"/>
        <v>3300000</v>
      </c>
      <c r="AI36" s="341">
        <f t="shared" si="6"/>
        <v>68076000</v>
      </c>
      <c r="AJ36" s="239">
        <f t="shared" si="7"/>
        <v>105325715</v>
      </c>
      <c r="AK36" s="359">
        <f t="shared" si="8"/>
        <v>12418113</v>
      </c>
      <c r="AL36" s="459"/>
      <c r="AM36" s="256">
        <v>12418113</v>
      </c>
      <c r="AN36" s="460"/>
      <c r="AO36" s="341">
        <f>SUM(AL36:AN36)</f>
        <v>12418113</v>
      </c>
      <c r="AP36" s="250"/>
    </row>
    <row r="37" spans="1:59" s="399" customFormat="1" ht="26.25" customHeight="1" thickBot="1" x14ac:dyDescent="0.25">
      <c r="A37" s="389" t="s">
        <v>86</v>
      </c>
      <c r="B37" s="390">
        <f>B36+B35+B34+B33+B32+B28+B22+B17+B8</f>
        <v>75225000</v>
      </c>
      <c r="C37" s="494">
        <f t="shared" ref="C37" si="19">C8+C17+C22+C28+C32+C33+C34+C35+C36</f>
        <v>72435315</v>
      </c>
      <c r="D37" s="392">
        <f>D8+D17+D22+D28+D32+D33+D34+D35+D36</f>
        <v>68962527</v>
      </c>
      <c r="E37" s="401">
        <f>E8+E17+E22+E28+E32+E33+E34+E35+E36</f>
        <v>13525000</v>
      </c>
      <c r="F37" s="494">
        <f t="shared" ref="F37" si="20">F8+F17+F22+F28+F32+F33+F34+F35+F36</f>
        <v>13958541</v>
      </c>
      <c r="G37" s="417">
        <f t="shared" ref="G37:Y37" si="21">G8+G17+G22+G28+G32+G33+G34+G35+G36</f>
        <v>11181235</v>
      </c>
      <c r="H37" s="396">
        <f t="shared" si="21"/>
        <v>47328000</v>
      </c>
      <c r="I37" s="391">
        <f t="shared" si="21"/>
        <v>73431256</v>
      </c>
      <c r="J37" s="392">
        <f>J8+J17+J22+J28+J32+J33+J34+J35+J36</f>
        <v>62928984</v>
      </c>
      <c r="K37" s="401">
        <f>K8+K17+K22+K28+K32+K33+K34+K35+K36</f>
        <v>9666000</v>
      </c>
      <c r="L37" s="391">
        <f t="shared" si="21"/>
        <v>7607000</v>
      </c>
      <c r="M37" s="417">
        <f t="shared" si="21"/>
        <v>7604343</v>
      </c>
      <c r="N37" s="396">
        <f t="shared" si="21"/>
        <v>10282000</v>
      </c>
      <c r="O37" s="391">
        <f t="shared" si="21"/>
        <v>11758454</v>
      </c>
      <c r="P37" s="392">
        <f t="shared" si="21"/>
        <v>11734998</v>
      </c>
      <c r="Q37" s="401">
        <f t="shared" si="21"/>
        <v>1500000</v>
      </c>
      <c r="R37" s="425">
        <f t="shared" si="21"/>
        <v>0</v>
      </c>
      <c r="S37" s="398">
        <f t="shared" si="0"/>
        <v>157526000</v>
      </c>
      <c r="T37" s="394">
        <f t="shared" si="1"/>
        <v>179190566</v>
      </c>
      <c r="U37" s="428">
        <f t="shared" si="2"/>
        <v>162412087</v>
      </c>
      <c r="V37" s="441">
        <f>V36+V35+V34+V33+V32+V28+V22+V17+V8</f>
        <v>67032000</v>
      </c>
      <c r="W37" s="396">
        <f t="shared" si="21"/>
        <v>139197975</v>
      </c>
      <c r="X37" s="442">
        <f t="shared" si="21"/>
        <v>21789899</v>
      </c>
      <c r="Y37" s="396">
        <f t="shared" si="21"/>
        <v>101100000</v>
      </c>
      <c r="Z37" s="391">
        <f t="shared" ref="Z37:AN37" si="22">Z8+Z17+Z22+Z28+Z32+Z33+Z34</f>
        <v>73937249</v>
      </c>
      <c r="AA37" s="392">
        <f>AA8+AA17+AA22+AA28+AA32+AA33+AA34</f>
        <v>12359636</v>
      </c>
      <c r="AB37" s="401">
        <f>AB8+AB17+AB22+AB28+AB32+AB33+AB34</f>
        <v>0</v>
      </c>
      <c r="AC37" s="391">
        <f t="shared" si="22"/>
        <v>550000</v>
      </c>
      <c r="AD37" s="417">
        <f t="shared" si="22"/>
        <v>543619</v>
      </c>
      <c r="AE37" s="397">
        <f t="shared" si="22"/>
        <v>0</v>
      </c>
      <c r="AF37" s="393">
        <f>V37+Y37+AB37</f>
        <v>168132000</v>
      </c>
      <c r="AG37" s="394">
        <f t="shared" si="4"/>
        <v>213685224</v>
      </c>
      <c r="AH37" s="395">
        <f>X37+AA37+AD37</f>
        <v>34693154</v>
      </c>
      <c r="AI37" s="398">
        <f t="shared" si="6"/>
        <v>325658000</v>
      </c>
      <c r="AJ37" s="394">
        <f t="shared" si="7"/>
        <v>392875790</v>
      </c>
      <c r="AK37" s="428">
        <f t="shared" si="8"/>
        <v>197105241</v>
      </c>
      <c r="AL37" s="402">
        <f t="shared" si="22"/>
        <v>0</v>
      </c>
      <c r="AM37" s="391">
        <f>AM8+AM17+AM22+AM28+AM32+AM33+AM34+AM35+AM36</f>
        <v>188768970</v>
      </c>
      <c r="AN37" s="425">
        <f t="shared" si="22"/>
        <v>8336271</v>
      </c>
      <c r="AO37" s="396">
        <f>AO8+AO17+AO22+AO28+AO32+AO33+AO34+AO35+AO36</f>
        <v>197105241</v>
      </c>
      <c r="AP37" s="411"/>
      <c r="AQ37" s="412"/>
      <c r="AR37" s="412"/>
      <c r="AS37" s="412"/>
      <c r="AT37" s="412"/>
      <c r="AU37" s="412"/>
      <c r="AV37" s="412"/>
      <c r="AW37" s="412"/>
      <c r="AX37" s="412"/>
      <c r="AY37" s="412"/>
      <c r="AZ37" s="412"/>
      <c r="BA37" s="412"/>
      <c r="BB37" s="412"/>
      <c r="BC37" s="412"/>
      <c r="BD37" s="412"/>
      <c r="BE37" s="412"/>
      <c r="BF37" s="412"/>
      <c r="BG37" s="412"/>
    </row>
    <row r="38" spans="1:59" x14ac:dyDescent="0.2">
      <c r="A38" s="260" t="s">
        <v>207</v>
      </c>
      <c r="B38" s="260">
        <v>19877000</v>
      </c>
      <c r="C38" s="261">
        <v>21830472</v>
      </c>
      <c r="D38" s="289">
        <v>21830293</v>
      </c>
      <c r="E38" s="327">
        <v>4690000</v>
      </c>
      <c r="F38" s="261">
        <v>4904898</v>
      </c>
      <c r="G38" s="328">
        <v>4904757</v>
      </c>
      <c r="H38" s="304">
        <v>5919000</v>
      </c>
      <c r="I38" s="262">
        <v>5730444</v>
      </c>
      <c r="J38" s="339">
        <v>4918696</v>
      </c>
      <c r="K38" s="364"/>
      <c r="L38" s="262"/>
      <c r="M38" s="419"/>
      <c r="N38" s="342"/>
      <c r="O38" s="262"/>
      <c r="P38" s="339"/>
      <c r="Q38" s="364"/>
      <c r="R38" s="354"/>
      <c r="S38" s="341">
        <f t="shared" si="0"/>
        <v>30486000</v>
      </c>
      <c r="T38" s="239">
        <f t="shared" si="1"/>
        <v>32465814</v>
      </c>
      <c r="U38" s="359">
        <f t="shared" si="2"/>
        <v>31653746</v>
      </c>
      <c r="V38" s="443">
        <v>177000</v>
      </c>
      <c r="W38" s="342">
        <v>365000</v>
      </c>
      <c r="X38" s="444">
        <v>303173</v>
      </c>
      <c r="Y38" s="301"/>
      <c r="Z38" s="244"/>
      <c r="AA38" s="286"/>
      <c r="AB38" s="364"/>
      <c r="AC38" s="262"/>
      <c r="AD38" s="419"/>
      <c r="AE38" s="384"/>
      <c r="AF38" s="370">
        <f t="shared" si="3"/>
        <v>177000</v>
      </c>
      <c r="AG38" s="239">
        <f t="shared" si="4"/>
        <v>365000</v>
      </c>
      <c r="AH38" s="346">
        <f t="shared" si="5"/>
        <v>303173</v>
      </c>
      <c r="AI38" s="341">
        <f t="shared" si="6"/>
        <v>30663000</v>
      </c>
      <c r="AJ38" s="239">
        <f t="shared" si="7"/>
        <v>32830814</v>
      </c>
      <c r="AK38" s="359">
        <f t="shared" si="8"/>
        <v>31956919</v>
      </c>
      <c r="AL38" s="353">
        <v>31956919</v>
      </c>
      <c r="AM38" s="262"/>
      <c r="AN38" s="354"/>
      <c r="AO38" s="388">
        <f>SUM(AL38:AN38)</f>
        <v>31956919</v>
      </c>
      <c r="AP38" s="413"/>
      <c r="AQ38" s="414"/>
      <c r="AR38" s="414"/>
      <c r="AS38" s="414"/>
      <c r="AT38" s="414"/>
      <c r="AU38" s="414"/>
      <c r="AV38" s="414"/>
      <c r="AW38" s="414"/>
      <c r="AX38" s="414"/>
      <c r="AY38" s="414"/>
      <c r="AZ38" s="414"/>
      <c r="BA38" s="414"/>
      <c r="BB38" s="414"/>
      <c r="BC38" s="414"/>
      <c r="BD38" s="414"/>
      <c r="BE38" s="414"/>
      <c r="BF38" s="414"/>
      <c r="BG38" s="414"/>
    </row>
    <row r="39" spans="1:59" x14ac:dyDescent="0.2">
      <c r="A39" s="247" t="s">
        <v>208</v>
      </c>
      <c r="B39" s="247">
        <v>769000</v>
      </c>
      <c r="C39" s="263">
        <v>791628</v>
      </c>
      <c r="D39" s="290">
        <v>791628</v>
      </c>
      <c r="E39" s="329">
        <v>179000</v>
      </c>
      <c r="F39" s="263">
        <v>230602</v>
      </c>
      <c r="G39" s="330">
        <v>230602</v>
      </c>
      <c r="H39" s="305"/>
      <c r="I39" s="244"/>
      <c r="J39" s="286"/>
      <c r="K39" s="321"/>
      <c r="L39" s="244"/>
      <c r="M39" s="322"/>
      <c r="N39" s="301"/>
      <c r="O39" s="244"/>
      <c r="P39" s="286"/>
      <c r="Q39" s="321"/>
      <c r="R39" s="347"/>
      <c r="S39" s="341">
        <f t="shared" si="0"/>
        <v>948000</v>
      </c>
      <c r="T39" s="239">
        <f t="shared" si="1"/>
        <v>1022230</v>
      </c>
      <c r="U39" s="359">
        <f t="shared" si="2"/>
        <v>1022230</v>
      </c>
      <c r="V39" s="431"/>
      <c r="W39" s="301"/>
      <c r="X39" s="434"/>
      <c r="Y39" s="301"/>
      <c r="Z39" s="244"/>
      <c r="AA39" s="286"/>
      <c r="AB39" s="321"/>
      <c r="AC39" s="244"/>
      <c r="AD39" s="322"/>
      <c r="AE39" s="380"/>
      <c r="AF39" s="370">
        <f t="shared" si="3"/>
        <v>0</v>
      </c>
      <c r="AG39" s="239">
        <f t="shared" si="4"/>
        <v>0</v>
      </c>
      <c r="AH39" s="346">
        <f t="shared" si="5"/>
        <v>0</v>
      </c>
      <c r="AI39" s="341">
        <f t="shared" si="6"/>
        <v>948000</v>
      </c>
      <c r="AJ39" s="239">
        <f t="shared" si="7"/>
        <v>1022230</v>
      </c>
      <c r="AK39" s="359">
        <f t="shared" si="8"/>
        <v>1022230</v>
      </c>
      <c r="AL39" s="350"/>
      <c r="AM39" s="244">
        <v>1022230</v>
      </c>
      <c r="AN39" s="347"/>
      <c r="AO39" s="388">
        <f>SUM(AL39:AN39)</f>
        <v>1022230</v>
      </c>
      <c r="AP39" s="413"/>
      <c r="AQ39" s="414"/>
      <c r="AR39" s="414"/>
      <c r="AS39" s="414"/>
      <c r="AT39" s="414"/>
      <c r="AU39" s="414"/>
      <c r="AV39" s="414"/>
      <c r="AW39" s="414"/>
      <c r="AX39" s="414"/>
      <c r="AY39" s="414"/>
      <c r="AZ39" s="414"/>
      <c r="BA39" s="414"/>
      <c r="BB39" s="414"/>
      <c r="BC39" s="414"/>
      <c r="BD39" s="414"/>
      <c r="BE39" s="414"/>
      <c r="BF39" s="414"/>
      <c r="BG39" s="414"/>
    </row>
    <row r="40" spans="1:59" ht="30" customHeight="1" x14ac:dyDescent="0.2">
      <c r="A40" s="264" t="s">
        <v>209</v>
      </c>
      <c r="B40" s="264">
        <v>43000</v>
      </c>
      <c r="C40" s="265">
        <v>43000</v>
      </c>
      <c r="D40" s="291">
        <v>42880</v>
      </c>
      <c r="E40" s="331">
        <v>35000</v>
      </c>
      <c r="F40" s="265">
        <v>35000</v>
      </c>
      <c r="G40" s="332">
        <v>34560</v>
      </c>
      <c r="H40" s="306"/>
      <c r="I40" s="266"/>
      <c r="J40" s="340"/>
      <c r="K40" s="365"/>
      <c r="L40" s="266"/>
      <c r="M40" s="420"/>
      <c r="N40" s="343"/>
      <c r="O40" s="266"/>
      <c r="P40" s="340"/>
      <c r="Q40" s="365"/>
      <c r="R40" s="356"/>
      <c r="S40" s="341">
        <f t="shared" si="0"/>
        <v>78000</v>
      </c>
      <c r="T40" s="239">
        <f t="shared" si="1"/>
        <v>78000</v>
      </c>
      <c r="U40" s="359">
        <f t="shared" si="2"/>
        <v>77440</v>
      </c>
      <c r="V40" s="438"/>
      <c r="W40" s="343"/>
      <c r="X40" s="445"/>
      <c r="Y40" s="301"/>
      <c r="Z40" s="244"/>
      <c r="AA40" s="286"/>
      <c r="AB40" s="365"/>
      <c r="AC40" s="266"/>
      <c r="AD40" s="420"/>
      <c r="AE40" s="385"/>
      <c r="AF40" s="370">
        <f t="shared" si="3"/>
        <v>0</v>
      </c>
      <c r="AG40" s="239">
        <f t="shared" si="4"/>
        <v>0</v>
      </c>
      <c r="AH40" s="346">
        <f t="shared" si="5"/>
        <v>0</v>
      </c>
      <c r="AI40" s="341">
        <f t="shared" si="6"/>
        <v>78000</v>
      </c>
      <c r="AJ40" s="239">
        <f t="shared" si="7"/>
        <v>78000</v>
      </c>
      <c r="AK40" s="359">
        <f t="shared" si="8"/>
        <v>77440</v>
      </c>
      <c r="AL40" s="355"/>
      <c r="AM40" s="266">
        <v>77440</v>
      </c>
      <c r="AN40" s="356"/>
      <c r="AO40" s="388">
        <f>SUM(AL40:AN40)</f>
        <v>77440</v>
      </c>
      <c r="AP40" s="413"/>
      <c r="AQ40" s="414"/>
      <c r="AR40" s="414"/>
      <c r="AS40" s="414"/>
      <c r="AT40" s="414"/>
      <c r="AU40" s="414"/>
      <c r="AV40" s="414"/>
      <c r="AW40" s="414"/>
      <c r="AX40" s="414"/>
      <c r="AY40" s="414"/>
      <c r="AZ40" s="414"/>
      <c r="BA40" s="414"/>
      <c r="BB40" s="414"/>
      <c r="BC40" s="414"/>
      <c r="BD40" s="414"/>
      <c r="BE40" s="414"/>
      <c r="BF40" s="414"/>
      <c r="BG40" s="414"/>
    </row>
    <row r="41" spans="1:59" s="399" customFormat="1" ht="29.25" customHeight="1" x14ac:dyDescent="0.2">
      <c r="A41" s="400" t="s">
        <v>210</v>
      </c>
      <c r="B41" s="400">
        <f>SUM(B38:B40)</f>
        <v>20689000</v>
      </c>
      <c r="C41" s="494">
        <f>SUM(C38:C40)</f>
        <v>22665100</v>
      </c>
      <c r="D41" s="392">
        <f>SUM(D38:D40)</f>
        <v>22664801</v>
      </c>
      <c r="E41" s="401">
        <f>SUM(E38:E40)</f>
        <v>4904000</v>
      </c>
      <c r="F41" s="494">
        <f t="shared" ref="F41" si="23">SUM(F38:F40)</f>
        <v>5170500</v>
      </c>
      <c r="G41" s="417">
        <f t="shared" ref="G41:AO41" si="24">SUM(G38:G40)</f>
        <v>5169919</v>
      </c>
      <c r="H41" s="396">
        <f>SUM(H38:H40)</f>
        <v>5919000</v>
      </c>
      <c r="I41" s="391">
        <f t="shared" si="24"/>
        <v>5730444</v>
      </c>
      <c r="J41" s="392">
        <f t="shared" si="24"/>
        <v>4918696</v>
      </c>
      <c r="K41" s="401">
        <f>SUM(K38:K40)</f>
        <v>0</v>
      </c>
      <c r="L41" s="391">
        <f t="shared" si="24"/>
        <v>0</v>
      </c>
      <c r="M41" s="417">
        <f t="shared" si="24"/>
        <v>0</v>
      </c>
      <c r="N41" s="396">
        <f t="shared" si="24"/>
        <v>0</v>
      </c>
      <c r="O41" s="391">
        <f>SUM(M38:M40)</f>
        <v>0</v>
      </c>
      <c r="P41" s="392">
        <f>SUM(N38:N40)</f>
        <v>0</v>
      </c>
      <c r="Q41" s="401">
        <f>SUM(O38:O40)</f>
        <v>0</v>
      </c>
      <c r="R41" s="425">
        <f t="shared" si="24"/>
        <v>0</v>
      </c>
      <c r="S41" s="398">
        <f t="shared" si="0"/>
        <v>31512000</v>
      </c>
      <c r="T41" s="394">
        <f>C41+F41+I41+L41+Q41+R41</f>
        <v>33566044</v>
      </c>
      <c r="U41" s="428">
        <f t="shared" si="2"/>
        <v>32753416</v>
      </c>
      <c r="V41" s="441">
        <f>SUM(V38:V40)</f>
        <v>177000</v>
      </c>
      <c r="W41" s="396">
        <f t="shared" si="24"/>
        <v>365000</v>
      </c>
      <c r="X41" s="442">
        <f t="shared" si="24"/>
        <v>303173</v>
      </c>
      <c r="Y41" s="396">
        <f t="shared" si="24"/>
        <v>0</v>
      </c>
      <c r="Z41" s="391">
        <f t="shared" si="24"/>
        <v>0</v>
      </c>
      <c r="AA41" s="392">
        <f t="shared" si="24"/>
        <v>0</v>
      </c>
      <c r="AB41" s="401">
        <f t="shared" si="24"/>
        <v>0</v>
      </c>
      <c r="AC41" s="391">
        <f t="shared" si="24"/>
        <v>0</v>
      </c>
      <c r="AD41" s="417"/>
      <c r="AE41" s="397">
        <f t="shared" si="24"/>
        <v>0</v>
      </c>
      <c r="AF41" s="393">
        <f t="shared" si="3"/>
        <v>177000</v>
      </c>
      <c r="AG41" s="394">
        <f t="shared" si="4"/>
        <v>365000</v>
      </c>
      <c r="AH41" s="395">
        <f t="shared" si="5"/>
        <v>303173</v>
      </c>
      <c r="AI41" s="398">
        <f t="shared" si="6"/>
        <v>31689000</v>
      </c>
      <c r="AJ41" s="394">
        <f t="shared" si="7"/>
        <v>33931044</v>
      </c>
      <c r="AK41" s="428">
        <f t="shared" si="8"/>
        <v>33056589</v>
      </c>
      <c r="AL41" s="402">
        <f t="shared" si="24"/>
        <v>31956919</v>
      </c>
      <c r="AM41" s="391">
        <f t="shared" si="24"/>
        <v>1099670</v>
      </c>
      <c r="AN41" s="425">
        <f t="shared" si="24"/>
        <v>0</v>
      </c>
      <c r="AO41" s="396">
        <f t="shared" si="24"/>
        <v>33056589</v>
      </c>
      <c r="AP41" s="411"/>
      <c r="AQ41" s="412"/>
      <c r="AR41" s="412"/>
      <c r="AS41" s="412"/>
      <c r="AT41" s="412"/>
      <c r="AU41" s="412"/>
      <c r="AV41" s="412"/>
      <c r="AW41" s="412"/>
      <c r="AX41" s="412"/>
      <c r="AY41" s="412"/>
      <c r="AZ41" s="412"/>
      <c r="BA41" s="412"/>
      <c r="BB41" s="412"/>
      <c r="BC41" s="412"/>
      <c r="BD41" s="412"/>
      <c r="BE41" s="412"/>
      <c r="BF41" s="412"/>
      <c r="BG41" s="412"/>
    </row>
    <row r="42" spans="1:59" x14ac:dyDescent="0.2">
      <c r="A42" s="260" t="s">
        <v>211</v>
      </c>
      <c r="B42" s="260">
        <v>41577000</v>
      </c>
      <c r="C42" s="267">
        <v>43247000</v>
      </c>
      <c r="D42" s="292">
        <v>42781962</v>
      </c>
      <c r="E42" s="333">
        <v>9705000</v>
      </c>
      <c r="F42" s="267">
        <v>10101000</v>
      </c>
      <c r="G42" s="334">
        <v>9866917</v>
      </c>
      <c r="H42" s="307">
        <v>3670000</v>
      </c>
      <c r="I42" s="267">
        <v>3669930</v>
      </c>
      <c r="J42" s="292">
        <v>3639072</v>
      </c>
      <c r="K42" s="333"/>
      <c r="L42" s="267"/>
      <c r="M42" s="334"/>
      <c r="N42" s="307">
        <v>110000</v>
      </c>
      <c r="O42" s="267">
        <v>110000</v>
      </c>
      <c r="P42" s="292">
        <v>90000</v>
      </c>
      <c r="Q42" s="333"/>
      <c r="R42" s="426"/>
      <c r="S42" s="341">
        <f t="shared" si="0"/>
        <v>55062000</v>
      </c>
      <c r="T42" s="239">
        <f t="shared" si="1"/>
        <v>57127930</v>
      </c>
      <c r="U42" s="359">
        <f t="shared" si="2"/>
        <v>56377951</v>
      </c>
      <c r="V42" s="443">
        <v>254000</v>
      </c>
      <c r="W42" s="307">
        <v>279000</v>
      </c>
      <c r="X42" s="446">
        <v>272984</v>
      </c>
      <c r="Y42" s="299"/>
      <c r="Z42" s="244"/>
      <c r="AA42" s="286"/>
      <c r="AB42" s="364"/>
      <c r="AC42" s="262"/>
      <c r="AD42" s="419"/>
      <c r="AE42" s="384"/>
      <c r="AF42" s="370">
        <f t="shared" si="3"/>
        <v>254000</v>
      </c>
      <c r="AG42" s="239">
        <f t="shared" si="4"/>
        <v>279000</v>
      </c>
      <c r="AH42" s="346">
        <f t="shared" si="5"/>
        <v>272984</v>
      </c>
      <c r="AI42" s="341">
        <f t="shared" si="6"/>
        <v>55316000</v>
      </c>
      <c r="AJ42" s="239">
        <f t="shared" si="7"/>
        <v>57406930</v>
      </c>
      <c r="AK42" s="359">
        <f t="shared" si="8"/>
        <v>56650935</v>
      </c>
      <c r="AL42" s="461"/>
      <c r="AM42" s="268">
        <v>56650935</v>
      </c>
      <c r="AN42" s="462"/>
      <c r="AO42" s="388">
        <f>SUM(AL42:AN42)</f>
        <v>56650935</v>
      </c>
      <c r="AP42" s="413"/>
      <c r="AQ42" s="414"/>
      <c r="AR42" s="414"/>
      <c r="AS42" s="414"/>
      <c r="AT42" s="414"/>
      <c r="AU42" s="414"/>
      <c r="AV42" s="414"/>
      <c r="AW42" s="414"/>
      <c r="AX42" s="414"/>
      <c r="AY42" s="414"/>
      <c r="AZ42" s="414"/>
      <c r="BA42" s="414"/>
      <c r="BB42" s="414"/>
      <c r="BC42" s="414"/>
      <c r="BD42" s="414"/>
      <c r="BE42" s="414"/>
      <c r="BF42" s="414"/>
      <c r="BG42" s="414"/>
    </row>
    <row r="43" spans="1:59" x14ac:dyDescent="0.2">
      <c r="A43" s="247" t="s">
        <v>212</v>
      </c>
      <c r="B43" s="247">
        <v>10755000</v>
      </c>
      <c r="C43" s="246">
        <v>11803446</v>
      </c>
      <c r="D43" s="285">
        <v>11258335</v>
      </c>
      <c r="E43" s="318">
        <v>2693000</v>
      </c>
      <c r="F43" s="246">
        <v>2951598</v>
      </c>
      <c r="G43" s="319">
        <v>2344939</v>
      </c>
      <c r="H43" s="299">
        <v>27923000</v>
      </c>
      <c r="I43" s="246">
        <v>27127000</v>
      </c>
      <c r="J43" s="285">
        <v>24448771</v>
      </c>
      <c r="K43" s="318"/>
      <c r="L43" s="246"/>
      <c r="M43" s="319"/>
      <c r="N43" s="299"/>
      <c r="O43" s="246"/>
      <c r="P43" s="285"/>
      <c r="Q43" s="318"/>
      <c r="R43" s="347"/>
      <c r="S43" s="341">
        <f t="shared" si="0"/>
        <v>41371000</v>
      </c>
      <c r="T43" s="239">
        <f t="shared" si="1"/>
        <v>41882044</v>
      </c>
      <c r="U43" s="359">
        <f t="shared" si="2"/>
        <v>38052045</v>
      </c>
      <c r="V43" s="431"/>
      <c r="W43" s="361">
        <v>971000</v>
      </c>
      <c r="X43" s="447">
        <v>970344</v>
      </c>
      <c r="Y43" s="361">
        <v>3175000</v>
      </c>
      <c r="Z43" s="244"/>
      <c r="AA43" s="286"/>
      <c r="AB43" s="321"/>
      <c r="AC43" s="244"/>
      <c r="AD43" s="322"/>
      <c r="AE43" s="380"/>
      <c r="AF43" s="370">
        <f t="shared" si="3"/>
        <v>3175000</v>
      </c>
      <c r="AG43" s="239">
        <f t="shared" si="4"/>
        <v>971000</v>
      </c>
      <c r="AH43" s="346">
        <f t="shared" si="5"/>
        <v>970344</v>
      </c>
      <c r="AI43" s="341">
        <f t="shared" si="6"/>
        <v>44546000</v>
      </c>
      <c r="AJ43" s="239">
        <f t="shared" si="7"/>
        <v>42853044</v>
      </c>
      <c r="AK43" s="359">
        <f t="shared" si="8"/>
        <v>39022389</v>
      </c>
      <c r="AL43" s="463"/>
      <c r="AM43" s="269">
        <v>35677531</v>
      </c>
      <c r="AN43" s="464">
        <v>3344858</v>
      </c>
      <c r="AO43" s="388">
        <f>SUM(AL43:AN43)</f>
        <v>39022389</v>
      </c>
      <c r="AP43" s="413"/>
      <c r="AQ43" s="414"/>
      <c r="AR43" s="414"/>
      <c r="AS43" s="414"/>
      <c r="AT43" s="414"/>
      <c r="AU43" s="414"/>
      <c r="AV43" s="414"/>
      <c r="AW43" s="414"/>
      <c r="AX43" s="414"/>
      <c r="AY43" s="414"/>
      <c r="AZ43" s="414"/>
      <c r="BA43" s="414"/>
      <c r="BB43" s="414"/>
      <c r="BC43" s="414"/>
      <c r="BD43" s="414"/>
      <c r="BE43" s="414"/>
      <c r="BF43" s="414"/>
      <c r="BG43" s="414"/>
    </row>
    <row r="44" spans="1:59" x14ac:dyDescent="0.2">
      <c r="A44" s="264"/>
      <c r="B44" s="264"/>
      <c r="C44" s="265"/>
      <c r="D44" s="291"/>
      <c r="E44" s="331"/>
      <c r="F44" s="265"/>
      <c r="G44" s="332"/>
      <c r="H44" s="306"/>
      <c r="I44" s="265"/>
      <c r="J44" s="291"/>
      <c r="K44" s="331"/>
      <c r="L44" s="265"/>
      <c r="M44" s="332"/>
      <c r="N44" s="306"/>
      <c r="O44" s="265"/>
      <c r="P44" s="291"/>
      <c r="Q44" s="331"/>
      <c r="R44" s="356"/>
      <c r="S44" s="341">
        <f t="shared" si="0"/>
        <v>0</v>
      </c>
      <c r="T44" s="239">
        <f t="shared" si="1"/>
        <v>0</v>
      </c>
      <c r="U44" s="359">
        <f t="shared" si="2"/>
        <v>0</v>
      </c>
      <c r="V44" s="438"/>
      <c r="W44" s="343"/>
      <c r="X44" s="445"/>
      <c r="Y44" s="301"/>
      <c r="Z44" s="244"/>
      <c r="AA44" s="286"/>
      <c r="AB44" s="365"/>
      <c r="AC44" s="266"/>
      <c r="AD44" s="420"/>
      <c r="AE44" s="385"/>
      <c r="AF44" s="370">
        <f t="shared" si="3"/>
        <v>0</v>
      </c>
      <c r="AG44" s="239">
        <f t="shared" si="4"/>
        <v>0</v>
      </c>
      <c r="AH44" s="346">
        <f t="shared" si="5"/>
        <v>0</v>
      </c>
      <c r="AI44" s="341">
        <f t="shared" si="6"/>
        <v>0</v>
      </c>
      <c r="AJ44" s="239">
        <f t="shared" si="7"/>
        <v>0</v>
      </c>
      <c r="AK44" s="359">
        <f t="shared" si="8"/>
        <v>0</v>
      </c>
      <c r="AL44" s="465"/>
      <c r="AM44" s="270"/>
      <c r="AN44" s="466"/>
      <c r="AO44" s="388">
        <f>SUM(AL44:AN44)</f>
        <v>0</v>
      </c>
      <c r="AP44" s="413"/>
      <c r="AQ44" s="414"/>
      <c r="AR44" s="414"/>
      <c r="AS44" s="414"/>
      <c r="AT44" s="414"/>
      <c r="AU44" s="414"/>
      <c r="AV44" s="414"/>
      <c r="AW44" s="414"/>
      <c r="AX44" s="414"/>
      <c r="AY44" s="414"/>
      <c r="AZ44" s="414"/>
      <c r="BA44" s="414"/>
      <c r="BB44" s="414"/>
      <c r="BC44" s="414"/>
      <c r="BD44" s="414"/>
      <c r="BE44" s="414"/>
      <c r="BF44" s="414"/>
      <c r="BG44" s="414"/>
    </row>
    <row r="45" spans="1:59" s="399" customFormat="1" ht="25.5" x14ac:dyDescent="0.2">
      <c r="A45" s="400" t="s">
        <v>213</v>
      </c>
      <c r="B45" s="400">
        <f>SUM(B42:B44)</f>
        <v>52332000</v>
      </c>
      <c r="C45" s="494">
        <f>SUM(C42:C44)</f>
        <v>55050446</v>
      </c>
      <c r="D45" s="392">
        <f>SUM(D42:D44)</f>
        <v>54040297</v>
      </c>
      <c r="E45" s="401">
        <f>SUM(E42:E44)</f>
        <v>12398000</v>
      </c>
      <c r="F45" s="494">
        <f t="shared" ref="F45" si="25">SUM(F42:F44)</f>
        <v>13052598</v>
      </c>
      <c r="G45" s="417">
        <f t="shared" ref="G45:AO45" si="26">SUM(G42:G44)</f>
        <v>12211856</v>
      </c>
      <c r="H45" s="396">
        <f>SUM(H42:H44)</f>
        <v>31593000</v>
      </c>
      <c r="I45" s="391">
        <f t="shared" si="26"/>
        <v>30796930</v>
      </c>
      <c r="J45" s="392">
        <f t="shared" si="26"/>
        <v>28087843</v>
      </c>
      <c r="K45" s="401">
        <f t="shared" si="26"/>
        <v>0</v>
      </c>
      <c r="L45" s="391">
        <f t="shared" si="26"/>
        <v>0</v>
      </c>
      <c r="M45" s="417">
        <f t="shared" si="26"/>
        <v>0</v>
      </c>
      <c r="N45" s="396">
        <f>SUM(N42:N44)</f>
        <v>110000</v>
      </c>
      <c r="O45" s="391">
        <f>SUM(O42:O44)</f>
        <v>110000</v>
      </c>
      <c r="P45" s="392">
        <f t="shared" ref="P45:R45" si="27">SUM(P42:P44)</f>
        <v>90000</v>
      </c>
      <c r="Q45" s="401">
        <f t="shared" si="27"/>
        <v>0</v>
      </c>
      <c r="R45" s="425">
        <f t="shared" si="27"/>
        <v>0</v>
      </c>
      <c r="S45" s="398">
        <f t="shared" si="0"/>
        <v>96433000</v>
      </c>
      <c r="T45" s="394">
        <f>C45+F45+I45+L45+O45+R45</f>
        <v>99009974</v>
      </c>
      <c r="U45" s="428">
        <f t="shared" si="2"/>
        <v>94429996</v>
      </c>
      <c r="V45" s="441">
        <f>SUM(V42:V44)</f>
        <v>254000</v>
      </c>
      <c r="W45" s="396">
        <f t="shared" si="26"/>
        <v>1250000</v>
      </c>
      <c r="X45" s="442">
        <f t="shared" si="26"/>
        <v>1243328</v>
      </c>
      <c r="Y45" s="396">
        <f t="shared" si="26"/>
        <v>3175000</v>
      </c>
      <c r="Z45" s="391">
        <f t="shared" si="26"/>
        <v>0</v>
      </c>
      <c r="AA45" s="392">
        <f t="shared" si="26"/>
        <v>0</v>
      </c>
      <c r="AB45" s="401">
        <f t="shared" si="26"/>
        <v>0</v>
      </c>
      <c r="AC45" s="391">
        <f t="shared" si="26"/>
        <v>0</v>
      </c>
      <c r="AD45" s="417"/>
      <c r="AE45" s="397">
        <f t="shared" si="26"/>
        <v>0</v>
      </c>
      <c r="AF45" s="393">
        <f t="shared" si="3"/>
        <v>3429000</v>
      </c>
      <c r="AG45" s="394">
        <f t="shared" si="4"/>
        <v>1250000</v>
      </c>
      <c r="AH45" s="395">
        <f t="shared" si="5"/>
        <v>1243328</v>
      </c>
      <c r="AI45" s="398">
        <f t="shared" si="6"/>
        <v>99862000</v>
      </c>
      <c r="AJ45" s="394">
        <f t="shared" si="7"/>
        <v>100259974</v>
      </c>
      <c r="AK45" s="428">
        <f t="shared" si="8"/>
        <v>95673324</v>
      </c>
      <c r="AL45" s="402">
        <f t="shared" si="26"/>
        <v>0</v>
      </c>
      <c r="AM45" s="391">
        <f t="shared" si="26"/>
        <v>92328466</v>
      </c>
      <c r="AN45" s="425">
        <f t="shared" si="26"/>
        <v>3344858</v>
      </c>
      <c r="AO45" s="396">
        <f t="shared" si="26"/>
        <v>95673324</v>
      </c>
      <c r="AP45" s="411"/>
      <c r="AQ45" s="412"/>
      <c r="AR45" s="412"/>
      <c r="AS45" s="412"/>
      <c r="AT45" s="412"/>
      <c r="AU45" s="412"/>
      <c r="AV45" s="412"/>
      <c r="AW45" s="412"/>
      <c r="AX45" s="412"/>
      <c r="AY45" s="412"/>
      <c r="AZ45" s="412"/>
      <c r="BA45" s="412"/>
      <c r="BB45" s="412"/>
      <c r="BC45" s="412"/>
      <c r="BD45" s="412"/>
      <c r="BE45" s="412"/>
      <c r="BF45" s="412"/>
      <c r="BG45" s="412"/>
    </row>
    <row r="46" spans="1:59" x14ac:dyDescent="0.2">
      <c r="A46" s="271" t="s">
        <v>214</v>
      </c>
      <c r="B46" s="271">
        <v>240000</v>
      </c>
      <c r="C46" s="272">
        <v>240000</v>
      </c>
      <c r="D46" s="293">
        <v>193266</v>
      </c>
      <c r="E46" s="335">
        <v>49000</v>
      </c>
      <c r="F46" s="272">
        <v>49000</v>
      </c>
      <c r="G46" s="336">
        <v>42752</v>
      </c>
      <c r="H46" s="308">
        <v>200000</v>
      </c>
      <c r="I46" s="272">
        <v>177605</v>
      </c>
      <c r="J46" s="293">
        <v>28459</v>
      </c>
      <c r="K46" s="335"/>
      <c r="L46" s="273"/>
      <c r="M46" s="338"/>
      <c r="N46" s="309"/>
      <c r="O46" s="273"/>
      <c r="P46" s="294"/>
      <c r="Q46" s="337"/>
      <c r="R46" s="357"/>
      <c r="S46" s="341">
        <f t="shared" si="0"/>
        <v>489000</v>
      </c>
      <c r="T46" s="239">
        <f t="shared" si="1"/>
        <v>466605</v>
      </c>
      <c r="U46" s="359">
        <f t="shared" si="2"/>
        <v>264477</v>
      </c>
      <c r="V46" s="448">
        <v>250000</v>
      </c>
      <c r="W46" s="368">
        <v>272000</v>
      </c>
      <c r="X46" s="449">
        <v>271627</v>
      </c>
      <c r="Y46" s="299"/>
      <c r="Z46" s="244"/>
      <c r="AA46" s="286"/>
      <c r="AB46" s="337"/>
      <c r="AC46" s="273"/>
      <c r="AD46" s="338"/>
      <c r="AE46" s="386"/>
      <c r="AF46" s="370">
        <f t="shared" si="3"/>
        <v>250000</v>
      </c>
      <c r="AG46" s="239">
        <f t="shared" si="4"/>
        <v>272000</v>
      </c>
      <c r="AH46" s="346">
        <f t="shared" si="5"/>
        <v>271627</v>
      </c>
      <c r="AI46" s="341">
        <f t="shared" si="6"/>
        <v>739000</v>
      </c>
      <c r="AJ46" s="239">
        <f t="shared" si="7"/>
        <v>738605</v>
      </c>
      <c r="AK46" s="359">
        <f t="shared" si="8"/>
        <v>536104</v>
      </c>
      <c r="AL46" s="467"/>
      <c r="AM46" s="274">
        <v>536104</v>
      </c>
      <c r="AN46" s="468"/>
      <c r="AO46" s="388">
        <f>SUM(AL46:AN46)</f>
        <v>536104</v>
      </c>
      <c r="AP46" s="413"/>
      <c r="AQ46" s="414"/>
      <c r="AR46" s="414"/>
      <c r="AS46" s="414"/>
      <c r="AT46" s="414"/>
      <c r="AU46" s="414"/>
      <c r="AV46" s="414"/>
      <c r="AW46" s="414"/>
      <c r="AX46" s="414"/>
      <c r="AY46" s="414"/>
      <c r="AZ46" s="414"/>
      <c r="BA46" s="414"/>
      <c r="BB46" s="414"/>
      <c r="BC46" s="414"/>
      <c r="BD46" s="414"/>
      <c r="BE46" s="414"/>
      <c r="BF46" s="414"/>
      <c r="BG46" s="414"/>
    </row>
    <row r="47" spans="1:59" s="399" customFormat="1" ht="18" customHeight="1" x14ac:dyDescent="0.2">
      <c r="A47" s="400" t="s">
        <v>215</v>
      </c>
      <c r="B47" s="400">
        <v>240000</v>
      </c>
      <c r="C47" s="494">
        <f t="shared" ref="C47" si="28">SUM(C46)</f>
        <v>240000</v>
      </c>
      <c r="D47" s="392">
        <f t="shared" ref="D47:AO47" si="29">SUM(D46)</f>
        <v>193266</v>
      </c>
      <c r="E47" s="401">
        <f>SUM(E46)</f>
        <v>49000</v>
      </c>
      <c r="F47" s="494">
        <f t="shared" ref="F47" si="30">SUM(F46)</f>
        <v>49000</v>
      </c>
      <c r="G47" s="417">
        <f t="shared" si="29"/>
        <v>42752</v>
      </c>
      <c r="H47" s="396">
        <f>SUM(H46)</f>
        <v>200000</v>
      </c>
      <c r="I47" s="391">
        <f t="shared" si="29"/>
        <v>177605</v>
      </c>
      <c r="J47" s="392">
        <f t="shared" si="29"/>
        <v>28459</v>
      </c>
      <c r="K47" s="401">
        <f t="shared" si="29"/>
        <v>0</v>
      </c>
      <c r="L47" s="391">
        <f t="shared" si="29"/>
        <v>0</v>
      </c>
      <c r="M47" s="417">
        <f t="shared" si="29"/>
        <v>0</v>
      </c>
      <c r="N47" s="396">
        <f t="shared" si="29"/>
        <v>0</v>
      </c>
      <c r="O47" s="391">
        <f t="shared" si="29"/>
        <v>0</v>
      </c>
      <c r="P47" s="392">
        <f t="shared" si="29"/>
        <v>0</v>
      </c>
      <c r="Q47" s="401">
        <f t="shared" si="29"/>
        <v>0</v>
      </c>
      <c r="R47" s="425">
        <f t="shared" si="29"/>
        <v>0</v>
      </c>
      <c r="S47" s="398">
        <f t="shared" si="0"/>
        <v>489000</v>
      </c>
      <c r="T47" s="394">
        <f t="shared" si="1"/>
        <v>466605</v>
      </c>
      <c r="U47" s="428">
        <f t="shared" si="2"/>
        <v>264477</v>
      </c>
      <c r="V47" s="441">
        <f>SUM(V46)</f>
        <v>250000</v>
      </c>
      <c r="W47" s="396">
        <f t="shared" si="29"/>
        <v>272000</v>
      </c>
      <c r="X47" s="442">
        <f t="shared" si="29"/>
        <v>271627</v>
      </c>
      <c r="Y47" s="396">
        <f t="shared" si="29"/>
        <v>0</v>
      </c>
      <c r="Z47" s="391">
        <f t="shared" si="29"/>
        <v>0</v>
      </c>
      <c r="AA47" s="392">
        <f t="shared" si="29"/>
        <v>0</v>
      </c>
      <c r="AB47" s="401">
        <f t="shared" si="29"/>
        <v>0</v>
      </c>
      <c r="AC47" s="391">
        <f t="shared" si="29"/>
        <v>0</v>
      </c>
      <c r="AD47" s="417"/>
      <c r="AE47" s="397">
        <f t="shared" si="29"/>
        <v>0</v>
      </c>
      <c r="AF47" s="393">
        <f t="shared" si="3"/>
        <v>250000</v>
      </c>
      <c r="AG47" s="394">
        <f t="shared" si="4"/>
        <v>272000</v>
      </c>
      <c r="AH47" s="395">
        <f t="shared" si="5"/>
        <v>271627</v>
      </c>
      <c r="AI47" s="398">
        <f t="shared" si="6"/>
        <v>739000</v>
      </c>
      <c r="AJ47" s="394">
        <f t="shared" si="7"/>
        <v>738605</v>
      </c>
      <c r="AK47" s="428">
        <f t="shared" si="8"/>
        <v>536104</v>
      </c>
      <c r="AL47" s="402">
        <f t="shared" si="29"/>
        <v>0</v>
      </c>
      <c r="AM47" s="391">
        <f t="shared" si="29"/>
        <v>536104</v>
      </c>
      <c r="AN47" s="425">
        <f t="shared" si="29"/>
        <v>0</v>
      </c>
      <c r="AO47" s="396">
        <f t="shared" si="29"/>
        <v>536104</v>
      </c>
      <c r="AP47" s="411"/>
      <c r="AQ47" s="412"/>
      <c r="AR47" s="412"/>
      <c r="AS47" s="412"/>
      <c r="AT47" s="412"/>
      <c r="AU47" s="412"/>
      <c r="AV47" s="412"/>
      <c r="AW47" s="412"/>
      <c r="AX47" s="412"/>
      <c r="AY47" s="412"/>
      <c r="AZ47" s="412"/>
      <c r="BA47" s="412"/>
      <c r="BB47" s="412"/>
      <c r="BC47" s="412"/>
      <c r="BD47" s="412"/>
      <c r="BE47" s="412"/>
      <c r="BF47" s="412"/>
      <c r="BG47" s="412"/>
    </row>
    <row r="48" spans="1:59" ht="13.5" thickBot="1" x14ac:dyDescent="0.25">
      <c r="A48" s="275"/>
      <c r="B48" s="275"/>
      <c r="C48" s="273"/>
      <c r="D48" s="294"/>
      <c r="E48" s="337"/>
      <c r="F48" s="273"/>
      <c r="G48" s="338"/>
      <c r="H48" s="309"/>
      <c r="I48" s="273"/>
      <c r="J48" s="294"/>
      <c r="K48" s="337"/>
      <c r="L48" s="273"/>
      <c r="M48" s="338"/>
      <c r="N48" s="309"/>
      <c r="O48" s="273"/>
      <c r="P48" s="294"/>
      <c r="Q48" s="337"/>
      <c r="R48" s="357"/>
      <c r="S48" s="341">
        <f t="shared" si="0"/>
        <v>0</v>
      </c>
      <c r="T48" s="239">
        <f t="shared" si="1"/>
        <v>0</v>
      </c>
      <c r="U48" s="359">
        <f t="shared" si="2"/>
        <v>0</v>
      </c>
      <c r="V48" s="448"/>
      <c r="W48" s="309"/>
      <c r="X48" s="450"/>
      <c r="Y48" s="301"/>
      <c r="Z48" s="244"/>
      <c r="AA48" s="286"/>
      <c r="AB48" s="337"/>
      <c r="AC48" s="273"/>
      <c r="AD48" s="338"/>
      <c r="AE48" s="386"/>
      <c r="AF48" s="370">
        <f t="shared" si="3"/>
        <v>0</v>
      </c>
      <c r="AG48" s="239">
        <f t="shared" si="4"/>
        <v>0</v>
      </c>
      <c r="AH48" s="346">
        <f t="shared" si="5"/>
        <v>0</v>
      </c>
      <c r="AI48" s="341">
        <f t="shared" si="6"/>
        <v>0</v>
      </c>
      <c r="AJ48" s="239">
        <f t="shared" si="7"/>
        <v>0</v>
      </c>
      <c r="AK48" s="359">
        <f t="shared" si="8"/>
        <v>0</v>
      </c>
      <c r="AL48" s="467"/>
      <c r="AM48" s="274"/>
      <c r="AN48" s="468"/>
      <c r="AO48" s="388">
        <f>SUM(AL48:AN48)</f>
        <v>0</v>
      </c>
      <c r="AP48" s="413"/>
      <c r="AQ48" s="414"/>
      <c r="AR48" s="414"/>
      <c r="AS48" s="414"/>
      <c r="AT48" s="414"/>
      <c r="AU48" s="414"/>
      <c r="AV48" s="414"/>
      <c r="AW48" s="414"/>
      <c r="AX48" s="414"/>
      <c r="AY48" s="414"/>
      <c r="AZ48" s="414"/>
      <c r="BA48" s="414"/>
      <c r="BB48" s="414"/>
      <c r="BC48" s="414"/>
      <c r="BD48" s="414"/>
      <c r="BE48" s="414"/>
      <c r="BF48" s="414"/>
      <c r="BG48" s="414"/>
    </row>
    <row r="49" spans="1:59" s="399" customFormat="1" ht="19.5" customHeight="1" thickBot="1" x14ac:dyDescent="0.25">
      <c r="A49" s="403" t="s">
        <v>216</v>
      </c>
      <c r="B49" s="404">
        <f>B37+B41+B45+B47</f>
        <v>148486000</v>
      </c>
      <c r="C49" s="496">
        <f>C37+C41+C45+C47</f>
        <v>150390861</v>
      </c>
      <c r="D49" s="409">
        <f>D37+D41+D45+D47</f>
        <v>145860891</v>
      </c>
      <c r="E49" s="406">
        <f>E37+E41+E45+E47</f>
        <v>30876000</v>
      </c>
      <c r="F49" s="496">
        <f t="shared" ref="F49" si="31">F37+F41+F45+F47</f>
        <v>32230639</v>
      </c>
      <c r="G49" s="418">
        <f t="shared" ref="G49:AO49" si="32">G37+G41+G45+G47</f>
        <v>28605762</v>
      </c>
      <c r="H49" s="407">
        <f>H37+H41+H45+H47</f>
        <v>85040000</v>
      </c>
      <c r="I49" s="405">
        <f t="shared" si="32"/>
        <v>110136235</v>
      </c>
      <c r="J49" s="409">
        <f t="shared" si="32"/>
        <v>95963982</v>
      </c>
      <c r="K49" s="406">
        <f>K37+K41+K45+K47</f>
        <v>9666000</v>
      </c>
      <c r="L49" s="405">
        <f t="shared" si="32"/>
        <v>7607000</v>
      </c>
      <c r="M49" s="418">
        <f>M37+O41+M45+M47</f>
        <v>7604343</v>
      </c>
      <c r="N49" s="407">
        <f>N37+P41+N45+N47</f>
        <v>10392000</v>
      </c>
      <c r="O49" s="405">
        <f>O37+Q41+O45+O47</f>
        <v>11868454</v>
      </c>
      <c r="P49" s="409">
        <f>P37+P41+P45+P47</f>
        <v>11824998</v>
      </c>
      <c r="Q49" s="406">
        <f>Q37+Q41+Q45+Q47</f>
        <v>1500000</v>
      </c>
      <c r="R49" s="427">
        <f t="shared" ref="R49" si="33">R37+R41+R45+R47</f>
        <v>0</v>
      </c>
      <c r="S49" s="398">
        <f t="shared" si="0"/>
        <v>285960000</v>
      </c>
      <c r="T49" s="394">
        <f t="shared" si="1"/>
        <v>312233189</v>
      </c>
      <c r="U49" s="428">
        <f t="shared" si="2"/>
        <v>289859976</v>
      </c>
      <c r="V49" s="451">
        <f>V37+V41+V45+V47</f>
        <v>67713000</v>
      </c>
      <c r="W49" s="407">
        <f t="shared" si="32"/>
        <v>141084975</v>
      </c>
      <c r="X49" s="452">
        <f t="shared" si="32"/>
        <v>23608027</v>
      </c>
      <c r="Y49" s="407">
        <f t="shared" si="32"/>
        <v>104275000</v>
      </c>
      <c r="Z49" s="391">
        <f t="shared" si="32"/>
        <v>73937249</v>
      </c>
      <c r="AA49" s="392">
        <f t="shared" si="32"/>
        <v>12359636</v>
      </c>
      <c r="AB49" s="401">
        <f t="shared" si="32"/>
        <v>0</v>
      </c>
      <c r="AC49" s="405">
        <f t="shared" si="32"/>
        <v>550000</v>
      </c>
      <c r="AD49" s="405">
        <f t="shared" si="32"/>
        <v>543619</v>
      </c>
      <c r="AE49" s="410">
        <f t="shared" si="32"/>
        <v>0</v>
      </c>
      <c r="AF49" s="456">
        <f t="shared" si="3"/>
        <v>171988000</v>
      </c>
      <c r="AG49" s="457">
        <f t="shared" si="4"/>
        <v>215572224</v>
      </c>
      <c r="AH49" s="458">
        <f>AH37+AH41+AH45+AH47</f>
        <v>36511282</v>
      </c>
      <c r="AI49" s="398">
        <f t="shared" si="6"/>
        <v>457948000</v>
      </c>
      <c r="AJ49" s="394">
        <f t="shared" si="7"/>
        <v>527805413</v>
      </c>
      <c r="AK49" s="428">
        <f t="shared" si="8"/>
        <v>326371258</v>
      </c>
      <c r="AL49" s="408">
        <f t="shared" si="32"/>
        <v>31956919</v>
      </c>
      <c r="AM49" s="405">
        <f t="shared" si="32"/>
        <v>282733210</v>
      </c>
      <c r="AN49" s="427">
        <f t="shared" si="32"/>
        <v>11681129</v>
      </c>
      <c r="AO49" s="407">
        <f t="shared" si="32"/>
        <v>326371258</v>
      </c>
      <c r="AP49" s="411"/>
      <c r="AQ49" s="412"/>
      <c r="AR49" s="412"/>
      <c r="AS49" s="412"/>
      <c r="AT49" s="412"/>
      <c r="AU49" s="412"/>
      <c r="AV49" s="412"/>
      <c r="AW49" s="412"/>
      <c r="AX49" s="412"/>
      <c r="AY49" s="412"/>
      <c r="AZ49" s="412"/>
      <c r="BA49" s="412"/>
      <c r="BB49" s="412"/>
      <c r="BC49" s="412"/>
      <c r="BD49" s="412"/>
      <c r="BE49" s="412"/>
      <c r="BF49" s="412"/>
      <c r="BG49" s="412"/>
    </row>
    <row r="50" spans="1:59" x14ac:dyDescent="0.2"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  <c r="R50" s="245"/>
      <c r="S50" s="245"/>
      <c r="T50" s="239"/>
      <c r="U50" s="346"/>
      <c r="V50" s="373"/>
      <c r="W50" s="245"/>
      <c r="X50" s="245"/>
      <c r="Y50" s="245"/>
      <c r="Z50" s="245"/>
      <c r="AA50" s="245"/>
      <c r="AB50" s="245"/>
      <c r="AC50" s="245"/>
      <c r="AD50" s="245"/>
      <c r="AE50" s="245"/>
      <c r="AF50" s="374"/>
      <c r="AG50" s="373"/>
      <c r="AH50" s="373"/>
      <c r="AI50" s="372"/>
      <c r="AJ50" s="372"/>
      <c r="AK50" s="259"/>
      <c r="AL50" s="245"/>
      <c r="AM50" s="245"/>
      <c r="AN50" s="245"/>
      <c r="AO50" s="259"/>
      <c r="AP50" s="413"/>
      <c r="AQ50" s="414"/>
      <c r="AR50" s="414"/>
      <c r="AS50" s="414"/>
      <c r="AT50" s="414"/>
      <c r="AU50" s="414"/>
      <c r="AV50" s="414"/>
      <c r="AW50" s="414"/>
      <c r="AX50" s="414"/>
      <c r="AY50" s="414"/>
      <c r="AZ50" s="414"/>
      <c r="BA50" s="414"/>
      <c r="BB50" s="414"/>
      <c r="BC50" s="414"/>
      <c r="BD50" s="414"/>
      <c r="BE50" s="414"/>
      <c r="BF50" s="414"/>
      <c r="BG50" s="414"/>
    </row>
    <row r="51" spans="1:59" x14ac:dyDescent="0.2"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245"/>
      <c r="O51" s="245"/>
      <c r="P51" s="245"/>
      <c r="Q51" s="245"/>
      <c r="R51" s="245"/>
      <c r="S51" s="245"/>
      <c r="T51" s="245"/>
      <c r="U51" s="245"/>
      <c r="V51" s="245"/>
      <c r="W51" s="245"/>
      <c r="X51" s="245"/>
      <c r="Y51" s="245"/>
      <c r="Z51" s="245"/>
      <c r="AA51" s="245"/>
      <c r="AB51" s="245"/>
      <c r="AC51" s="245"/>
      <c r="AD51" s="245"/>
      <c r="AE51" s="245"/>
      <c r="AF51" s="245"/>
      <c r="AG51" s="373"/>
      <c r="AH51" s="245">
        <f>X49+AA49+AD49</f>
        <v>36511282</v>
      </c>
      <c r="AI51" s="373"/>
      <c r="AJ51" s="245"/>
      <c r="AK51" s="245"/>
      <c r="AL51" s="245"/>
      <c r="AM51" s="245"/>
      <c r="AN51" s="245"/>
      <c r="AO51" s="259"/>
      <c r="AP51" s="245"/>
    </row>
    <row r="52" spans="1:59" s="277" customFormat="1" ht="12" customHeight="1" x14ac:dyDescent="0.2">
      <c r="A52" s="880"/>
      <c r="B52" s="880"/>
      <c r="C52" s="880"/>
      <c r="D52" s="880"/>
      <c r="E52" s="880"/>
      <c r="F52" s="880"/>
      <c r="G52" s="880"/>
      <c r="H52" s="880"/>
      <c r="I52" s="880"/>
      <c r="J52" s="880"/>
      <c r="K52" s="880"/>
      <c r="L52" s="880"/>
      <c r="M52" s="280"/>
      <c r="N52" s="280"/>
      <c r="O52" s="276"/>
      <c r="P52" s="276"/>
      <c r="Q52" s="276"/>
      <c r="R52" s="276"/>
      <c r="S52" s="276"/>
      <c r="T52" s="276"/>
      <c r="U52" s="276"/>
      <c r="V52" s="276"/>
      <c r="W52" s="276"/>
      <c r="X52" s="276"/>
      <c r="Y52" s="276"/>
      <c r="Z52" s="276"/>
      <c r="AA52" s="276"/>
      <c r="AB52" s="276"/>
      <c r="AC52" s="276"/>
      <c r="AD52" s="276"/>
      <c r="AE52" s="276"/>
      <c r="AF52" s="276"/>
      <c r="AG52" s="276"/>
      <c r="AH52" s="276"/>
      <c r="AI52" s="276"/>
      <c r="AJ52" s="276"/>
      <c r="AK52" s="276"/>
      <c r="AL52" s="276"/>
      <c r="AM52" s="276"/>
      <c r="AN52" s="276"/>
      <c r="AO52" s="276"/>
      <c r="AP52" s="276"/>
    </row>
    <row r="53" spans="1:59" x14ac:dyDescent="0.2">
      <c r="AJ53" s="259"/>
      <c r="AK53" s="259"/>
    </row>
    <row r="54" spans="1:59" x14ac:dyDescent="0.2">
      <c r="J54" s="371"/>
    </row>
    <row r="55" spans="1:59" x14ac:dyDescent="0.2">
      <c r="J55" s="371"/>
    </row>
    <row r="56" spans="1:59" x14ac:dyDescent="0.2">
      <c r="J56" s="371"/>
    </row>
    <row r="57" spans="1:59" x14ac:dyDescent="0.2">
      <c r="J57" s="371"/>
    </row>
    <row r="58" spans="1:59" x14ac:dyDescent="0.2">
      <c r="J58" s="371"/>
    </row>
    <row r="59" spans="1:59" x14ac:dyDescent="0.2">
      <c r="J59" s="371"/>
    </row>
    <row r="60" spans="1:59" x14ac:dyDescent="0.2">
      <c r="J60" s="371"/>
    </row>
  </sheetData>
  <sheetProtection selectLockedCells="1" selectUnlockedCells="1"/>
  <mergeCells count="4">
    <mergeCell ref="A2:L2"/>
    <mergeCell ref="AN2:AO2"/>
    <mergeCell ref="I4:AO4"/>
    <mergeCell ref="A52:L52"/>
  </mergeCells>
  <pageMargins left="0.82677165354330717" right="0.51181102362204722" top="0.51181102362204722" bottom="0.98425196850393704" header="0.31496062992125984" footer="0.51181102362204722"/>
  <pageSetup paperSize="8" scale="41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3"/>
  <sheetViews>
    <sheetView workbookViewId="0"/>
  </sheetViews>
  <sheetFormatPr defaultRowHeight="12.75" x14ac:dyDescent="0.2"/>
  <cols>
    <col min="1" max="1" width="52.7109375" customWidth="1"/>
    <col min="2" max="2" width="11.42578125" customWidth="1"/>
    <col min="3" max="3" width="11.28515625" customWidth="1"/>
    <col min="4" max="4" width="11.140625" customWidth="1"/>
  </cols>
  <sheetData>
    <row r="1" spans="1:4" x14ac:dyDescent="0.2">
      <c r="A1" s="533" t="s">
        <v>838</v>
      </c>
    </row>
    <row r="2" spans="1:4" ht="9.75" customHeight="1" x14ac:dyDescent="0.2">
      <c r="A2" s="889" t="s">
        <v>153</v>
      </c>
      <c r="B2" s="889"/>
      <c r="C2" s="889"/>
    </row>
    <row r="3" spans="1:4" ht="11.25" customHeight="1" x14ac:dyDescent="0.2">
      <c r="A3" s="890" t="s">
        <v>110</v>
      </c>
      <c r="B3" s="890"/>
      <c r="C3" s="890"/>
    </row>
    <row r="4" spans="1:4" x14ac:dyDescent="0.2">
      <c r="A4" s="891" t="s">
        <v>152</v>
      </c>
      <c r="B4" s="891"/>
      <c r="C4" s="891"/>
    </row>
    <row r="5" spans="1:4" x14ac:dyDescent="0.2">
      <c r="A5" s="477"/>
      <c r="B5" s="892" t="s">
        <v>172</v>
      </c>
      <c r="C5" s="893"/>
      <c r="D5" s="894" t="s">
        <v>141</v>
      </c>
    </row>
    <row r="6" spans="1:4" ht="15" customHeight="1" x14ac:dyDescent="0.2">
      <c r="A6" s="153" t="s">
        <v>111</v>
      </c>
      <c r="B6" s="208" t="s">
        <v>147</v>
      </c>
      <c r="C6" s="208" t="s">
        <v>140</v>
      </c>
      <c r="D6" s="895"/>
    </row>
    <row r="7" spans="1:4" ht="15" customHeight="1" x14ac:dyDescent="0.2">
      <c r="A7" s="205" t="s">
        <v>112</v>
      </c>
      <c r="B7" s="209"/>
      <c r="C7" s="210"/>
      <c r="D7" s="767"/>
    </row>
    <row r="8" spans="1:4" ht="15" customHeight="1" x14ac:dyDescent="0.2">
      <c r="A8" s="154" t="s">
        <v>154</v>
      </c>
      <c r="B8" s="212">
        <v>381000</v>
      </c>
      <c r="C8" s="212">
        <v>381000</v>
      </c>
      <c r="D8" s="768">
        <v>381000</v>
      </c>
    </row>
    <row r="9" spans="1:4" ht="15" customHeight="1" x14ac:dyDescent="0.2">
      <c r="A9" s="154" t="s">
        <v>155</v>
      </c>
      <c r="B9" s="212">
        <v>1514000</v>
      </c>
      <c r="C9" s="212"/>
      <c r="D9" s="768"/>
    </row>
    <row r="10" spans="1:4" ht="15" customHeight="1" x14ac:dyDescent="0.2">
      <c r="A10" s="154" t="s">
        <v>736</v>
      </c>
      <c r="B10" s="212"/>
      <c r="C10" s="212">
        <v>33269000</v>
      </c>
      <c r="D10" s="768">
        <v>2504851</v>
      </c>
    </row>
    <row r="11" spans="1:4" ht="15" customHeight="1" x14ac:dyDescent="0.2">
      <c r="A11" s="154" t="s">
        <v>737</v>
      </c>
      <c r="B11" s="212"/>
      <c r="C11" s="212">
        <v>1150000</v>
      </c>
      <c r="D11" s="768">
        <v>1121246</v>
      </c>
    </row>
    <row r="12" spans="1:4" ht="15" customHeight="1" x14ac:dyDescent="0.2">
      <c r="A12" s="154" t="s">
        <v>156</v>
      </c>
      <c r="B12" s="212">
        <v>150000</v>
      </c>
      <c r="C12" s="212">
        <v>75000</v>
      </c>
      <c r="D12" s="768">
        <v>22090</v>
      </c>
    </row>
    <row r="13" spans="1:4" ht="15" customHeight="1" x14ac:dyDescent="0.2">
      <c r="A13" s="154" t="s">
        <v>146</v>
      </c>
      <c r="B13" s="212">
        <v>150000</v>
      </c>
      <c r="C13" s="212">
        <v>150000</v>
      </c>
      <c r="D13" s="768">
        <v>110695</v>
      </c>
    </row>
    <row r="14" spans="1:4" ht="15" customHeight="1" x14ac:dyDescent="0.2">
      <c r="A14" s="227" t="s">
        <v>157</v>
      </c>
      <c r="B14" s="212">
        <v>150000</v>
      </c>
      <c r="C14" s="212">
        <v>425000</v>
      </c>
      <c r="D14" s="768">
        <v>424987</v>
      </c>
    </row>
    <row r="15" spans="1:4" ht="15" customHeight="1" x14ac:dyDescent="0.2">
      <c r="A15" s="228" t="s">
        <v>738</v>
      </c>
      <c r="B15" s="212"/>
      <c r="C15" s="212">
        <v>560000</v>
      </c>
      <c r="D15" s="768">
        <v>559711</v>
      </c>
    </row>
    <row r="16" spans="1:4" ht="15" customHeight="1" x14ac:dyDescent="0.2">
      <c r="A16" s="228" t="s">
        <v>739</v>
      </c>
      <c r="B16" s="223">
        <v>200000</v>
      </c>
      <c r="C16" s="212">
        <v>852009</v>
      </c>
      <c r="D16" s="768">
        <v>673228</v>
      </c>
    </row>
    <row r="17" spans="1:5" ht="15" customHeight="1" x14ac:dyDescent="0.2">
      <c r="A17" s="228" t="s">
        <v>740</v>
      </c>
      <c r="B17" s="223"/>
      <c r="C17" s="212">
        <v>57000</v>
      </c>
      <c r="D17" s="768">
        <v>56475</v>
      </c>
    </row>
    <row r="18" spans="1:5" ht="15" customHeight="1" x14ac:dyDescent="0.2">
      <c r="A18" s="721" t="s">
        <v>741</v>
      </c>
      <c r="B18" s="223"/>
      <c r="C18" s="212">
        <v>1000000</v>
      </c>
      <c r="D18" s="768">
        <v>922440</v>
      </c>
    </row>
    <row r="19" spans="1:5" ht="15" customHeight="1" x14ac:dyDescent="0.2">
      <c r="A19" s="154" t="s">
        <v>158</v>
      </c>
      <c r="B19" s="212">
        <v>3300000</v>
      </c>
      <c r="C19" s="212">
        <v>3300000</v>
      </c>
      <c r="D19" s="768">
        <v>3300000</v>
      </c>
    </row>
    <row r="20" spans="1:5" ht="15" customHeight="1" x14ac:dyDescent="0.2">
      <c r="A20" s="154" t="s">
        <v>159</v>
      </c>
      <c r="B20" s="212">
        <v>61187000</v>
      </c>
      <c r="C20" s="212">
        <v>61187000</v>
      </c>
      <c r="D20" s="768"/>
    </row>
    <row r="21" spans="1:5" ht="15" customHeight="1" x14ac:dyDescent="0.2">
      <c r="A21" s="154" t="s">
        <v>160</v>
      </c>
      <c r="B21" s="212"/>
      <c r="C21" s="212">
        <v>1000000</v>
      </c>
      <c r="D21" s="768">
        <v>1000000</v>
      </c>
    </row>
    <row r="22" spans="1:5" ht="15" customHeight="1" x14ac:dyDescent="0.2">
      <c r="A22" s="154" t="s">
        <v>742</v>
      </c>
      <c r="B22" s="212"/>
      <c r="C22" s="212">
        <v>9722576</v>
      </c>
      <c r="D22" s="768">
        <v>9722576</v>
      </c>
    </row>
    <row r="23" spans="1:5" ht="15" customHeight="1" x14ac:dyDescent="0.2">
      <c r="A23" s="154" t="s">
        <v>743</v>
      </c>
      <c r="B23" s="212"/>
      <c r="C23" s="212">
        <v>25069390</v>
      </c>
      <c r="D23" s="768"/>
    </row>
    <row r="24" spans="1:5" ht="15" customHeight="1" x14ac:dyDescent="0.2">
      <c r="A24" s="154" t="s">
        <v>744</v>
      </c>
      <c r="B24" s="212"/>
      <c r="C24" s="212">
        <v>1000000</v>
      </c>
      <c r="D24" s="768">
        <v>990600</v>
      </c>
    </row>
    <row r="25" spans="1:5" ht="15" customHeight="1" x14ac:dyDescent="0.2">
      <c r="A25" s="206" t="s">
        <v>86</v>
      </c>
      <c r="B25" s="213">
        <f>SUM(B8:B24)</f>
        <v>67032000</v>
      </c>
      <c r="C25" s="213">
        <f>SUM(C8:C24)</f>
        <v>139197975</v>
      </c>
      <c r="D25" s="769">
        <f>SUM(D8:D24)</f>
        <v>21789899</v>
      </c>
      <c r="E25" s="53"/>
    </row>
    <row r="26" spans="1:5" s="11" customFormat="1" ht="15" customHeight="1" x14ac:dyDescent="0.2">
      <c r="A26" s="206" t="s">
        <v>161</v>
      </c>
      <c r="B26" s="213"/>
      <c r="C26" s="213"/>
      <c r="D26" s="229"/>
    </row>
    <row r="27" spans="1:5" ht="15" customHeight="1" x14ac:dyDescent="0.2">
      <c r="A27" s="154" t="s">
        <v>745</v>
      </c>
      <c r="B27" s="212">
        <v>254000</v>
      </c>
      <c r="C27" s="212">
        <v>1250000</v>
      </c>
      <c r="D27" s="210">
        <v>1243328</v>
      </c>
    </row>
    <row r="28" spans="1:5" ht="12.75" customHeight="1" x14ac:dyDescent="0.2">
      <c r="A28" s="154"/>
      <c r="B28" s="212"/>
      <c r="C28" s="212"/>
      <c r="D28" s="210"/>
    </row>
    <row r="29" spans="1:5" ht="15" customHeight="1" x14ac:dyDescent="0.2">
      <c r="A29" s="206" t="s">
        <v>162</v>
      </c>
      <c r="B29" s="213">
        <f>SUM(B27:B28)</f>
        <v>254000</v>
      </c>
      <c r="C29" s="213">
        <f>SUM(C27:C28)</f>
        <v>1250000</v>
      </c>
      <c r="D29" s="213">
        <f>SUM(D27:D28)</f>
        <v>1243328</v>
      </c>
    </row>
    <row r="30" spans="1:5" ht="15" customHeight="1" x14ac:dyDescent="0.2">
      <c r="A30" s="206" t="s">
        <v>163</v>
      </c>
      <c r="B30" s="213"/>
      <c r="C30" s="213"/>
      <c r="D30" s="210"/>
    </row>
    <row r="31" spans="1:5" ht="15" customHeight="1" x14ac:dyDescent="0.2">
      <c r="A31" s="154" t="s">
        <v>745</v>
      </c>
      <c r="B31" s="212">
        <v>177000</v>
      </c>
      <c r="C31" s="213">
        <v>365000</v>
      </c>
      <c r="D31" s="210">
        <v>43941</v>
      </c>
    </row>
    <row r="32" spans="1:5" ht="15" customHeight="1" x14ac:dyDescent="0.2">
      <c r="A32" s="206" t="s">
        <v>163</v>
      </c>
      <c r="B32" s="213">
        <f>SUM(B31)</f>
        <v>177000</v>
      </c>
      <c r="C32" s="213">
        <f>SUM(C31)</f>
        <v>365000</v>
      </c>
      <c r="D32" s="213">
        <v>303173</v>
      </c>
    </row>
    <row r="33" spans="1:7" ht="8.25" customHeight="1" x14ac:dyDescent="0.2">
      <c r="A33" s="206"/>
      <c r="B33" s="213"/>
      <c r="C33" s="213"/>
      <c r="D33" s="210"/>
    </row>
    <row r="34" spans="1:7" s="11" customFormat="1" ht="15" customHeight="1" x14ac:dyDescent="0.2">
      <c r="A34" s="206" t="s">
        <v>46</v>
      </c>
      <c r="B34" s="213"/>
      <c r="C34" s="213"/>
      <c r="D34" s="229"/>
    </row>
    <row r="35" spans="1:7" ht="15" customHeight="1" x14ac:dyDescent="0.2">
      <c r="A35" s="154" t="s">
        <v>164</v>
      </c>
      <c r="B35" s="212">
        <v>250000</v>
      </c>
      <c r="C35" s="212">
        <v>272000</v>
      </c>
      <c r="D35" s="210">
        <v>271627</v>
      </c>
    </row>
    <row r="36" spans="1:7" ht="4.5" customHeight="1" x14ac:dyDescent="0.2">
      <c r="A36" s="154"/>
      <c r="B36" s="212"/>
      <c r="C36" s="212"/>
      <c r="D36" s="210"/>
    </row>
    <row r="37" spans="1:7" ht="15" customHeight="1" x14ac:dyDescent="0.2">
      <c r="A37" s="206" t="s">
        <v>165</v>
      </c>
      <c r="B37" s="213">
        <f>SUM(B35:B36)</f>
        <v>250000</v>
      </c>
      <c r="C37" s="213">
        <f>SUM(C35:C36)</f>
        <v>272000</v>
      </c>
      <c r="D37" s="213">
        <f>SUM(D35:D36)</f>
        <v>271627</v>
      </c>
    </row>
    <row r="38" spans="1:7" ht="20.25" customHeight="1" x14ac:dyDescent="0.2">
      <c r="A38" s="207" t="s">
        <v>113</v>
      </c>
      <c r="B38" s="214">
        <f>B25+B29+B32+B37</f>
        <v>67713000</v>
      </c>
      <c r="C38" s="214">
        <f>C25+C29+C37+C32</f>
        <v>141084975</v>
      </c>
      <c r="D38" s="214">
        <f>D25+D29+D37+D32</f>
        <v>23608027</v>
      </c>
    </row>
    <row r="39" spans="1:7" ht="15" customHeight="1" x14ac:dyDescent="0.2">
      <c r="A39" s="53"/>
      <c r="B39" s="53"/>
      <c r="C39" s="53"/>
      <c r="D39" s="53"/>
    </row>
    <row r="40" spans="1:7" x14ac:dyDescent="0.2">
      <c r="A40" s="890" t="s">
        <v>114</v>
      </c>
      <c r="B40" s="890"/>
      <c r="C40" s="890"/>
      <c r="D40" s="53"/>
      <c r="G40" s="770"/>
    </row>
    <row r="41" spans="1:7" x14ac:dyDescent="0.2">
      <c r="A41" s="896" t="s">
        <v>152</v>
      </c>
      <c r="B41" s="891"/>
      <c r="C41" s="891"/>
      <c r="D41" s="53"/>
    </row>
    <row r="42" spans="1:7" x14ac:dyDescent="0.2">
      <c r="A42" s="476"/>
      <c r="B42" s="885" t="s">
        <v>172</v>
      </c>
      <c r="C42" s="886"/>
      <c r="D42" s="887" t="s">
        <v>141</v>
      </c>
    </row>
    <row r="43" spans="1:7" x14ac:dyDescent="0.2">
      <c r="A43" s="190" t="s">
        <v>115</v>
      </c>
      <c r="B43" s="218" t="s">
        <v>147</v>
      </c>
      <c r="C43" s="218" t="s">
        <v>140</v>
      </c>
      <c r="D43" s="888"/>
    </row>
    <row r="44" spans="1:7" x14ac:dyDescent="0.2">
      <c r="A44" s="205" t="s">
        <v>40</v>
      </c>
      <c r="B44" s="209"/>
      <c r="C44" s="210"/>
      <c r="D44" s="210"/>
    </row>
    <row r="45" spans="1:7" x14ac:dyDescent="0.2">
      <c r="A45" s="215" t="s">
        <v>166</v>
      </c>
      <c r="B45" s="224">
        <v>100000000</v>
      </c>
      <c r="C45" s="212">
        <v>63660000</v>
      </c>
      <c r="D45" s="771">
        <v>2177114</v>
      </c>
    </row>
    <row r="46" spans="1:7" x14ac:dyDescent="0.2">
      <c r="A46" s="215" t="s">
        <v>167</v>
      </c>
      <c r="B46" s="224">
        <v>1100000</v>
      </c>
      <c r="C46" s="212">
        <v>1100000</v>
      </c>
      <c r="D46" s="772">
        <v>1100000</v>
      </c>
    </row>
    <row r="47" spans="1:7" x14ac:dyDescent="0.2">
      <c r="A47" s="215" t="s">
        <v>746</v>
      </c>
      <c r="B47" s="224"/>
      <c r="C47" s="212">
        <v>7677249</v>
      </c>
      <c r="D47" s="772">
        <v>7677249</v>
      </c>
    </row>
    <row r="48" spans="1:7" x14ac:dyDescent="0.2">
      <c r="A48" s="215" t="s">
        <v>173</v>
      </c>
      <c r="B48" s="224"/>
      <c r="C48" s="212">
        <v>1500000</v>
      </c>
      <c r="D48" s="772">
        <v>1405273</v>
      </c>
    </row>
    <row r="49" spans="1:4" s="11" customFormat="1" x14ac:dyDescent="0.2">
      <c r="A49" s="216" t="s">
        <v>169</v>
      </c>
      <c r="B49" s="225"/>
      <c r="C49" s="213"/>
      <c r="D49" s="213"/>
    </row>
    <row r="50" spans="1:4" x14ac:dyDescent="0.2">
      <c r="A50" s="215" t="s">
        <v>168</v>
      </c>
      <c r="B50" s="212">
        <v>3175000</v>
      </c>
      <c r="C50" s="212"/>
      <c r="D50" s="210"/>
    </row>
    <row r="51" spans="1:4" x14ac:dyDescent="0.2">
      <c r="A51" s="217" t="s">
        <v>116</v>
      </c>
      <c r="B51" s="226">
        <f>SUM(B45:B50)</f>
        <v>104275000</v>
      </c>
      <c r="C51" s="219">
        <f>SUM(C45:C50)</f>
        <v>73937249</v>
      </c>
      <c r="D51" s="219">
        <f>SUM(D45:D50)</f>
        <v>12359636</v>
      </c>
    </row>
    <row r="52" spans="1:4" x14ac:dyDescent="0.2">
      <c r="A52" s="53"/>
      <c r="B52" s="53"/>
      <c r="C52" s="53"/>
      <c r="D52" s="53"/>
    </row>
    <row r="53" spans="1:4" x14ac:dyDescent="0.2">
      <c r="A53" s="890" t="s">
        <v>117</v>
      </c>
      <c r="B53" s="890"/>
      <c r="C53" s="890"/>
      <c r="D53" s="53"/>
    </row>
    <row r="54" spans="1:4" x14ac:dyDescent="0.2">
      <c r="A54" s="54"/>
      <c r="B54" s="54"/>
      <c r="C54" s="55"/>
      <c r="D54" s="53"/>
    </row>
    <row r="55" spans="1:4" x14ac:dyDescent="0.2">
      <c r="A55" s="896" t="s">
        <v>152</v>
      </c>
      <c r="B55" s="896"/>
      <c r="C55" s="896"/>
      <c r="D55" s="53"/>
    </row>
    <row r="56" spans="1:4" x14ac:dyDescent="0.2">
      <c r="A56" s="476"/>
      <c r="B56" s="885" t="s">
        <v>172</v>
      </c>
      <c r="C56" s="886"/>
      <c r="D56" s="887" t="s">
        <v>141</v>
      </c>
    </row>
    <row r="57" spans="1:4" x14ac:dyDescent="0.2">
      <c r="A57" s="56"/>
      <c r="B57" s="218" t="s">
        <v>147</v>
      </c>
      <c r="C57" s="218" t="s">
        <v>140</v>
      </c>
      <c r="D57" s="888"/>
    </row>
    <row r="58" spans="1:4" x14ac:dyDescent="0.2">
      <c r="A58" s="204" t="s">
        <v>170</v>
      </c>
      <c r="B58" s="204"/>
      <c r="C58" s="220">
        <v>250000</v>
      </c>
      <c r="D58" s="212">
        <v>250000</v>
      </c>
    </row>
    <row r="59" spans="1:4" x14ac:dyDescent="0.2">
      <c r="A59" s="51" t="s">
        <v>171</v>
      </c>
      <c r="B59" s="51"/>
      <c r="C59" s="155">
        <v>300000</v>
      </c>
      <c r="D59" s="212">
        <v>293619</v>
      </c>
    </row>
    <row r="60" spans="1:4" x14ac:dyDescent="0.2">
      <c r="A60" s="57" t="s">
        <v>118</v>
      </c>
      <c r="B60" s="57"/>
      <c r="C60" s="221">
        <f>SUM(C58:C59)</f>
        <v>550000</v>
      </c>
      <c r="D60" s="221">
        <f>SUM(D58:D59)</f>
        <v>543619</v>
      </c>
    </row>
    <row r="61" spans="1:4" x14ac:dyDescent="0.2">
      <c r="A61" s="53"/>
      <c r="B61" s="53"/>
      <c r="C61" s="222"/>
      <c r="D61" s="230"/>
    </row>
    <row r="62" spans="1:4" s="11" customFormat="1" x14ac:dyDescent="0.2">
      <c r="A62" s="52" t="s">
        <v>119</v>
      </c>
      <c r="B62" s="203">
        <f>B38+B51+B60</f>
        <v>171988000</v>
      </c>
      <c r="C62" s="156">
        <f>C38+C51+C60</f>
        <v>215572224</v>
      </c>
      <c r="D62" s="156">
        <f>D38+D51+D60</f>
        <v>36511282</v>
      </c>
    </row>
    <row r="63" spans="1:4" x14ac:dyDescent="0.2">
      <c r="D63" s="53"/>
    </row>
  </sheetData>
  <sheetProtection selectLockedCells="1" selectUnlockedCells="1"/>
  <mergeCells count="13">
    <mergeCell ref="B56:C56"/>
    <mergeCell ref="D56:D57"/>
    <mergeCell ref="A2:C2"/>
    <mergeCell ref="A3:C3"/>
    <mergeCell ref="A4:C4"/>
    <mergeCell ref="B5:C5"/>
    <mergeCell ref="D5:D6"/>
    <mergeCell ref="A40:C40"/>
    <mergeCell ref="A41:C41"/>
    <mergeCell ref="B42:C42"/>
    <mergeCell ref="D42:D43"/>
    <mergeCell ref="A53:C53"/>
    <mergeCell ref="A55:C55"/>
  </mergeCells>
  <printOptions horizontalCentered="1" verticalCentered="1"/>
  <pageMargins left="0.78749999999999998" right="0.78749999999999998" top="0.37986111111111109" bottom="0.50972222222222219" header="0.51180555555555551" footer="0.51180555555555551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1"/>
  <sheetViews>
    <sheetView workbookViewId="0">
      <selection activeCell="B2" sqref="B2"/>
    </sheetView>
  </sheetViews>
  <sheetFormatPr defaultRowHeight="12.75" x14ac:dyDescent="0.2"/>
  <cols>
    <col min="1" max="1" width="3.7109375" customWidth="1"/>
    <col min="2" max="2" width="30.85546875" customWidth="1"/>
    <col min="3" max="3" width="12.28515625" customWidth="1"/>
    <col min="4" max="4" width="7.7109375" customWidth="1"/>
    <col min="5" max="5" width="12.42578125" customWidth="1"/>
    <col min="7" max="7" width="6" customWidth="1"/>
    <col min="10" max="10" width="7" customWidth="1"/>
    <col min="13" max="13" width="4.42578125" customWidth="1"/>
    <col min="14" max="14" width="7.85546875" customWidth="1"/>
    <col min="15" max="15" width="11.7109375" customWidth="1"/>
    <col min="17" max="17" width="12.28515625" customWidth="1"/>
    <col min="257" max="257" width="3.7109375" customWidth="1"/>
    <col min="258" max="258" width="30.85546875" customWidth="1"/>
    <col min="259" max="259" width="12.28515625" customWidth="1"/>
    <col min="260" max="260" width="7.7109375" customWidth="1"/>
    <col min="261" max="261" width="12.42578125" customWidth="1"/>
    <col min="263" max="263" width="6" customWidth="1"/>
    <col min="266" max="266" width="7" customWidth="1"/>
    <col min="269" max="269" width="6.5703125" customWidth="1"/>
    <col min="270" max="270" width="6.28515625" customWidth="1"/>
    <col min="271" max="271" width="11.7109375" customWidth="1"/>
    <col min="273" max="273" width="12.28515625" customWidth="1"/>
    <col min="513" max="513" width="3.7109375" customWidth="1"/>
    <col min="514" max="514" width="30.85546875" customWidth="1"/>
    <col min="515" max="515" width="12.28515625" customWidth="1"/>
    <col min="516" max="516" width="7.7109375" customWidth="1"/>
    <col min="517" max="517" width="12.42578125" customWidth="1"/>
    <col min="519" max="519" width="6" customWidth="1"/>
    <col min="522" max="522" width="7" customWidth="1"/>
    <col min="525" max="525" width="6.5703125" customWidth="1"/>
    <col min="526" max="526" width="6.28515625" customWidth="1"/>
    <col min="527" max="527" width="11.7109375" customWidth="1"/>
    <col min="529" max="529" width="12.28515625" customWidth="1"/>
    <col min="769" max="769" width="3.7109375" customWidth="1"/>
    <col min="770" max="770" width="30.85546875" customWidth="1"/>
    <col min="771" max="771" width="12.28515625" customWidth="1"/>
    <col min="772" max="772" width="7.7109375" customWidth="1"/>
    <col min="773" max="773" width="12.42578125" customWidth="1"/>
    <col min="775" max="775" width="6" customWidth="1"/>
    <col min="778" max="778" width="7" customWidth="1"/>
    <col min="781" max="781" width="6.5703125" customWidth="1"/>
    <col min="782" max="782" width="6.28515625" customWidth="1"/>
    <col min="783" max="783" width="11.7109375" customWidth="1"/>
    <col min="785" max="785" width="12.28515625" customWidth="1"/>
    <col min="1025" max="1025" width="3.7109375" customWidth="1"/>
    <col min="1026" max="1026" width="30.85546875" customWidth="1"/>
    <col min="1027" max="1027" width="12.28515625" customWidth="1"/>
    <col min="1028" max="1028" width="7.7109375" customWidth="1"/>
    <col min="1029" max="1029" width="12.42578125" customWidth="1"/>
    <col min="1031" max="1031" width="6" customWidth="1"/>
    <col min="1034" max="1034" width="7" customWidth="1"/>
    <col min="1037" max="1037" width="6.5703125" customWidth="1"/>
    <col min="1038" max="1038" width="6.28515625" customWidth="1"/>
    <col min="1039" max="1039" width="11.7109375" customWidth="1"/>
    <col min="1041" max="1041" width="12.28515625" customWidth="1"/>
    <col min="1281" max="1281" width="3.7109375" customWidth="1"/>
    <col min="1282" max="1282" width="30.85546875" customWidth="1"/>
    <col min="1283" max="1283" width="12.28515625" customWidth="1"/>
    <col min="1284" max="1284" width="7.7109375" customWidth="1"/>
    <col min="1285" max="1285" width="12.42578125" customWidth="1"/>
    <col min="1287" max="1287" width="6" customWidth="1"/>
    <col min="1290" max="1290" width="7" customWidth="1"/>
    <col min="1293" max="1293" width="6.5703125" customWidth="1"/>
    <col min="1294" max="1294" width="6.28515625" customWidth="1"/>
    <col min="1295" max="1295" width="11.7109375" customWidth="1"/>
    <col min="1297" max="1297" width="12.28515625" customWidth="1"/>
    <col min="1537" max="1537" width="3.7109375" customWidth="1"/>
    <col min="1538" max="1538" width="30.85546875" customWidth="1"/>
    <col min="1539" max="1539" width="12.28515625" customWidth="1"/>
    <col min="1540" max="1540" width="7.7109375" customWidth="1"/>
    <col min="1541" max="1541" width="12.42578125" customWidth="1"/>
    <col min="1543" max="1543" width="6" customWidth="1"/>
    <col min="1546" max="1546" width="7" customWidth="1"/>
    <col min="1549" max="1549" width="6.5703125" customWidth="1"/>
    <col min="1550" max="1550" width="6.28515625" customWidth="1"/>
    <col min="1551" max="1551" width="11.7109375" customWidth="1"/>
    <col min="1553" max="1553" width="12.28515625" customWidth="1"/>
    <col min="1793" max="1793" width="3.7109375" customWidth="1"/>
    <col min="1794" max="1794" width="30.85546875" customWidth="1"/>
    <col min="1795" max="1795" width="12.28515625" customWidth="1"/>
    <col min="1796" max="1796" width="7.7109375" customWidth="1"/>
    <col min="1797" max="1797" width="12.42578125" customWidth="1"/>
    <col min="1799" max="1799" width="6" customWidth="1"/>
    <col min="1802" max="1802" width="7" customWidth="1"/>
    <col min="1805" max="1805" width="6.5703125" customWidth="1"/>
    <col min="1806" max="1806" width="6.28515625" customWidth="1"/>
    <col min="1807" max="1807" width="11.7109375" customWidth="1"/>
    <col min="1809" max="1809" width="12.28515625" customWidth="1"/>
    <col min="2049" max="2049" width="3.7109375" customWidth="1"/>
    <col min="2050" max="2050" width="30.85546875" customWidth="1"/>
    <col min="2051" max="2051" width="12.28515625" customWidth="1"/>
    <col min="2052" max="2052" width="7.7109375" customWidth="1"/>
    <col min="2053" max="2053" width="12.42578125" customWidth="1"/>
    <col min="2055" max="2055" width="6" customWidth="1"/>
    <col min="2058" max="2058" width="7" customWidth="1"/>
    <col min="2061" max="2061" width="6.5703125" customWidth="1"/>
    <col min="2062" max="2062" width="6.28515625" customWidth="1"/>
    <col min="2063" max="2063" width="11.7109375" customWidth="1"/>
    <col min="2065" max="2065" width="12.28515625" customWidth="1"/>
    <col min="2305" max="2305" width="3.7109375" customWidth="1"/>
    <col min="2306" max="2306" width="30.85546875" customWidth="1"/>
    <col min="2307" max="2307" width="12.28515625" customWidth="1"/>
    <col min="2308" max="2308" width="7.7109375" customWidth="1"/>
    <col min="2309" max="2309" width="12.42578125" customWidth="1"/>
    <col min="2311" max="2311" width="6" customWidth="1"/>
    <col min="2314" max="2314" width="7" customWidth="1"/>
    <col min="2317" max="2317" width="6.5703125" customWidth="1"/>
    <col min="2318" max="2318" width="6.28515625" customWidth="1"/>
    <col min="2319" max="2319" width="11.7109375" customWidth="1"/>
    <col min="2321" max="2321" width="12.28515625" customWidth="1"/>
    <col min="2561" max="2561" width="3.7109375" customWidth="1"/>
    <col min="2562" max="2562" width="30.85546875" customWidth="1"/>
    <col min="2563" max="2563" width="12.28515625" customWidth="1"/>
    <col min="2564" max="2564" width="7.7109375" customWidth="1"/>
    <col min="2565" max="2565" width="12.42578125" customWidth="1"/>
    <col min="2567" max="2567" width="6" customWidth="1"/>
    <col min="2570" max="2570" width="7" customWidth="1"/>
    <col min="2573" max="2573" width="6.5703125" customWidth="1"/>
    <col min="2574" max="2574" width="6.28515625" customWidth="1"/>
    <col min="2575" max="2575" width="11.7109375" customWidth="1"/>
    <col min="2577" max="2577" width="12.28515625" customWidth="1"/>
    <col min="2817" max="2817" width="3.7109375" customWidth="1"/>
    <col min="2818" max="2818" width="30.85546875" customWidth="1"/>
    <col min="2819" max="2819" width="12.28515625" customWidth="1"/>
    <col min="2820" max="2820" width="7.7109375" customWidth="1"/>
    <col min="2821" max="2821" width="12.42578125" customWidth="1"/>
    <col min="2823" max="2823" width="6" customWidth="1"/>
    <col min="2826" max="2826" width="7" customWidth="1"/>
    <col min="2829" max="2829" width="6.5703125" customWidth="1"/>
    <col min="2830" max="2830" width="6.28515625" customWidth="1"/>
    <col min="2831" max="2831" width="11.7109375" customWidth="1"/>
    <col min="2833" max="2833" width="12.28515625" customWidth="1"/>
    <col min="3073" max="3073" width="3.7109375" customWidth="1"/>
    <col min="3074" max="3074" width="30.85546875" customWidth="1"/>
    <col min="3075" max="3075" width="12.28515625" customWidth="1"/>
    <col min="3076" max="3076" width="7.7109375" customWidth="1"/>
    <col min="3077" max="3077" width="12.42578125" customWidth="1"/>
    <col min="3079" max="3079" width="6" customWidth="1"/>
    <col min="3082" max="3082" width="7" customWidth="1"/>
    <col min="3085" max="3085" width="6.5703125" customWidth="1"/>
    <col min="3086" max="3086" width="6.28515625" customWidth="1"/>
    <col min="3087" max="3087" width="11.7109375" customWidth="1"/>
    <col min="3089" max="3089" width="12.28515625" customWidth="1"/>
    <col min="3329" max="3329" width="3.7109375" customWidth="1"/>
    <col min="3330" max="3330" width="30.85546875" customWidth="1"/>
    <col min="3331" max="3331" width="12.28515625" customWidth="1"/>
    <col min="3332" max="3332" width="7.7109375" customWidth="1"/>
    <col min="3333" max="3333" width="12.42578125" customWidth="1"/>
    <col min="3335" max="3335" width="6" customWidth="1"/>
    <col min="3338" max="3338" width="7" customWidth="1"/>
    <col min="3341" max="3341" width="6.5703125" customWidth="1"/>
    <col min="3342" max="3342" width="6.28515625" customWidth="1"/>
    <col min="3343" max="3343" width="11.7109375" customWidth="1"/>
    <col min="3345" max="3345" width="12.28515625" customWidth="1"/>
    <col min="3585" max="3585" width="3.7109375" customWidth="1"/>
    <col min="3586" max="3586" width="30.85546875" customWidth="1"/>
    <col min="3587" max="3587" width="12.28515625" customWidth="1"/>
    <col min="3588" max="3588" width="7.7109375" customWidth="1"/>
    <col min="3589" max="3589" width="12.42578125" customWidth="1"/>
    <col min="3591" max="3591" width="6" customWidth="1"/>
    <col min="3594" max="3594" width="7" customWidth="1"/>
    <col min="3597" max="3597" width="6.5703125" customWidth="1"/>
    <col min="3598" max="3598" width="6.28515625" customWidth="1"/>
    <col min="3599" max="3599" width="11.7109375" customWidth="1"/>
    <col min="3601" max="3601" width="12.28515625" customWidth="1"/>
    <col min="3841" max="3841" width="3.7109375" customWidth="1"/>
    <col min="3842" max="3842" width="30.85546875" customWidth="1"/>
    <col min="3843" max="3843" width="12.28515625" customWidth="1"/>
    <col min="3844" max="3844" width="7.7109375" customWidth="1"/>
    <col min="3845" max="3845" width="12.42578125" customWidth="1"/>
    <col min="3847" max="3847" width="6" customWidth="1"/>
    <col min="3850" max="3850" width="7" customWidth="1"/>
    <col min="3853" max="3853" width="6.5703125" customWidth="1"/>
    <col min="3854" max="3854" width="6.28515625" customWidth="1"/>
    <col min="3855" max="3855" width="11.7109375" customWidth="1"/>
    <col min="3857" max="3857" width="12.28515625" customWidth="1"/>
    <col min="4097" max="4097" width="3.7109375" customWidth="1"/>
    <col min="4098" max="4098" width="30.85546875" customWidth="1"/>
    <col min="4099" max="4099" width="12.28515625" customWidth="1"/>
    <col min="4100" max="4100" width="7.7109375" customWidth="1"/>
    <col min="4101" max="4101" width="12.42578125" customWidth="1"/>
    <col min="4103" max="4103" width="6" customWidth="1"/>
    <col min="4106" max="4106" width="7" customWidth="1"/>
    <col min="4109" max="4109" width="6.5703125" customWidth="1"/>
    <col min="4110" max="4110" width="6.28515625" customWidth="1"/>
    <col min="4111" max="4111" width="11.7109375" customWidth="1"/>
    <col min="4113" max="4113" width="12.28515625" customWidth="1"/>
    <col min="4353" max="4353" width="3.7109375" customWidth="1"/>
    <col min="4354" max="4354" width="30.85546875" customWidth="1"/>
    <col min="4355" max="4355" width="12.28515625" customWidth="1"/>
    <col min="4356" max="4356" width="7.7109375" customWidth="1"/>
    <col min="4357" max="4357" width="12.42578125" customWidth="1"/>
    <col min="4359" max="4359" width="6" customWidth="1"/>
    <col min="4362" max="4362" width="7" customWidth="1"/>
    <col min="4365" max="4365" width="6.5703125" customWidth="1"/>
    <col min="4366" max="4366" width="6.28515625" customWidth="1"/>
    <col min="4367" max="4367" width="11.7109375" customWidth="1"/>
    <col min="4369" max="4369" width="12.28515625" customWidth="1"/>
    <col min="4609" max="4609" width="3.7109375" customWidth="1"/>
    <col min="4610" max="4610" width="30.85546875" customWidth="1"/>
    <col min="4611" max="4611" width="12.28515625" customWidth="1"/>
    <col min="4612" max="4612" width="7.7109375" customWidth="1"/>
    <col min="4613" max="4613" width="12.42578125" customWidth="1"/>
    <col min="4615" max="4615" width="6" customWidth="1"/>
    <col min="4618" max="4618" width="7" customWidth="1"/>
    <col min="4621" max="4621" width="6.5703125" customWidth="1"/>
    <col min="4622" max="4622" width="6.28515625" customWidth="1"/>
    <col min="4623" max="4623" width="11.7109375" customWidth="1"/>
    <col min="4625" max="4625" width="12.28515625" customWidth="1"/>
    <col min="4865" max="4865" width="3.7109375" customWidth="1"/>
    <col min="4866" max="4866" width="30.85546875" customWidth="1"/>
    <col min="4867" max="4867" width="12.28515625" customWidth="1"/>
    <col min="4868" max="4868" width="7.7109375" customWidth="1"/>
    <col min="4869" max="4869" width="12.42578125" customWidth="1"/>
    <col min="4871" max="4871" width="6" customWidth="1"/>
    <col min="4874" max="4874" width="7" customWidth="1"/>
    <col min="4877" max="4877" width="6.5703125" customWidth="1"/>
    <col min="4878" max="4878" width="6.28515625" customWidth="1"/>
    <col min="4879" max="4879" width="11.7109375" customWidth="1"/>
    <col min="4881" max="4881" width="12.28515625" customWidth="1"/>
    <col min="5121" max="5121" width="3.7109375" customWidth="1"/>
    <col min="5122" max="5122" width="30.85546875" customWidth="1"/>
    <col min="5123" max="5123" width="12.28515625" customWidth="1"/>
    <col min="5124" max="5124" width="7.7109375" customWidth="1"/>
    <col min="5125" max="5125" width="12.42578125" customWidth="1"/>
    <col min="5127" max="5127" width="6" customWidth="1"/>
    <col min="5130" max="5130" width="7" customWidth="1"/>
    <col min="5133" max="5133" width="6.5703125" customWidth="1"/>
    <col min="5134" max="5134" width="6.28515625" customWidth="1"/>
    <col min="5135" max="5135" width="11.7109375" customWidth="1"/>
    <col min="5137" max="5137" width="12.28515625" customWidth="1"/>
    <col min="5377" max="5377" width="3.7109375" customWidth="1"/>
    <col min="5378" max="5378" width="30.85546875" customWidth="1"/>
    <col min="5379" max="5379" width="12.28515625" customWidth="1"/>
    <col min="5380" max="5380" width="7.7109375" customWidth="1"/>
    <col min="5381" max="5381" width="12.42578125" customWidth="1"/>
    <col min="5383" max="5383" width="6" customWidth="1"/>
    <col min="5386" max="5386" width="7" customWidth="1"/>
    <col min="5389" max="5389" width="6.5703125" customWidth="1"/>
    <col min="5390" max="5390" width="6.28515625" customWidth="1"/>
    <col min="5391" max="5391" width="11.7109375" customWidth="1"/>
    <col min="5393" max="5393" width="12.28515625" customWidth="1"/>
    <col min="5633" max="5633" width="3.7109375" customWidth="1"/>
    <col min="5634" max="5634" width="30.85546875" customWidth="1"/>
    <col min="5635" max="5635" width="12.28515625" customWidth="1"/>
    <col min="5636" max="5636" width="7.7109375" customWidth="1"/>
    <col min="5637" max="5637" width="12.42578125" customWidth="1"/>
    <col min="5639" max="5639" width="6" customWidth="1"/>
    <col min="5642" max="5642" width="7" customWidth="1"/>
    <col min="5645" max="5645" width="6.5703125" customWidth="1"/>
    <col min="5646" max="5646" width="6.28515625" customWidth="1"/>
    <col min="5647" max="5647" width="11.7109375" customWidth="1"/>
    <col min="5649" max="5649" width="12.28515625" customWidth="1"/>
    <col min="5889" max="5889" width="3.7109375" customWidth="1"/>
    <col min="5890" max="5890" width="30.85546875" customWidth="1"/>
    <col min="5891" max="5891" width="12.28515625" customWidth="1"/>
    <col min="5892" max="5892" width="7.7109375" customWidth="1"/>
    <col min="5893" max="5893" width="12.42578125" customWidth="1"/>
    <col min="5895" max="5895" width="6" customWidth="1"/>
    <col min="5898" max="5898" width="7" customWidth="1"/>
    <col min="5901" max="5901" width="6.5703125" customWidth="1"/>
    <col min="5902" max="5902" width="6.28515625" customWidth="1"/>
    <col min="5903" max="5903" width="11.7109375" customWidth="1"/>
    <col min="5905" max="5905" width="12.28515625" customWidth="1"/>
    <col min="6145" max="6145" width="3.7109375" customWidth="1"/>
    <col min="6146" max="6146" width="30.85546875" customWidth="1"/>
    <col min="6147" max="6147" width="12.28515625" customWidth="1"/>
    <col min="6148" max="6148" width="7.7109375" customWidth="1"/>
    <col min="6149" max="6149" width="12.42578125" customWidth="1"/>
    <col min="6151" max="6151" width="6" customWidth="1"/>
    <col min="6154" max="6154" width="7" customWidth="1"/>
    <col min="6157" max="6157" width="6.5703125" customWidth="1"/>
    <col min="6158" max="6158" width="6.28515625" customWidth="1"/>
    <col min="6159" max="6159" width="11.7109375" customWidth="1"/>
    <col min="6161" max="6161" width="12.28515625" customWidth="1"/>
    <col min="6401" max="6401" width="3.7109375" customWidth="1"/>
    <col min="6402" max="6402" width="30.85546875" customWidth="1"/>
    <col min="6403" max="6403" width="12.28515625" customWidth="1"/>
    <col min="6404" max="6404" width="7.7109375" customWidth="1"/>
    <col min="6405" max="6405" width="12.42578125" customWidth="1"/>
    <col min="6407" max="6407" width="6" customWidth="1"/>
    <col min="6410" max="6410" width="7" customWidth="1"/>
    <col min="6413" max="6413" width="6.5703125" customWidth="1"/>
    <col min="6414" max="6414" width="6.28515625" customWidth="1"/>
    <col min="6415" max="6415" width="11.7109375" customWidth="1"/>
    <col min="6417" max="6417" width="12.28515625" customWidth="1"/>
    <col min="6657" max="6657" width="3.7109375" customWidth="1"/>
    <col min="6658" max="6658" width="30.85546875" customWidth="1"/>
    <col min="6659" max="6659" width="12.28515625" customWidth="1"/>
    <col min="6660" max="6660" width="7.7109375" customWidth="1"/>
    <col min="6661" max="6661" width="12.42578125" customWidth="1"/>
    <col min="6663" max="6663" width="6" customWidth="1"/>
    <col min="6666" max="6666" width="7" customWidth="1"/>
    <col min="6669" max="6669" width="6.5703125" customWidth="1"/>
    <col min="6670" max="6670" width="6.28515625" customWidth="1"/>
    <col min="6671" max="6671" width="11.7109375" customWidth="1"/>
    <col min="6673" max="6673" width="12.28515625" customWidth="1"/>
    <col min="6913" max="6913" width="3.7109375" customWidth="1"/>
    <col min="6914" max="6914" width="30.85546875" customWidth="1"/>
    <col min="6915" max="6915" width="12.28515625" customWidth="1"/>
    <col min="6916" max="6916" width="7.7109375" customWidth="1"/>
    <col min="6917" max="6917" width="12.42578125" customWidth="1"/>
    <col min="6919" max="6919" width="6" customWidth="1"/>
    <col min="6922" max="6922" width="7" customWidth="1"/>
    <col min="6925" max="6925" width="6.5703125" customWidth="1"/>
    <col min="6926" max="6926" width="6.28515625" customWidth="1"/>
    <col min="6927" max="6927" width="11.7109375" customWidth="1"/>
    <col min="6929" max="6929" width="12.28515625" customWidth="1"/>
    <col min="7169" max="7169" width="3.7109375" customWidth="1"/>
    <col min="7170" max="7170" width="30.85546875" customWidth="1"/>
    <col min="7171" max="7171" width="12.28515625" customWidth="1"/>
    <col min="7172" max="7172" width="7.7109375" customWidth="1"/>
    <col min="7173" max="7173" width="12.42578125" customWidth="1"/>
    <col min="7175" max="7175" width="6" customWidth="1"/>
    <col min="7178" max="7178" width="7" customWidth="1"/>
    <col min="7181" max="7181" width="6.5703125" customWidth="1"/>
    <col min="7182" max="7182" width="6.28515625" customWidth="1"/>
    <col min="7183" max="7183" width="11.7109375" customWidth="1"/>
    <col min="7185" max="7185" width="12.28515625" customWidth="1"/>
    <col min="7425" max="7425" width="3.7109375" customWidth="1"/>
    <col min="7426" max="7426" width="30.85546875" customWidth="1"/>
    <col min="7427" max="7427" width="12.28515625" customWidth="1"/>
    <col min="7428" max="7428" width="7.7109375" customWidth="1"/>
    <col min="7429" max="7429" width="12.42578125" customWidth="1"/>
    <col min="7431" max="7431" width="6" customWidth="1"/>
    <col min="7434" max="7434" width="7" customWidth="1"/>
    <col min="7437" max="7437" width="6.5703125" customWidth="1"/>
    <col min="7438" max="7438" width="6.28515625" customWidth="1"/>
    <col min="7439" max="7439" width="11.7109375" customWidth="1"/>
    <col min="7441" max="7441" width="12.28515625" customWidth="1"/>
    <col min="7681" max="7681" width="3.7109375" customWidth="1"/>
    <col min="7682" max="7682" width="30.85546875" customWidth="1"/>
    <col min="7683" max="7683" width="12.28515625" customWidth="1"/>
    <col min="7684" max="7684" width="7.7109375" customWidth="1"/>
    <col min="7685" max="7685" width="12.42578125" customWidth="1"/>
    <col min="7687" max="7687" width="6" customWidth="1"/>
    <col min="7690" max="7690" width="7" customWidth="1"/>
    <col min="7693" max="7693" width="6.5703125" customWidth="1"/>
    <col min="7694" max="7694" width="6.28515625" customWidth="1"/>
    <col min="7695" max="7695" width="11.7109375" customWidth="1"/>
    <col min="7697" max="7697" width="12.28515625" customWidth="1"/>
    <col min="7937" max="7937" width="3.7109375" customWidth="1"/>
    <col min="7938" max="7938" width="30.85546875" customWidth="1"/>
    <col min="7939" max="7939" width="12.28515625" customWidth="1"/>
    <col min="7940" max="7940" width="7.7109375" customWidth="1"/>
    <col min="7941" max="7941" width="12.42578125" customWidth="1"/>
    <col min="7943" max="7943" width="6" customWidth="1"/>
    <col min="7946" max="7946" width="7" customWidth="1"/>
    <col min="7949" max="7949" width="6.5703125" customWidth="1"/>
    <col min="7950" max="7950" width="6.28515625" customWidth="1"/>
    <col min="7951" max="7951" width="11.7109375" customWidth="1"/>
    <col min="7953" max="7953" width="12.28515625" customWidth="1"/>
    <col min="8193" max="8193" width="3.7109375" customWidth="1"/>
    <col min="8194" max="8194" width="30.85546875" customWidth="1"/>
    <col min="8195" max="8195" width="12.28515625" customWidth="1"/>
    <col min="8196" max="8196" width="7.7109375" customWidth="1"/>
    <col min="8197" max="8197" width="12.42578125" customWidth="1"/>
    <col min="8199" max="8199" width="6" customWidth="1"/>
    <col min="8202" max="8202" width="7" customWidth="1"/>
    <col min="8205" max="8205" width="6.5703125" customWidth="1"/>
    <col min="8206" max="8206" width="6.28515625" customWidth="1"/>
    <col min="8207" max="8207" width="11.7109375" customWidth="1"/>
    <col min="8209" max="8209" width="12.28515625" customWidth="1"/>
    <col min="8449" max="8449" width="3.7109375" customWidth="1"/>
    <col min="8450" max="8450" width="30.85546875" customWidth="1"/>
    <col min="8451" max="8451" width="12.28515625" customWidth="1"/>
    <col min="8452" max="8452" width="7.7109375" customWidth="1"/>
    <col min="8453" max="8453" width="12.42578125" customWidth="1"/>
    <col min="8455" max="8455" width="6" customWidth="1"/>
    <col min="8458" max="8458" width="7" customWidth="1"/>
    <col min="8461" max="8461" width="6.5703125" customWidth="1"/>
    <col min="8462" max="8462" width="6.28515625" customWidth="1"/>
    <col min="8463" max="8463" width="11.7109375" customWidth="1"/>
    <col min="8465" max="8465" width="12.28515625" customWidth="1"/>
    <col min="8705" max="8705" width="3.7109375" customWidth="1"/>
    <col min="8706" max="8706" width="30.85546875" customWidth="1"/>
    <col min="8707" max="8707" width="12.28515625" customWidth="1"/>
    <col min="8708" max="8708" width="7.7109375" customWidth="1"/>
    <col min="8709" max="8709" width="12.42578125" customWidth="1"/>
    <col min="8711" max="8711" width="6" customWidth="1"/>
    <col min="8714" max="8714" width="7" customWidth="1"/>
    <col min="8717" max="8717" width="6.5703125" customWidth="1"/>
    <col min="8718" max="8718" width="6.28515625" customWidth="1"/>
    <col min="8719" max="8719" width="11.7109375" customWidth="1"/>
    <col min="8721" max="8721" width="12.28515625" customWidth="1"/>
    <col min="8961" max="8961" width="3.7109375" customWidth="1"/>
    <col min="8962" max="8962" width="30.85546875" customWidth="1"/>
    <col min="8963" max="8963" width="12.28515625" customWidth="1"/>
    <col min="8964" max="8964" width="7.7109375" customWidth="1"/>
    <col min="8965" max="8965" width="12.42578125" customWidth="1"/>
    <col min="8967" max="8967" width="6" customWidth="1"/>
    <col min="8970" max="8970" width="7" customWidth="1"/>
    <col min="8973" max="8973" width="6.5703125" customWidth="1"/>
    <col min="8974" max="8974" width="6.28515625" customWidth="1"/>
    <col min="8975" max="8975" width="11.7109375" customWidth="1"/>
    <col min="8977" max="8977" width="12.28515625" customWidth="1"/>
    <col min="9217" max="9217" width="3.7109375" customWidth="1"/>
    <col min="9218" max="9218" width="30.85546875" customWidth="1"/>
    <col min="9219" max="9219" width="12.28515625" customWidth="1"/>
    <col min="9220" max="9220" width="7.7109375" customWidth="1"/>
    <col min="9221" max="9221" width="12.42578125" customWidth="1"/>
    <col min="9223" max="9223" width="6" customWidth="1"/>
    <col min="9226" max="9226" width="7" customWidth="1"/>
    <col min="9229" max="9229" width="6.5703125" customWidth="1"/>
    <col min="9230" max="9230" width="6.28515625" customWidth="1"/>
    <col min="9231" max="9231" width="11.7109375" customWidth="1"/>
    <col min="9233" max="9233" width="12.28515625" customWidth="1"/>
    <col min="9473" max="9473" width="3.7109375" customWidth="1"/>
    <col min="9474" max="9474" width="30.85546875" customWidth="1"/>
    <col min="9475" max="9475" width="12.28515625" customWidth="1"/>
    <col min="9476" max="9476" width="7.7109375" customWidth="1"/>
    <col min="9477" max="9477" width="12.42578125" customWidth="1"/>
    <col min="9479" max="9479" width="6" customWidth="1"/>
    <col min="9482" max="9482" width="7" customWidth="1"/>
    <col min="9485" max="9485" width="6.5703125" customWidth="1"/>
    <col min="9486" max="9486" width="6.28515625" customWidth="1"/>
    <col min="9487" max="9487" width="11.7109375" customWidth="1"/>
    <col min="9489" max="9489" width="12.28515625" customWidth="1"/>
    <col min="9729" max="9729" width="3.7109375" customWidth="1"/>
    <col min="9730" max="9730" width="30.85546875" customWidth="1"/>
    <col min="9731" max="9731" width="12.28515625" customWidth="1"/>
    <col min="9732" max="9732" width="7.7109375" customWidth="1"/>
    <col min="9733" max="9733" width="12.42578125" customWidth="1"/>
    <col min="9735" max="9735" width="6" customWidth="1"/>
    <col min="9738" max="9738" width="7" customWidth="1"/>
    <col min="9741" max="9741" width="6.5703125" customWidth="1"/>
    <col min="9742" max="9742" width="6.28515625" customWidth="1"/>
    <col min="9743" max="9743" width="11.7109375" customWidth="1"/>
    <col min="9745" max="9745" width="12.28515625" customWidth="1"/>
    <col min="9985" max="9985" width="3.7109375" customWidth="1"/>
    <col min="9986" max="9986" width="30.85546875" customWidth="1"/>
    <col min="9987" max="9987" width="12.28515625" customWidth="1"/>
    <col min="9988" max="9988" width="7.7109375" customWidth="1"/>
    <col min="9989" max="9989" width="12.42578125" customWidth="1"/>
    <col min="9991" max="9991" width="6" customWidth="1"/>
    <col min="9994" max="9994" width="7" customWidth="1"/>
    <col min="9997" max="9997" width="6.5703125" customWidth="1"/>
    <col min="9998" max="9998" width="6.28515625" customWidth="1"/>
    <col min="9999" max="9999" width="11.7109375" customWidth="1"/>
    <col min="10001" max="10001" width="12.28515625" customWidth="1"/>
    <col min="10241" max="10241" width="3.7109375" customWidth="1"/>
    <col min="10242" max="10242" width="30.85546875" customWidth="1"/>
    <col min="10243" max="10243" width="12.28515625" customWidth="1"/>
    <col min="10244" max="10244" width="7.7109375" customWidth="1"/>
    <col min="10245" max="10245" width="12.42578125" customWidth="1"/>
    <col min="10247" max="10247" width="6" customWidth="1"/>
    <col min="10250" max="10250" width="7" customWidth="1"/>
    <col min="10253" max="10253" width="6.5703125" customWidth="1"/>
    <col min="10254" max="10254" width="6.28515625" customWidth="1"/>
    <col min="10255" max="10255" width="11.7109375" customWidth="1"/>
    <col min="10257" max="10257" width="12.28515625" customWidth="1"/>
    <col min="10497" max="10497" width="3.7109375" customWidth="1"/>
    <col min="10498" max="10498" width="30.85546875" customWidth="1"/>
    <col min="10499" max="10499" width="12.28515625" customWidth="1"/>
    <col min="10500" max="10500" width="7.7109375" customWidth="1"/>
    <col min="10501" max="10501" width="12.42578125" customWidth="1"/>
    <col min="10503" max="10503" width="6" customWidth="1"/>
    <col min="10506" max="10506" width="7" customWidth="1"/>
    <col min="10509" max="10509" width="6.5703125" customWidth="1"/>
    <col min="10510" max="10510" width="6.28515625" customWidth="1"/>
    <col min="10511" max="10511" width="11.7109375" customWidth="1"/>
    <col min="10513" max="10513" width="12.28515625" customWidth="1"/>
    <col min="10753" max="10753" width="3.7109375" customWidth="1"/>
    <col min="10754" max="10754" width="30.85546875" customWidth="1"/>
    <col min="10755" max="10755" width="12.28515625" customWidth="1"/>
    <col min="10756" max="10756" width="7.7109375" customWidth="1"/>
    <col min="10757" max="10757" width="12.42578125" customWidth="1"/>
    <col min="10759" max="10759" width="6" customWidth="1"/>
    <col min="10762" max="10762" width="7" customWidth="1"/>
    <col min="10765" max="10765" width="6.5703125" customWidth="1"/>
    <col min="10766" max="10766" width="6.28515625" customWidth="1"/>
    <col min="10767" max="10767" width="11.7109375" customWidth="1"/>
    <col min="10769" max="10769" width="12.28515625" customWidth="1"/>
    <col min="11009" max="11009" width="3.7109375" customWidth="1"/>
    <col min="11010" max="11010" width="30.85546875" customWidth="1"/>
    <col min="11011" max="11011" width="12.28515625" customWidth="1"/>
    <col min="11012" max="11012" width="7.7109375" customWidth="1"/>
    <col min="11013" max="11013" width="12.42578125" customWidth="1"/>
    <col min="11015" max="11015" width="6" customWidth="1"/>
    <col min="11018" max="11018" width="7" customWidth="1"/>
    <col min="11021" max="11021" width="6.5703125" customWidth="1"/>
    <col min="11022" max="11022" width="6.28515625" customWidth="1"/>
    <col min="11023" max="11023" width="11.7109375" customWidth="1"/>
    <col min="11025" max="11025" width="12.28515625" customWidth="1"/>
    <col min="11265" max="11265" width="3.7109375" customWidth="1"/>
    <col min="11266" max="11266" width="30.85546875" customWidth="1"/>
    <col min="11267" max="11267" width="12.28515625" customWidth="1"/>
    <col min="11268" max="11268" width="7.7109375" customWidth="1"/>
    <col min="11269" max="11269" width="12.42578125" customWidth="1"/>
    <col min="11271" max="11271" width="6" customWidth="1"/>
    <col min="11274" max="11274" width="7" customWidth="1"/>
    <col min="11277" max="11277" width="6.5703125" customWidth="1"/>
    <col min="11278" max="11278" width="6.28515625" customWidth="1"/>
    <col min="11279" max="11279" width="11.7109375" customWidth="1"/>
    <col min="11281" max="11281" width="12.28515625" customWidth="1"/>
    <col min="11521" max="11521" width="3.7109375" customWidth="1"/>
    <col min="11522" max="11522" width="30.85546875" customWidth="1"/>
    <col min="11523" max="11523" width="12.28515625" customWidth="1"/>
    <col min="11524" max="11524" width="7.7109375" customWidth="1"/>
    <col min="11525" max="11525" width="12.42578125" customWidth="1"/>
    <col min="11527" max="11527" width="6" customWidth="1"/>
    <col min="11530" max="11530" width="7" customWidth="1"/>
    <col min="11533" max="11533" width="6.5703125" customWidth="1"/>
    <col min="11534" max="11534" width="6.28515625" customWidth="1"/>
    <col min="11535" max="11535" width="11.7109375" customWidth="1"/>
    <col min="11537" max="11537" width="12.28515625" customWidth="1"/>
    <col min="11777" max="11777" width="3.7109375" customWidth="1"/>
    <col min="11778" max="11778" width="30.85546875" customWidth="1"/>
    <col min="11779" max="11779" width="12.28515625" customWidth="1"/>
    <col min="11780" max="11780" width="7.7109375" customWidth="1"/>
    <col min="11781" max="11781" width="12.42578125" customWidth="1"/>
    <col min="11783" max="11783" width="6" customWidth="1"/>
    <col min="11786" max="11786" width="7" customWidth="1"/>
    <col min="11789" max="11789" width="6.5703125" customWidth="1"/>
    <col min="11790" max="11790" width="6.28515625" customWidth="1"/>
    <col min="11791" max="11791" width="11.7109375" customWidth="1"/>
    <col min="11793" max="11793" width="12.28515625" customWidth="1"/>
    <col min="12033" max="12033" width="3.7109375" customWidth="1"/>
    <col min="12034" max="12034" width="30.85546875" customWidth="1"/>
    <col min="12035" max="12035" width="12.28515625" customWidth="1"/>
    <col min="12036" max="12036" width="7.7109375" customWidth="1"/>
    <col min="12037" max="12037" width="12.42578125" customWidth="1"/>
    <col min="12039" max="12039" width="6" customWidth="1"/>
    <col min="12042" max="12042" width="7" customWidth="1"/>
    <col min="12045" max="12045" width="6.5703125" customWidth="1"/>
    <col min="12046" max="12046" width="6.28515625" customWidth="1"/>
    <col min="12047" max="12047" width="11.7109375" customWidth="1"/>
    <col min="12049" max="12049" width="12.28515625" customWidth="1"/>
    <col min="12289" max="12289" width="3.7109375" customWidth="1"/>
    <col min="12290" max="12290" width="30.85546875" customWidth="1"/>
    <col min="12291" max="12291" width="12.28515625" customWidth="1"/>
    <col min="12292" max="12292" width="7.7109375" customWidth="1"/>
    <col min="12293" max="12293" width="12.42578125" customWidth="1"/>
    <col min="12295" max="12295" width="6" customWidth="1"/>
    <col min="12298" max="12298" width="7" customWidth="1"/>
    <col min="12301" max="12301" width="6.5703125" customWidth="1"/>
    <col min="12302" max="12302" width="6.28515625" customWidth="1"/>
    <col min="12303" max="12303" width="11.7109375" customWidth="1"/>
    <col min="12305" max="12305" width="12.28515625" customWidth="1"/>
    <col min="12545" max="12545" width="3.7109375" customWidth="1"/>
    <col min="12546" max="12546" width="30.85546875" customWidth="1"/>
    <col min="12547" max="12547" width="12.28515625" customWidth="1"/>
    <col min="12548" max="12548" width="7.7109375" customWidth="1"/>
    <col min="12549" max="12549" width="12.42578125" customWidth="1"/>
    <col min="12551" max="12551" width="6" customWidth="1"/>
    <col min="12554" max="12554" width="7" customWidth="1"/>
    <col min="12557" max="12557" width="6.5703125" customWidth="1"/>
    <col min="12558" max="12558" width="6.28515625" customWidth="1"/>
    <col min="12559" max="12559" width="11.7109375" customWidth="1"/>
    <col min="12561" max="12561" width="12.28515625" customWidth="1"/>
    <col min="12801" max="12801" width="3.7109375" customWidth="1"/>
    <col min="12802" max="12802" width="30.85546875" customWidth="1"/>
    <col min="12803" max="12803" width="12.28515625" customWidth="1"/>
    <col min="12804" max="12804" width="7.7109375" customWidth="1"/>
    <col min="12805" max="12805" width="12.42578125" customWidth="1"/>
    <col min="12807" max="12807" width="6" customWidth="1"/>
    <col min="12810" max="12810" width="7" customWidth="1"/>
    <col min="12813" max="12813" width="6.5703125" customWidth="1"/>
    <col min="12814" max="12814" width="6.28515625" customWidth="1"/>
    <col min="12815" max="12815" width="11.7109375" customWidth="1"/>
    <col min="12817" max="12817" width="12.28515625" customWidth="1"/>
    <col min="13057" max="13057" width="3.7109375" customWidth="1"/>
    <col min="13058" max="13058" width="30.85546875" customWidth="1"/>
    <col min="13059" max="13059" width="12.28515625" customWidth="1"/>
    <col min="13060" max="13060" width="7.7109375" customWidth="1"/>
    <col min="13061" max="13061" width="12.42578125" customWidth="1"/>
    <col min="13063" max="13063" width="6" customWidth="1"/>
    <col min="13066" max="13066" width="7" customWidth="1"/>
    <col min="13069" max="13069" width="6.5703125" customWidth="1"/>
    <col min="13070" max="13070" width="6.28515625" customWidth="1"/>
    <col min="13071" max="13071" width="11.7109375" customWidth="1"/>
    <col min="13073" max="13073" width="12.28515625" customWidth="1"/>
    <col min="13313" max="13313" width="3.7109375" customWidth="1"/>
    <col min="13314" max="13314" width="30.85546875" customWidth="1"/>
    <col min="13315" max="13315" width="12.28515625" customWidth="1"/>
    <col min="13316" max="13316" width="7.7109375" customWidth="1"/>
    <col min="13317" max="13317" width="12.42578125" customWidth="1"/>
    <col min="13319" max="13319" width="6" customWidth="1"/>
    <col min="13322" max="13322" width="7" customWidth="1"/>
    <col min="13325" max="13325" width="6.5703125" customWidth="1"/>
    <col min="13326" max="13326" width="6.28515625" customWidth="1"/>
    <col min="13327" max="13327" width="11.7109375" customWidth="1"/>
    <col min="13329" max="13329" width="12.28515625" customWidth="1"/>
    <col min="13569" max="13569" width="3.7109375" customWidth="1"/>
    <col min="13570" max="13570" width="30.85546875" customWidth="1"/>
    <col min="13571" max="13571" width="12.28515625" customWidth="1"/>
    <col min="13572" max="13572" width="7.7109375" customWidth="1"/>
    <col min="13573" max="13573" width="12.42578125" customWidth="1"/>
    <col min="13575" max="13575" width="6" customWidth="1"/>
    <col min="13578" max="13578" width="7" customWidth="1"/>
    <col min="13581" max="13581" width="6.5703125" customWidth="1"/>
    <col min="13582" max="13582" width="6.28515625" customWidth="1"/>
    <col min="13583" max="13583" width="11.7109375" customWidth="1"/>
    <col min="13585" max="13585" width="12.28515625" customWidth="1"/>
    <col min="13825" max="13825" width="3.7109375" customWidth="1"/>
    <col min="13826" max="13826" width="30.85546875" customWidth="1"/>
    <col min="13827" max="13827" width="12.28515625" customWidth="1"/>
    <col min="13828" max="13828" width="7.7109375" customWidth="1"/>
    <col min="13829" max="13829" width="12.42578125" customWidth="1"/>
    <col min="13831" max="13831" width="6" customWidth="1"/>
    <col min="13834" max="13834" width="7" customWidth="1"/>
    <col min="13837" max="13837" width="6.5703125" customWidth="1"/>
    <col min="13838" max="13838" width="6.28515625" customWidth="1"/>
    <col min="13839" max="13839" width="11.7109375" customWidth="1"/>
    <col min="13841" max="13841" width="12.28515625" customWidth="1"/>
    <col min="14081" max="14081" width="3.7109375" customWidth="1"/>
    <col min="14082" max="14082" width="30.85546875" customWidth="1"/>
    <col min="14083" max="14083" width="12.28515625" customWidth="1"/>
    <col min="14084" max="14084" width="7.7109375" customWidth="1"/>
    <col min="14085" max="14085" width="12.42578125" customWidth="1"/>
    <col min="14087" max="14087" width="6" customWidth="1"/>
    <col min="14090" max="14090" width="7" customWidth="1"/>
    <col min="14093" max="14093" width="6.5703125" customWidth="1"/>
    <col min="14094" max="14094" width="6.28515625" customWidth="1"/>
    <col min="14095" max="14095" width="11.7109375" customWidth="1"/>
    <col min="14097" max="14097" width="12.28515625" customWidth="1"/>
    <col min="14337" max="14337" width="3.7109375" customWidth="1"/>
    <col min="14338" max="14338" width="30.85546875" customWidth="1"/>
    <col min="14339" max="14339" width="12.28515625" customWidth="1"/>
    <col min="14340" max="14340" width="7.7109375" customWidth="1"/>
    <col min="14341" max="14341" width="12.42578125" customWidth="1"/>
    <col min="14343" max="14343" width="6" customWidth="1"/>
    <col min="14346" max="14346" width="7" customWidth="1"/>
    <col min="14349" max="14349" width="6.5703125" customWidth="1"/>
    <col min="14350" max="14350" width="6.28515625" customWidth="1"/>
    <col min="14351" max="14351" width="11.7109375" customWidth="1"/>
    <col min="14353" max="14353" width="12.28515625" customWidth="1"/>
    <col min="14593" max="14593" width="3.7109375" customWidth="1"/>
    <col min="14594" max="14594" width="30.85546875" customWidth="1"/>
    <col min="14595" max="14595" width="12.28515625" customWidth="1"/>
    <col min="14596" max="14596" width="7.7109375" customWidth="1"/>
    <col min="14597" max="14597" width="12.42578125" customWidth="1"/>
    <col min="14599" max="14599" width="6" customWidth="1"/>
    <col min="14602" max="14602" width="7" customWidth="1"/>
    <col min="14605" max="14605" width="6.5703125" customWidth="1"/>
    <col min="14606" max="14606" width="6.28515625" customWidth="1"/>
    <col min="14607" max="14607" width="11.7109375" customWidth="1"/>
    <col min="14609" max="14609" width="12.28515625" customWidth="1"/>
    <col min="14849" max="14849" width="3.7109375" customWidth="1"/>
    <col min="14850" max="14850" width="30.85546875" customWidth="1"/>
    <col min="14851" max="14851" width="12.28515625" customWidth="1"/>
    <col min="14852" max="14852" width="7.7109375" customWidth="1"/>
    <col min="14853" max="14853" width="12.42578125" customWidth="1"/>
    <col min="14855" max="14855" width="6" customWidth="1"/>
    <col min="14858" max="14858" width="7" customWidth="1"/>
    <col min="14861" max="14861" width="6.5703125" customWidth="1"/>
    <col min="14862" max="14862" width="6.28515625" customWidth="1"/>
    <col min="14863" max="14863" width="11.7109375" customWidth="1"/>
    <col min="14865" max="14865" width="12.28515625" customWidth="1"/>
    <col min="15105" max="15105" width="3.7109375" customWidth="1"/>
    <col min="15106" max="15106" width="30.85546875" customWidth="1"/>
    <col min="15107" max="15107" width="12.28515625" customWidth="1"/>
    <col min="15108" max="15108" width="7.7109375" customWidth="1"/>
    <col min="15109" max="15109" width="12.42578125" customWidth="1"/>
    <col min="15111" max="15111" width="6" customWidth="1"/>
    <col min="15114" max="15114" width="7" customWidth="1"/>
    <col min="15117" max="15117" width="6.5703125" customWidth="1"/>
    <col min="15118" max="15118" width="6.28515625" customWidth="1"/>
    <col min="15119" max="15119" width="11.7109375" customWidth="1"/>
    <col min="15121" max="15121" width="12.28515625" customWidth="1"/>
    <col min="15361" max="15361" width="3.7109375" customWidth="1"/>
    <col min="15362" max="15362" width="30.85546875" customWidth="1"/>
    <col min="15363" max="15363" width="12.28515625" customWidth="1"/>
    <col min="15364" max="15364" width="7.7109375" customWidth="1"/>
    <col min="15365" max="15365" width="12.42578125" customWidth="1"/>
    <col min="15367" max="15367" width="6" customWidth="1"/>
    <col min="15370" max="15370" width="7" customWidth="1"/>
    <col min="15373" max="15373" width="6.5703125" customWidth="1"/>
    <col min="15374" max="15374" width="6.28515625" customWidth="1"/>
    <col min="15375" max="15375" width="11.7109375" customWidth="1"/>
    <col min="15377" max="15377" width="12.28515625" customWidth="1"/>
    <col min="15617" max="15617" width="3.7109375" customWidth="1"/>
    <col min="15618" max="15618" width="30.85546875" customWidth="1"/>
    <col min="15619" max="15619" width="12.28515625" customWidth="1"/>
    <col min="15620" max="15620" width="7.7109375" customWidth="1"/>
    <col min="15621" max="15621" width="12.42578125" customWidth="1"/>
    <col min="15623" max="15623" width="6" customWidth="1"/>
    <col min="15626" max="15626" width="7" customWidth="1"/>
    <col min="15629" max="15629" width="6.5703125" customWidth="1"/>
    <col min="15630" max="15630" width="6.28515625" customWidth="1"/>
    <col min="15631" max="15631" width="11.7109375" customWidth="1"/>
    <col min="15633" max="15633" width="12.28515625" customWidth="1"/>
    <col min="15873" max="15873" width="3.7109375" customWidth="1"/>
    <col min="15874" max="15874" width="30.85546875" customWidth="1"/>
    <col min="15875" max="15875" width="12.28515625" customWidth="1"/>
    <col min="15876" max="15876" width="7.7109375" customWidth="1"/>
    <col min="15877" max="15877" width="12.42578125" customWidth="1"/>
    <col min="15879" max="15879" width="6" customWidth="1"/>
    <col min="15882" max="15882" width="7" customWidth="1"/>
    <col min="15885" max="15885" width="6.5703125" customWidth="1"/>
    <col min="15886" max="15886" width="6.28515625" customWidth="1"/>
    <col min="15887" max="15887" width="11.7109375" customWidth="1"/>
    <col min="15889" max="15889" width="12.28515625" customWidth="1"/>
    <col min="16129" max="16129" width="3.7109375" customWidth="1"/>
    <col min="16130" max="16130" width="30.85546875" customWidth="1"/>
    <col min="16131" max="16131" width="12.28515625" customWidth="1"/>
    <col min="16132" max="16132" width="7.7109375" customWidth="1"/>
    <col min="16133" max="16133" width="12.42578125" customWidth="1"/>
    <col min="16135" max="16135" width="6" customWidth="1"/>
    <col min="16138" max="16138" width="7" customWidth="1"/>
    <col min="16141" max="16141" width="6.5703125" customWidth="1"/>
    <col min="16142" max="16142" width="6.28515625" customWidth="1"/>
    <col min="16143" max="16143" width="11.7109375" customWidth="1"/>
    <col min="16145" max="16145" width="12.28515625" customWidth="1"/>
  </cols>
  <sheetData>
    <row r="1" spans="1:17" x14ac:dyDescent="0.2">
      <c r="A1" s="497" t="s">
        <v>839</v>
      </c>
      <c r="B1" s="498"/>
      <c r="C1" s="498"/>
      <c r="D1" s="498"/>
    </row>
    <row r="2" spans="1:17" x14ac:dyDescent="0.2">
      <c r="A2" s="497"/>
      <c r="B2" s="498"/>
      <c r="C2" s="498"/>
      <c r="D2" s="498"/>
      <c r="Q2" t="s">
        <v>270</v>
      </c>
    </row>
    <row r="3" spans="1:17" x14ac:dyDescent="0.2">
      <c r="A3" s="897" t="s">
        <v>734</v>
      </c>
      <c r="B3" s="898"/>
      <c r="C3" s="898"/>
      <c r="D3" s="898"/>
      <c r="E3" s="898"/>
      <c r="F3" s="862"/>
      <c r="G3" s="862"/>
      <c r="H3" s="862"/>
      <c r="I3" s="862"/>
      <c r="J3" s="862"/>
      <c r="K3" s="862"/>
      <c r="L3" s="862"/>
      <c r="M3" s="862"/>
      <c r="N3" s="862"/>
      <c r="O3" s="862"/>
      <c r="P3" s="862"/>
      <c r="Q3" s="862"/>
    </row>
    <row r="4" spans="1:17" x14ac:dyDescent="0.2">
      <c r="C4" s="899" t="s">
        <v>40</v>
      </c>
      <c r="D4" s="899"/>
      <c r="E4" s="900"/>
      <c r="F4" s="901" t="s">
        <v>44</v>
      </c>
      <c r="G4" s="899"/>
      <c r="H4" s="902"/>
      <c r="I4" s="903" t="s">
        <v>169</v>
      </c>
      <c r="J4" s="899"/>
      <c r="K4" s="900"/>
      <c r="L4" s="901" t="s">
        <v>85</v>
      </c>
      <c r="M4" s="899"/>
      <c r="N4" s="902"/>
      <c r="O4" s="903" t="s">
        <v>271</v>
      </c>
      <c r="P4" s="899"/>
      <c r="Q4" s="899"/>
    </row>
    <row r="5" spans="1:17" ht="36" x14ac:dyDescent="0.2">
      <c r="A5" s="499" t="s">
        <v>272</v>
      </c>
      <c r="B5" s="499" t="s">
        <v>273</v>
      </c>
      <c r="C5" s="499" t="s">
        <v>274</v>
      </c>
      <c r="D5" s="499" t="s">
        <v>275</v>
      </c>
      <c r="E5" s="500" t="s">
        <v>276</v>
      </c>
      <c r="F5" s="501" t="s">
        <v>274</v>
      </c>
      <c r="G5" s="499" t="s">
        <v>275</v>
      </c>
      <c r="H5" s="502" t="s">
        <v>276</v>
      </c>
      <c r="I5" s="503" t="s">
        <v>274</v>
      </c>
      <c r="J5" s="499" t="s">
        <v>275</v>
      </c>
      <c r="K5" s="500" t="s">
        <v>276</v>
      </c>
      <c r="L5" s="501" t="s">
        <v>274</v>
      </c>
      <c r="M5" s="499" t="s">
        <v>275</v>
      </c>
      <c r="N5" s="502" t="s">
        <v>276</v>
      </c>
      <c r="O5" s="503" t="s">
        <v>274</v>
      </c>
      <c r="P5" s="499" t="s">
        <v>275</v>
      </c>
      <c r="Q5" s="499" t="s">
        <v>276</v>
      </c>
    </row>
    <row r="6" spans="1:17" ht="35.25" customHeight="1" x14ac:dyDescent="0.2">
      <c r="A6" s="504" t="s">
        <v>277</v>
      </c>
      <c r="B6" s="504" t="s">
        <v>278</v>
      </c>
      <c r="C6" s="505">
        <v>2813788</v>
      </c>
      <c r="D6" s="505"/>
      <c r="E6" s="506">
        <v>3222337</v>
      </c>
      <c r="F6" s="507">
        <v>33577</v>
      </c>
      <c r="G6" s="505"/>
      <c r="H6" s="508">
        <v>7177</v>
      </c>
      <c r="I6" s="509"/>
      <c r="J6" s="505"/>
      <c r="K6" s="506"/>
      <c r="L6" s="507"/>
      <c r="M6" s="505"/>
      <c r="N6" s="508"/>
      <c r="O6" s="509">
        <f>C6+F6+I6+L6</f>
        <v>2847365</v>
      </c>
      <c r="P6" s="505"/>
      <c r="Q6" s="505">
        <f>E6+H6+K6+N6</f>
        <v>3229514</v>
      </c>
    </row>
    <row r="7" spans="1:17" ht="19.5" customHeight="1" x14ac:dyDescent="0.2">
      <c r="A7" s="504" t="s">
        <v>279</v>
      </c>
      <c r="B7" s="504" t="s">
        <v>280</v>
      </c>
      <c r="C7" s="505">
        <v>1601420803</v>
      </c>
      <c r="D7" s="505"/>
      <c r="E7" s="506">
        <v>1649157313</v>
      </c>
      <c r="F7" s="507">
        <v>8959465</v>
      </c>
      <c r="G7" s="505"/>
      <c r="H7" s="508">
        <v>8677052</v>
      </c>
      <c r="I7" s="509">
        <v>8134168</v>
      </c>
      <c r="J7" s="505"/>
      <c r="K7" s="506">
        <v>7586890</v>
      </c>
      <c r="L7" s="507"/>
      <c r="M7" s="505"/>
      <c r="N7" s="508"/>
      <c r="O7" s="509">
        <f t="shared" ref="O7:O38" si="0">C7+F7+I7+L7</f>
        <v>1618514436</v>
      </c>
      <c r="P7" s="505"/>
      <c r="Q7" s="505">
        <f t="shared" ref="Q7:Q38" si="1">E7+H7+K7+N7</f>
        <v>1665421255</v>
      </c>
    </row>
    <row r="8" spans="1:17" ht="26.25" customHeight="1" x14ac:dyDescent="0.2">
      <c r="A8" s="504" t="s">
        <v>281</v>
      </c>
      <c r="B8" s="504" t="s">
        <v>282</v>
      </c>
      <c r="C8" s="505">
        <v>1660000</v>
      </c>
      <c r="D8" s="505"/>
      <c r="E8" s="506">
        <v>1660000</v>
      </c>
      <c r="F8" s="507"/>
      <c r="G8" s="505"/>
      <c r="H8" s="508"/>
      <c r="I8" s="509"/>
      <c r="J8" s="505"/>
      <c r="K8" s="506"/>
      <c r="L8" s="507"/>
      <c r="M8" s="505"/>
      <c r="N8" s="508"/>
      <c r="O8" s="509">
        <f t="shared" si="0"/>
        <v>1660000</v>
      </c>
      <c r="P8" s="505"/>
      <c r="Q8" s="505">
        <f t="shared" si="1"/>
        <v>1660000</v>
      </c>
    </row>
    <row r="9" spans="1:17" ht="40.5" customHeight="1" x14ac:dyDescent="0.2">
      <c r="A9" s="504" t="s">
        <v>283</v>
      </c>
      <c r="B9" s="504" t="s">
        <v>284</v>
      </c>
      <c r="C9" s="505"/>
      <c r="D9" s="505"/>
      <c r="E9" s="506"/>
      <c r="F9" s="507"/>
      <c r="G9" s="505"/>
      <c r="H9" s="508"/>
      <c r="I9" s="509"/>
      <c r="J9" s="505"/>
      <c r="K9" s="506"/>
      <c r="L9" s="507"/>
      <c r="M9" s="505"/>
      <c r="N9" s="508"/>
      <c r="O9" s="509">
        <f t="shared" si="0"/>
        <v>0</v>
      </c>
      <c r="P9" s="505"/>
      <c r="Q9" s="505">
        <f t="shared" si="1"/>
        <v>0</v>
      </c>
    </row>
    <row r="10" spans="1:17" s="11" customFormat="1" ht="37.5" customHeight="1" x14ac:dyDescent="0.2">
      <c r="A10" s="510" t="s">
        <v>285</v>
      </c>
      <c r="B10" s="510" t="s">
        <v>286</v>
      </c>
      <c r="C10" s="511">
        <f>SUM(C6:C9)</f>
        <v>1605894591</v>
      </c>
      <c r="D10" s="511">
        <f t="shared" ref="D10:P10" si="2">SUM(D6:D9)</f>
        <v>0</v>
      </c>
      <c r="E10" s="512">
        <f t="shared" si="2"/>
        <v>1654039650</v>
      </c>
      <c r="F10" s="513">
        <f t="shared" si="2"/>
        <v>8993042</v>
      </c>
      <c r="G10" s="511">
        <f t="shared" si="2"/>
        <v>0</v>
      </c>
      <c r="H10" s="514">
        <f t="shared" si="2"/>
        <v>8684229</v>
      </c>
      <c r="I10" s="515">
        <f t="shared" si="2"/>
        <v>8134168</v>
      </c>
      <c r="J10" s="511">
        <f t="shared" si="2"/>
        <v>0</v>
      </c>
      <c r="K10" s="512">
        <f t="shared" si="2"/>
        <v>7586890</v>
      </c>
      <c r="L10" s="513">
        <f t="shared" si="2"/>
        <v>0</v>
      </c>
      <c r="M10" s="511">
        <f t="shared" si="2"/>
        <v>0</v>
      </c>
      <c r="N10" s="514">
        <f t="shared" si="2"/>
        <v>0</v>
      </c>
      <c r="O10" s="509">
        <f t="shared" si="0"/>
        <v>1623021801</v>
      </c>
      <c r="P10" s="511">
        <f t="shared" si="2"/>
        <v>0</v>
      </c>
      <c r="Q10" s="505">
        <f t="shared" si="1"/>
        <v>1670310769</v>
      </c>
    </row>
    <row r="11" spans="1:17" ht="21" customHeight="1" x14ac:dyDescent="0.2">
      <c r="A11" s="504" t="s">
        <v>287</v>
      </c>
      <c r="B11" s="504" t="s">
        <v>288</v>
      </c>
      <c r="C11" s="505">
        <v>2294610</v>
      </c>
      <c r="D11" s="505"/>
      <c r="E11" s="506">
        <v>2942254</v>
      </c>
      <c r="F11" s="507"/>
      <c r="G11" s="505"/>
      <c r="H11" s="508"/>
      <c r="I11" s="509">
        <v>706763</v>
      </c>
      <c r="J11" s="505"/>
      <c r="K11" s="506">
        <v>541427</v>
      </c>
      <c r="L11" s="507"/>
      <c r="M11" s="505"/>
      <c r="N11" s="508"/>
      <c r="O11" s="509">
        <f t="shared" si="0"/>
        <v>3001373</v>
      </c>
      <c r="P11" s="505"/>
      <c r="Q11" s="505">
        <f t="shared" si="1"/>
        <v>3483681</v>
      </c>
    </row>
    <row r="12" spans="1:17" ht="15" customHeight="1" x14ac:dyDescent="0.2">
      <c r="A12" s="504" t="s">
        <v>289</v>
      </c>
      <c r="B12" s="504" t="s">
        <v>290</v>
      </c>
      <c r="C12" s="505"/>
      <c r="D12" s="505"/>
      <c r="E12" s="506"/>
      <c r="F12" s="507"/>
      <c r="G12" s="505"/>
      <c r="H12" s="508"/>
      <c r="I12" s="509"/>
      <c r="J12" s="505"/>
      <c r="K12" s="506"/>
      <c r="L12" s="507"/>
      <c r="M12" s="505"/>
      <c r="N12" s="508"/>
      <c r="O12" s="509">
        <f t="shared" si="0"/>
        <v>0</v>
      </c>
      <c r="P12" s="505"/>
      <c r="Q12" s="505">
        <f t="shared" si="1"/>
        <v>0</v>
      </c>
    </row>
    <row r="13" spans="1:17" s="11" customFormat="1" ht="28.5" customHeight="1" x14ac:dyDescent="0.2">
      <c r="A13" s="510" t="s">
        <v>291</v>
      </c>
      <c r="B13" s="510" t="s">
        <v>292</v>
      </c>
      <c r="C13" s="511">
        <f>SUM(C11:C12)</f>
        <v>2294610</v>
      </c>
      <c r="D13" s="511">
        <f t="shared" ref="D13:P13" si="3">SUM(D11:D12)</f>
        <v>0</v>
      </c>
      <c r="E13" s="512">
        <f t="shared" si="3"/>
        <v>2942254</v>
      </c>
      <c r="F13" s="513">
        <f t="shared" si="3"/>
        <v>0</v>
      </c>
      <c r="G13" s="511">
        <f t="shared" si="3"/>
        <v>0</v>
      </c>
      <c r="H13" s="514">
        <f t="shared" si="3"/>
        <v>0</v>
      </c>
      <c r="I13" s="515">
        <f t="shared" si="3"/>
        <v>706763</v>
      </c>
      <c r="J13" s="511">
        <f t="shared" si="3"/>
        <v>0</v>
      </c>
      <c r="K13" s="512">
        <f t="shared" si="3"/>
        <v>541427</v>
      </c>
      <c r="L13" s="513">
        <f t="shared" si="3"/>
        <v>0</v>
      </c>
      <c r="M13" s="511">
        <f t="shared" si="3"/>
        <v>0</v>
      </c>
      <c r="N13" s="514">
        <f t="shared" si="3"/>
        <v>0</v>
      </c>
      <c r="O13" s="509">
        <f t="shared" si="0"/>
        <v>3001373</v>
      </c>
      <c r="P13" s="511">
        <f t="shared" si="3"/>
        <v>0</v>
      </c>
      <c r="Q13" s="505">
        <f t="shared" si="1"/>
        <v>3483681</v>
      </c>
    </row>
    <row r="14" spans="1:17" ht="28.5" customHeight="1" x14ac:dyDescent="0.2">
      <c r="A14" s="504" t="s">
        <v>293</v>
      </c>
      <c r="B14" s="504" t="s">
        <v>294</v>
      </c>
      <c r="C14" s="505">
        <v>124089</v>
      </c>
      <c r="D14" s="505"/>
      <c r="E14" s="506">
        <v>124101</v>
      </c>
      <c r="F14" s="507"/>
      <c r="G14" s="505"/>
      <c r="H14" s="508"/>
      <c r="I14" s="509"/>
      <c r="J14" s="505"/>
      <c r="K14" s="506"/>
      <c r="L14" s="507"/>
      <c r="M14" s="505"/>
      <c r="N14" s="508"/>
      <c r="O14" s="509">
        <f t="shared" si="0"/>
        <v>124089</v>
      </c>
      <c r="P14" s="505"/>
      <c r="Q14" s="505">
        <f t="shared" si="1"/>
        <v>124101</v>
      </c>
    </row>
    <row r="15" spans="1:17" ht="33.75" customHeight="1" x14ac:dyDescent="0.2">
      <c r="A15" s="504" t="s">
        <v>295</v>
      </c>
      <c r="B15" s="504" t="s">
        <v>296</v>
      </c>
      <c r="C15" s="505">
        <v>859002</v>
      </c>
      <c r="D15" s="505"/>
      <c r="E15" s="506">
        <v>843811</v>
      </c>
      <c r="F15" s="507">
        <v>40820</v>
      </c>
      <c r="G15" s="505"/>
      <c r="H15" s="508">
        <v>61465</v>
      </c>
      <c r="I15" s="509">
        <v>653405</v>
      </c>
      <c r="J15" s="505"/>
      <c r="K15" s="506">
        <v>744095</v>
      </c>
      <c r="L15" s="507">
        <v>16780</v>
      </c>
      <c r="M15" s="505"/>
      <c r="N15" s="508">
        <v>11595</v>
      </c>
      <c r="O15" s="509">
        <f t="shared" si="0"/>
        <v>1570007</v>
      </c>
      <c r="P15" s="505"/>
      <c r="Q15" s="505">
        <f t="shared" si="1"/>
        <v>1660966</v>
      </c>
    </row>
    <row r="16" spans="1:17" ht="18.75" customHeight="1" x14ac:dyDescent="0.2">
      <c r="A16" s="504" t="s">
        <v>297</v>
      </c>
      <c r="B16" s="504" t="s">
        <v>298</v>
      </c>
      <c r="C16" s="505">
        <v>41469507</v>
      </c>
      <c r="D16" s="505"/>
      <c r="E16" s="506">
        <v>233951746</v>
      </c>
      <c r="F16" s="507">
        <v>496844</v>
      </c>
      <c r="G16" s="505"/>
      <c r="H16" s="508">
        <v>847653</v>
      </c>
      <c r="I16" s="509">
        <v>771808</v>
      </c>
      <c r="J16" s="505"/>
      <c r="K16" s="506">
        <v>683311</v>
      </c>
      <c r="L16" s="507">
        <v>112825</v>
      </c>
      <c r="M16" s="505"/>
      <c r="N16" s="508">
        <v>43469</v>
      </c>
      <c r="O16" s="509">
        <f t="shared" si="0"/>
        <v>42850984</v>
      </c>
      <c r="P16" s="505"/>
      <c r="Q16" s="505">
        <f t="shared" si="1"/>
        <v>235526179</v>
      </c>
    </row>
    <row r="17" spans="1:17" ht="22.5" customHeight="1" x14ac:dyDescent="0.2">
      <c r="A17" s="504" t="s">
        <v>299</v>
      </c>
      <c r="B17" s="504" t="s">
        <v>300</v>
      </c>
      <c r="C17" s="505"/>
      <c r="D17" s="505"/>
      <c r="E17" s="506"/>
      <c r="F17" s="507"/>
      <c r="G17" s="505"/>
      <c r="H17" s="508"/>
      <c r="I17" s="509"/>
      <c r="J17" s="505"/>
      <c r="K17" s="506"/>
      <c r="L17" s="507"/>
      <c r="M17" s="505"/>
      <c r="N17" s="508"/>
      <c r="O17" s="509">
        <f t="shared" si="0"/>
        <v>0</v>
      </c>
      <c r="P17" s="505"/>
      <c r="Q17" s="505">
        <f t="shared" si="1"/>
        <v>0</v>
      </c>
    </row>
    <row r="18" spans="1:17" s="11" customFormat="1" ht="21" customHeight="1" x14ac:dyDescent="0.2">
      <c r="A18" s="510" t="s">
        <v>301</v>
      </c>
      <c r="B18" s="510" t="s">
        <v>302</v>
      </c>
      <c r="C18" s="511">
        <f>SUM(C14:C17)</f>
        <v>42452598</v>
      </c>
      <c r="D18" s="511">
        <f t="shared" ref="D18:P18" si="4">SUM(D14:D17)</f>
        <v>0</v>
      </c>
      <c r="E18" s="512">
        <f t="shared" si="4"/>
        <v>234919658</v>
      </c>
      <c r="F18" s="513">
        <f t="shared" si="4"/>
        <v>537664</v>
      </c>
      <c r="G18" s="511">
        <f t="shared" si="4"/>
        <v>0</v>
      </c>
      <c r="H18" s="514">
        <f t="shared" si="4"/>
        <v>909118</v>
      </c>
      <c r="I18" s="515">
        <f t="shared" si="4"/>
        <v>1425213</v>
      </c>
      <c r="J18" s="511">
        <f t="shared" si="4"/>
        <v>0</v>
      </c>
      <c r="K18" s="512">
        <f t="shared" si="4"/>
        <v>1427406</v>
      </c>
      <c r="L18" s="513">
        <f t="shared" si="4"/>
        <v>129605</v>
      </c>
      <c r="M18" s="511">
        <f t="shared" si="4"/>
        <v>0</v>
      </c>
      <c r="N18" s="514">
        <f t="shared" si="4"/>
        <v>55064</v>
      </c>
      <c r="O18" s="509">
        <f t="shared" si="0"/>
        <v>44545080</v>
      </c>
      <c r="P18" s="511">
        <f t="shared" si="4"/>
        <v>0</v>
      </c>
      <c r="Q18" s="505">
        <f t="shared" si="1"/>
        <v>237311246</v>
      </c>
    </row>
    <row r="19" spans="1:17" ht="25.5" customHeight="1" x14ac:dyDescent="0.2">
      <c r="A19" s="504" t="s">
        <v>303</v>
      </c>
      <c r="B19" s="504" t="s">
        <v>304</v>
      </c>
      <c r="C19" s="505">
        <v>6577009</v>
      </c>
      <c r="D19" s="505"/>
      <c r="E19" s="506">
        <v>3118940</v>
      </c>
      <c r="F19" s="507">
        <v>60148</v>
      </c>
      <c r="G19" s="505"/>
      <c r="H19" s="508">
        <v>410725</v>
      </c>
      <c r="I19" s="509">
        <v>33764</v>
      </c>
      <c r="J19" s="505"/>
      <c r="K19" s="506">
        <v>138776</v>
      </c>
      <c r="L19" s="507"/>
      <c r="M19" s="505"/>
      <c r="N19" s="508"/>
      <c r="O19" s="509">
        <f t="shared" si="0"/>
        <v>6670921</v>
      </c>
      <c r="P19" s="505"/>
      <c r="Q19" s="505">
        <f t="shared" si="1"/>
        <v>3668441</v>
      </c>
    </row>
    <row r="20" spans="1:17" ht="24" x14ac:dyDescent="0.2">
      <c r="A20" s="504" t="s">
        <v>305</v>
      </c>
      <c r="B20" s="504" t="s">
        <v>306</v>
      </c>
      <c r="C20" s="505">
        <v>621539</v>
      </c>
      <c r="D20" s="505"/>
      <c r="E20" s="506">
        <v>12049987</v>
      </c>
      <c r="F20" s="507">
        <v>2163</v>
      </c>
      <c r="G20" s="505"/>
      <c r="H20" s="508">
        <v>22990</v>
      </c>
      <c r="I20" s="509">
        <v>677565</v>
      </c>
      <c r="J20" s="505"/>
      <c r="K20" s="506">
        <v>942013</v>
      </c>
      <c r="L20" s="507"/>
      <c r="M20" s="505"/>
      <c r="N20" s="508"/>
      <c r="O20" s="509">
        <f t="shared" si="0"/>
        <v>1301267</v>
      </c>
      <c r="P20" s="505"/>
      <c r="Q20" s="505">
        <f t="shared" si="1"/>
        <v>13014990</v>
      </c>
    </row>
    <row r="21" spans="1:17" ht="23.25" customHeight="1" x14ac:dyDescent="0.2">
      <c r="A21" s="504" t="s">
        <v>307</v>
      </c>
      <c r="B21" s="504" t="s">
        <v>308</v>
      </c>
      <c r="C21" s="505">
        <v>2664644</v>
      </c>
      <c r="D21" s="505"/>
      <c r="E21" s="506">
        <v>3681605</v>
      </c>
      <c r="F21" s="507"/>
      <c r="G21" s="505"/>
      <c r="H21" s="508"/>
      <c r="I21" s="509">
        <v>86717</v>
      </c>
      <c r="J21" s="505"/>
      <c r="K21" s="506"/>
      <c r="L21" s="507"/>
      <c r="M21" s="505"/>
      <c r="N21" s="508"/>
      <c r="O21" s="509">
        <f t="shared" si="0"/>
        <v>2751361</v>
      </c>
      <c r="P21" s="505"/>
      <c r="Q21" s="505">
        <f t="shared" si="1"/>
        <v>3681605</v>
      </c>
    </row>
    <row r="22" spans="1:17" s="11" customFormat="1" ht="24" customHeight="1" x14ac:dyDescent="0.2">
      <c r="A22" s="510" t="s">
        <v>309</v>
      </c>
      <c r="B22" s="510" t="s">
        <v>310</v>
      </c>
      <c r="C22" s="511">
        <f>SUM(C19:C21)</f>
        <v>9863192</v>
      </c>
      <c r="D22" s="511">
        <f t="shared" ref="D22:P22" si="5">SUM(D19:D21)</f>
        <v>0</v>
      </c>
      <c r="E22" s="512">
        <f t="shared" si="5"/>
        <v>18850532</v>
      </c>
      <c r="F22" s="513">
        <f t="shared" si="5"/>
        <v>62311</v>
      </c>
      <c r="G22" s="511">
        <f t="shared" si="5"/>
        <v>0</v>
      </c>
      <c r="H22" s="514">
        <f t="shared" si="5"/>
        <v>433715</v>
      </c>
      <c r="I22" s="515">
        <f t="shared" si="5"/>
        <v>798046</v>
      </c>
      <c r="J22" s="511">
        <f t="shared" si="5"/>
        <v>0</v>
      </c>
      <c r="K22" s="512">
        <f t="shared" si="5"/>
        <v>1080789</v>
      </c>
      <c r="L22" s="513">
        <f t="shared" si="5"/>
        <v>0</v>
      </c>
      <c r="M22" s="511">
        <f t="shared" si="5"/>
        <v>0</v>
      </c>
      <c r="N22" s="514">
        <f t="shared" si="5"/>
        <v>0</v>
      </c>
      <c r="O22" s="509">
        <f t="shared" si="0"/>
        <v>10723549</v>
      </c>
      <c r="P22" s="511">
        <f t="shared" si="5"/>
        <v>0</v>
      </c>
      <c r="Q22" s="505">
        <f t="shared" si="1"/>
        <v>20365036</v>
      </c>
    </row>
    <row r="23" spans="1:17" s="11" customFormat="1" ht="40.5" customHeight="1" x14ac:dyDescent="0.2">
      <c r="A23" s="510" t="s">
        <v>311</v>
      </c>
      <c r="B23" s="510" t="s">
        <v>312</v>
      </c>
      <c r="C23" s="511">
        <v>466411</v>
      </c>
      <c r="D23" s="511"/>
      <c r="E23" s="512">
        <v>-6760171</v>
      </c>
      <c r="F23" s="513">
        <v>-3588</v>
      </c>
      <c r="G23" s="511"/>
      <c r="H23" s="514">
        <v>-10198</v>
      </c>
      <c r="I23" s="515">
        <v>991659</v>
      </c>
      <c r="J23" s="511"/>
      <c r="K23" s="512">
        <v>373911</v>
      </c>
      <c r="L23" s="513"/>
      <c r="M23" s="511"/>
      <c r="N23" s="514"/>
      <c r="O23" s="509">
        <f t="shared" si="0"/>
        <v>1454482</v>
      </c>
      <c r="P23" s="511"/>
      <c r="Q23" s="505">
        <f t="shared" si="1"/>
        <v>-6396458</v>
      </c>
    </row>
    <row r="24" spans="1:17" s="11" customFormat="1" ht="30.75" customHeight="1" x14ac:dyDescent="0.2">
      <c r="A24" s="510" t="s">
        <v>313</v>
      </c>
      <c r="B24" s="510" t="s">
        <v>314</v>
      </c>
      <c r="C24" s="511">
        <v>168397</v>
      </c>
      <c r="D24" s="511"/>
      <c r="E24" s="512"/>
      <c r="F24" s="513"/>
      <c r="G24" s="511"/>
      <c r="H24" s="514"/>
      <c r="I24" s="515"/>
      <c r="J24" s="511"/>
      <c r="K24" s="512"/>
      <c r="L24" s="513"/>
      <c r="M24" s="511"/>
      <c r="N24" s="514"/>
      <c r="O24" s="509">
        <f t="shared" si="0"/>
        <v>168397</v>
      </c>
      <c r="P24" s="511"/>
      <c r="Q24" s="505">
        <f t="shared" si="1"/>
        <v>0</v>
      </c>
    </row>
    <row r="25" spans="1:17" s="11" customFormat="1" ht="26.25" customHeight="1" x14ac:dyDescent="0.2">
      <c r="A25" s="510" t="s">
        <v>315</v>
      </c>
      <c r="B25" s="510" t="s">
        <v>316</v>
      </c>
      <c r="C25" s="511">
        <f>C10+C13+C18+C22+C23+C24</f>
        <v>1661139799</v>
      </c>
      <c r="D25" s="511">
        <f t="shared" ref="D25:P25" si="6">D10+D13+D18+D22+D23+D24</f>
        <v>0</v>
      </c>
      <c r="E25" s="512">
        <f t="shared" si="6"/>
        <v>1903991923</v>
      </c>
      <c r="F25" s="513">
        <f t="shared" si="6"/>
        <v>9589429</v>
      </c>
      <c r="G25" s="511">
        <f t="shared" si="6"/>
        <v>0</v>
      </c>
      <c r="H25" s="514">
        <f t="shared" si="6"/>
        <v>10016864</v>
      </c>
      <c r="I25" s="515">
        <f t="shared" si="6"/>
        <v>12055849</v>
      </c>
      <c r="J25" s="511">
        <f t="shared" si="6"/>
        <v>0</v>
      </c>
      <c r="K25" s="512">
        <f t="shared" si="6"/>
        <v>11010423</v>
      </c>
      <c r="L25" s="513">
        <f t="shared" si="6"/>
        <v>129605</v>
      </c>
      <c r="M25" s="511">
        <f t="shared" si="6"/>
        <v>0</v>
      </c>
      <c r="N25" s="514">
        <f t="shared" si="6"/>
        <v>55064</v>
      </c>
      <c r="O25" s="515">
        <f t="shared" si="0"/>
        <v>1682914682</v>
      </c>
      <c r="P25" s="511">
        <f t="shared" si="6"/>
        <v>0</v>
      </c>
      <c r="Q25" s="511">
        <f t="shared" si="1"/>
        <v>1925074274</v>
      </c>
    </row>
    <row r="26" spans="1:17" ht="30" customHeight="1" x14ac:dyDescent="0.2">
      <c r="A26" s="504" t="s">
        <v>317</v>
      </c>
      <c r="B26" s="504" t="s">
        <v>318</v>
      </c>
      <c r="C26" s="505">
        <v>1675273075</v>
      </c>
      <c r="D26" s="505"/>
      <c r="E26" s="720">
        <v>1675273075</v>
      </c>
      <c r="F26" s="507">
        <v>19318372</v>
      </c>
      <c r="G26" s="505"/>
      <c r="H26" s="508">
        <v>19318372</v>
      </c>
      <c r="I26" s="509">
        <v>19227791</v>
      </c>
      <c r="J26" s="505"/>
      <c r="K26" s="506">
        <v>19227791</v>
      </c>
      <c r="L26" s="507">
        <v>276623</v>
      </c>
      <c r="M26" s="505"/>
      <c r="N26" s="508">
        <v>276623</v>
      </c>
      <c r="O26" s="509">
        <f t="shared" si="0"/>
        <v>1714095861</v>
      </c>
      <c r="P26" s="505"/>
      <c r="Q26" s="505">
        <f t="shared" si="1"/>
        <v>1714095861</v>
      </c>
    </row>
    <row r="27" spans="1:17" ht="16.5" customHeight="1" x14ac:dyDescent="0.2">
      <c r="A27" s="504" t="s">
        <v>319</v>
      </c>
      <c r="B27" s="504" t="s">
        <v>320</v>
      </c>
      <c r="C27" s="505">
        <v>-187923542</v>
      </c>
      <c r="D27" s="505"/>
      <c r="E27" s="506">
        <v>-210597728</v>
      </c>
      <c r="F27" s="507">
        <v>-10729619</v>
      </c>
      <c r="G27" s="505"/>
      <c r="H27" s="508">
        <v>-11939315</v>
      </c>
      <c r="I27" s="509">
        <v>-15212285</v>
      </c>
      <c r="J27" s="505"/>
      <c r="K27" s="506">
        <v>-12155957</v>
      </c>
      <c r="L27" s="507">
        <v>-229870</v>
      </c>
      <c r="M27" s="505"/>
      <c r="N27" s="508">
        <v>-154578</v>
      </c>
      <c r="O27" s="509">
        <f t="shared" si="0"/>
        <v>-214095316</v>
      </c>
      <c r="P27" s="505"/>
      <c r="Q27" s="505">
        <f t="shared" si="1"/>
        <v>-234847578</v>
      </c>
    </row>
    <row r="28" spans="1:17" ht="27" customHeight="1" x14ac:dyDescent="0.2">
      <c r="A28" s="504" t="s">
        <v>321</v>
      </c>
      <c r="B28" s="504" t="s">
        <v>322</v>
      </c>
      <c r="C28" s="505"/>
      <c r="D28" s="505"/>
      <c r="E28" s="506"/>
      <c r="F28" s="507"/>
      <c r="G28" s="505"/>
      <c r="H28" s="508"/>
      <c r="I28" s="509"/>
      <c r="J28" s="505"/>
      <c r="K28" s="506"/>
      <c r="L28" s="507"/>
      <c r="M28" s="505"/>
      <c r="N28" s="508"/>
      <c r="O28" s="509">
        <f t="shared" si="0"/>
        <v>0</v>
      </c>
      <c r="P28" s="505"/>
      <c r="Q28" s="505">
        <f t="shared" si="1"/>
        <v>0</v>
      </c>
    </row>
    <row r="29" spans="1:17" ht="26.25" customHeight="1" x14ac:dyDescent="0.2">
      <c r="A29" s="504" t="s">
        <v>323</v>
      </c>
      <c r="B29" s="504" t="s">
        <v>324</v>
      </c>
      <c r="C29" s="505">
        <v>-22674186</v>
      </c>
      <c r="D29" s="505"/>
      <c r="E29" s="506">
        <v>-32022258</v>
      </c>
      <c r="F29" s="507">
        <v>-1209696</v>
      </c>
      <c r="G29" s="505"/>
      <c r="H29" s="508">
        <v>-204474</v>
      </c>
      <c r="I29" s="509">
        <v>3056328</v>
      </c>
      <c r="J29" s="505"/>
      <c r="K29" s="506">
        <v>-1491604</v>
      </c>
      <c r="L29" s="507">
        <v>75292</v>
      </c>
      <c r="M29" s="505"/>
      <c r="N29" s="508">
        <v>-90941</v>
      </c>
      <c r="O29" s="509">
        <f t="shared" si="0"/>
        <v>-20752262</v>
      </c>
      <c r="P29" s="505"/>
      <c r="Q29" s="505">
        <f t="shared" si="1"/>
        <v>-33809277</v>
      </c>
    </row>
    <row r="30" spans="1:17" s="11" customFormat="1" ht="26.25" customHeight="1" x14ac:dyDescent="0.2">
      <c r="A30" s="510" t="s">
        <v>325</v>
      </c>
      <c r="B30" s="510" t="s">
        <v>326</v>
      </c>
      <c r="C30" s="511">
        <f>SUM(C26:C29)</f>
        <v>1464675347</v>
      </c>
      <c r="D30" s="511">
        <f t="shared" ref="D30:P30" si="7">SUM(D26:D29)</f>
        <v>0</v>
      </c>
      <c r="E30" s="512">
        <f t="shared" si="7"/>
        <v>1432653089</v>
      </c>
      <c r="F30" s="513">
        <f t="shared" si="7"/>
        <v>7379057</v>
      </c>
      <c r="G30" s="511">
        <f t="shared" si="7"/>
        <v>0</v>
      </c>
      <c r="H30" s="514">
        <f t="shared" si="7"/>
        <v>7174583</v>
      </c>
      <c r="I30" s="515">
        <f t="shared" si="7"/>
        <v>7071834</v>
      </c>
      <c r="J30" s="511">
        <f t="shared" si="7"/>
        <v>0</v>
      </c>
      <c r="K30" s="512">
        <f t="shared" si="7"/>
        <v>5580230</v>
      </c>
      <c r="L30" s="513">
        <f t="shared" si="7"/>
        <v>122045</v>
      </c>
      <c r="M30" s="511">
        <f t="shared" si="7"/>
        <v>0</v>
      </c>
      <c r="N30" s="514">
        <f t="shared" si="7"/>
        <v>31104</v>
      </c>
      <c r="O30" s="515">
        <f t="shared" si="0"/>
        <v>1479248283</v>
      </c>
      <c r="P30" s="511">
        <f t="shared" si="7"/>
        <v>0</v>
      </c>
      <c r="Q30" s="511">
        <f t="shared" si="1"/>
        <v>1445439006</v>
      </c>
    </row>
    <row r="31" spans="1:17" ht="22.5" customHeight="1" x14ac:dyDescent="0.2">
      <c r="A31" s="504" t="s">
        <v>327</v>
      </c>
      <c r="B31" s="504" t="s">
        <v>328</v>
      </c>
      <c r="C31" s="505">
        <v>642987</v>
      </c>
      <c r="D31" s="505"/>
      <c r="E31" s="506">
        <v>50000</v>
      </c>
      <c r="F31" s="507"/>
      <c r="G31" s="505"/>
      <c r="H31" s="508"/>
      <c r="I31" s="509">
        <v>849</v>
      </c>
      <c r="J31" s="505"/>
      <c r="K31" s="506">
        <v>1763</v>
      </c>
      <c r="L31" s="507"/>
      <c r="M31" s="505"/>
      <c r="N31" s="508"/>
      <c r="O31" s="509">
        <f t="shared" si="0"/>
        <v>643836</v>
      </c>
      <c r="P31" s="505"/>
      <c r="Q31" s="505">
        <f t="shared" si="1"/>
        <v>51763</v>
      </c>
    </row>
    <row r="32" spans="1:17" ht="33" customHeight="1" x14ac:dyDescent="0.2">
      <c r="A32" s="504" t="s">
        <v>329</v>
      </c>
      <c r="B32" s="504" t="s">
        <v>330</v>
      </c>
      <c r="C32" s="505">
        <v>6290686</v>
      </c>
      <c r="D32" s="505"/>
      <c r="E32" s="506">
        <v>94306394</v>
      </c>
      <c r="F32" s="507">
        <v>201580</v>
      </c>
      <c r="G32" s="505"/>
      <c r="H32" s="508">
        <v>144072</v>
      </c>
      <c r="I32" s="509">
        <v>292641</v>
      </c>
      <c r="J32" s="505"/>
      <c r="K32" s="506">
        <v>236392</v>
      </c>
      <c r="L32" s="507"/>
      <c r="M32" s="505"/>
      <c r="N32" s="508"/>
      <c r="O32" s="509">
        <f t="shared" si="0"/>
        <v>6784907</v>
      </c>
      <c r="P32" s="505"/>
      <c r="Q32" s="505">
        <f t="shared" si="1"/>
        <v>94686858</v>
      </c>
    </row>
    <row r="33" spans="1:17" ht="27" customHeight="1" x14ac:dyDescent="0.2">
      <c r="A33" s="504" t="s">
        <v>331</v>
      </c>
      <c r="B33" s="504" t="s">
        <v>332</v>
      </c>
      <c r="C33" s="505">
        <v>6687340</v>
      </c>
      <c r="D33" s="505"/>
      <c r="E33" s="506">
        <v>11453001</v>
      </c>
      <c r="F33" s="507">
        <v>4220</v>
      </c>
      <c r="G33" s="505"/>
      <c r="H33" s="508"/>
      <c r="I33" s="509"/>
      <c r="J33" s="505"/>
      <c r="K33" s="506"/>
      <c r="L33" s="507"/>
      <c r="M33" s="505"/>
      <c r="N33" s="508"/>
      <c r="O33" s="509">
        <f t="shared" si="0"/>
        <v>6691560</v>
      </c>
      <c r="P33" s="505"/>
      <c r="Q33" s="505">
        <f t="shared" si="1"/>
        <v>11453001</v>
      </c>
    </row>
    <row r="34" spans="1:17" s="11" customFormat="1" ht="21" customHeight="1" x14ac:dyDescent="0.2">
      <c r="A34" s="510" t="s">
        <v>333</v>
      </c>
      <c r="B34" s="510" t="s">
        <v>334</v>
      </c>
      <c r="C34" s="511">
        <f>SUM(C31:C33)</f>
        <v>13621013</v>
      </c>
      <c r="D34" s="511">
        <f t="shared" ref="D34:P34" si="8">SUM(D31:D33)</f>
        <v>0</v>
      </c>
      <c r="E34" s="512">
        <f t="shared" si="8"/>
        <v>105809395</v>
      </c>
      <c r="F34" s="513">
        <f t="shared" si="8"/>
        <v>205800</v>
      </c>
      <c r="G34" s="511">
        <f t="shared" si="8"/>
        <v>0</v>
      </c>
      <c r="H34" s="514">
        <f t="shared" si="8"/>
        <v>144072</v>
      </c>
      <c r="I34" s="515">
        <f t="shared" si="8"/>
        <v>293490</v>
      </c>
      <c r="J34" s="511">
        <f t="shared" si="8"/>
        <v>0</v>
      </c>
      <c r="K34" s="512">
        <f t="shared" si="8"/>
        <v>238155</v>
      </c>
      <c r="L34" s="513">
        <f t="shared" si="8"/>
        <v>0</v>
      </c>
      <c r="M34" s="511">
        <f t="shared" si="8"/>
        <v>0</v>
      </c>
      <c r="N34" s="514">
        <f t="shared" si="8"/>
        <v>0</v>
      </c>
      <c r="O34" s="515">
        <f t="shared" si="0"/>
        <v>14120303</v>
      </c>
      <c r="P34" s="511">
        <f t="shared" si="8"/>
        <v>0</v>
      </c>
      <c r="Q34" s="511">
        <f t="shared" si="1"/>
        <v>106191622</v>
      </c>
    </row>
    <row r="35" spans="1:17" s="11" customFormat="1" ht="28.5" customHeight="1" x14ac:dyDescent="0.2">
      <c r="A35" s="510" t="s">
        <v>335</v>
      </c>
      <c r="B35" s="510" t="s">
        <v>336</v>
      </c>
      <c r="C35" s="511"/>
      <c r="D35" s="511"/>
      <c r="E35" s="512"/>
      <c r="F35" s="513"/>
      <c r="G35" s="511"/>
      <c r="H35" s="514"/>
      <c r="I35" s="515"/>
      <c r="J35" s="511"/>
      <c r="K35" s="512"/>
      <c r="L35" s="513"/>
      <c r="M35" s="511"/>
      <c r="N35" s="514"/>
      <c r="O35" s="509">
        <f t="shared" si="0"/>
        <v>0</v>
      </c>
      <c r="P35" s="511"/>
      <c r="Q35" s="505">
        <f t="shared" si="1"/>
        <v>0</v>
      </c>
    </row>
    <row r="36" spans="1:17" s="11" customFormat="1" ht="33.75" customHeight="1" x14ac:dyDescent="0.2">
      <c r="A36" s="510" t="s">
        <v>337</v>
      </c>
      <c r="B36" s="510" t="s">
        <v>338</v>
      </c>
      <c r="C36" s="511"/>
      <c r="D36" s="511"/>
      <c r="E36" s="512"/>
      <c r="F36" s="513"/>
      <c r="G36" s="511"/>
      <c r="H36" s="514"/>
      <c r="I36" s="515"/>
      <c r="J36" s="511"/>
      <c r="K36" s="512"/>
      <c r="L36" s="513"/>
      <c r="M36" s="511"/>
      <c r="N36" s="514"/>
      <c r="O36" s="509">
        <f t="shared" si="0"/>
        <v>0</v>
      </c>
      <c r="P36" s="511"/>
      <c r="Q36" s="505">
        <f t="shared" si="1"/>
        <v>0</v>
      </c>
    </row>
    <row r="37" spans="1:17" s="11" customFormat="1" ht="27.75" customHeight="1" x14ac:dyDescent="0.2">
      <c r="A37" s="510" t="s">
        <v>339</v>
      </c>
      <c r="B37" s="510" t="s">
        <v>340</v>
      </c>
      <c r="C37" s="511">
        <v>182843439</v>
      </c>
      <c r="D37" s="511"/>
      <c r="E37" s="512">
        <v>365529439</v>
      </c>
      <c r="F37" s="513">
        <v>2004572</v>
      </c>
      <c r="G37" s="511"/>
      <c r="H37" s="514">
        <v>2698209</v>
      </c>
      <c r="I37" s="515">
        <v>4690525</v>
      </c>
      <c r="J37" s="511"/>
      <c r="K37" s="512">
        <v>5192038</v>
      </c>
      <c r="L37" s="513">
        <v>7560</v>
      </c>
      <c r="M37" s="511"/>
      <c r="N37" s="514">
        <v>23960</v>
      </c>
      <c r="O37" s="515">
        <f t="shared" si="0"/>
        <v>189546096</v>
      </c>
      <c r="P37" s="511"/>
      <c r="Q37" s="511">
        <f t="shared" si="1"/>
        <v>373443646</v>
      </c>
    </row>
    <row r="38" spans="1:17" s="11" customFormat="1" ht="43.5" customHeight="1" x14ac:dyDescent="0.2">
      <c r="A38" s="510" t="s">
        <v>341</v>
      </c>
      <c r="B38" s="510" t="s">
        <v>342</v>
      </c>
      <c r="C38" s="511">
        <f>C30+C34+C35+C36+C37</f>
        <v>1661139799</v>
      </c>
      <c r="D38" s="511">
        <f t="shared" ref="D38:P38" si="9">D30+D34+D35+D36+D37</f>
        <v>0</v>
      </c>
      <c r="E38" s="512">
        <f t="shared" si="9"/>
        <v>1903991923</v>
      </c>
      <c r="F38" s="513">
        <f t="shared" si="9"/>
        <v>9589429</v>
      </c>
      <c r="G38" s="511">
        <f t="shared" si="9"/>
        <v>0</v>
      </c>
      <c r="H38" s="514">
        <f t="shared" si="9"/>
        <v>10016864</v>
      </c>
      <c r="I38" s="515">
        <f t="shared" si="9"/>
        <v>12055849</v>
      </c>
      <c r="J38" s="511">
        <f t="shared" si="9"/>
        <v>0</v>
      </c>
      <c r="K38" s="512">
        <f t="shared" si="9"/>
        <v>11010423</v>
      </c>
      <c r="L38" s="513">
        <f t="shared" si="9"/>
        <v>129605</v>
      </c>
      <c r="M38" s="511">
        <f t="shared" si="9"/>
        <v>0</v>
      </c>
      <c r="N38" s="514">
        <f t="shared" si="9"/>
        <v>55064</v>
      </c>
      <c r="O38" s="513">
        <f t="shared" si="0"/>
        <v>1682914682</v>
      </c>
      <c r="P38" s="511">
        <f t="shared" si="9"/>
        <v>0</v>
      </c>
      <c r="Q38" s="511">
        <f t="shared" si="1"/>
        <v>1925074274</v>
      </c>
    </row>
    <row r="39" spans="1:17" x14ac:dyDescent="0.2">
      <c r="E39" s="245"/>
      <c r="O39" s="516"/>
    </row>
    <row r="40" spans="1:17" x14ac:dyDescent="0.2">
      <c r="O40" s="516"/>
    </row>
    <row r="41" spans="1:17" x14ac:dyDescent="0.2">
      <c r="O41" s="516"/>
    </row>
  </sheetData>
  <mergeCells count="6">
    <mergeCell ref="A3:Q3"/>
    <mergeCell ref="C4:E4"/>
    <mergeCell ref="F4:H4"/>
    <mergeCell ref="I4:K4"/>
    <mergeCell ref="L4:N4"/>
    <mergeCell ref="O4:Q4"/>
  </mergeCells>
  <pageMargins left="0.7" right="0.7" top="0.75" bottom="0.75" header="0.3" footer="0.3"/>
  <pageSetup paperSize="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43"/>
  <sheetViews>
    <sheetView zoomScaleNormal="100" workbookViewId="0"/>
  </sheetViews>
  <sheetFormatPr defaultRowHeight="12.75" x14ac:dyDescent="0.2"/>
  <cols>
    <col min="1" max="1" width="60.28515625" style="519" customWidth="1"/>
    <col min="2" max="2" width="20.140625" style="519" customWidth="1"/>
    <col min="3" max="256" width="9.140625" style="519"/>
    <col min="257" max="257" width="60.28515625" style="519" customWidth="1"/>
    <col min="258" max="258" width="20.140625" style="519" customWidth="1"/>
    <col min="259" max="512" width="9.140625" style="519"/>
    <col min="513" max="513" width="60.28515625" style="519" customWidth="1"/>
    <col min="514" max="514" width="20.140625" style="519" customWidth="1"/>
    <col min="515" max="768" width="9.140625" style="519"/>
    <col min="769" max="769" width="60.28515625" style="519" customWidth="1"/>
    <col min="770" max="770" width="20.140625" style="519" customWidth="1"/>
    <col min="771" max="1024" width="9.140625" style="519"/>
    <col min="1025" max="1025" width="60.28515625" style="519" customWidth="1"/>
    <col min="1026" max="1026" width="20.140625" style="519" customWidth="1"/>
    <col min="1027" max="1280" width="9.140625" style="519"/>
    <col min="1281" max="1281" width="60.28515625" style="519" customWidth="1"/>
    <col min="1282" max="1282" width="20.140625" style="519" customWidth="1"/>
    <col min="1283" max="1536" width="9.140625" style="519"/>
    <col min="1537" max="1537" width="60.28515625" style="519" customWidth="1"/>
    <col min="1538" max="1538" width="20.140625" style="519" customWidth="1"/>
    <col min="1539" max="1792" width="9.140625" style="519"/>
    <col min="1793" max="1793" width="60.28515625" style="519" customWidth="1"/>
    <col min="1794" max="1794" width="20.140625" style="519" customWidth="1"/>
    <col min="1795" max="2048" width="9.140625" style="519"/>
    <col min="2049" max="2049" width="60.28515625" style="519" customWidth="1"/>
    <col min="2050" max="2050" width="20.140625" style="519" customWidth="1"/>
    <col min="2051" max="2304" width="9.140625" style="519"/>
    <col min="2305" max="2305" width="60.28515625" style="519" customWidth="1"/>
    <col min="2306" max="2306" width="20.140625" style="519" customWidth="1"/>
    <col min="2307" max="2560" width="9.140625" style="519"/>
    <col min="2561" max="2561" width="60.28515625" style="519" customWidth="1"/>
    <col min="2562" max="2562" width="20.140625" style="519" customWidth="1"/>
    <col min="2563" max="2816" width="9.140625" style="519"/>
    <col min="2817" max="2817" width="60.28515625" style="519" customWidth="1"/>
    <col min="2818" max="2818" width="20.140625" style="519" customWidth="1"/>
    <col min="2819" max="3072" width="9.140625" style="519"/>
    <col min="3073" max="3073" width="60.28515625" style="519" customWidth="1"/>
    <col min="3074" max="3074" width="20.140625" style="519" customWidth="1"/>
    <col min="3075" max="3328" width="9.140625" style="519"/>
    <col min="3329" max="3329" width="60.28515625" style="519" customWidth="1"/>
    <col min="3330" max="3330" width="20.140625" style="519" customWidth="1"/>
    <col min="3331" max="3584" width="9.140625" style="519"/>
    <col min="3585" max="3585" width="60.28515625" style="519" customWidth="1"/>
    <col min="3586" max="3586" width="20.140625" style="519" customWidth="1"/>
    <col min="3587" max="3840" width="9.140625" style="519"/>
    <col min="3841" max="3841" width="60.28515625" style="519" customWidth="1"/>
    <col min="3842" max="3842" width="20.140625" style="519" customWidth="1"/>
    <col min="3843" max="4096" width="9.140625" style="519"/>
    <col min="4097" max="4097" width="60.28515625" style="519" customWidth="1"/>
    <col min="4098" max="4098" width="20.140625" style="519" customWidth="1"/>
    <col min="4099" max="4352" width="9.140625" style="519"/>
    <col min="4353" max="4353" width="60.28515625" style="519" customWidth="1"/>
    <col min="4354" max="4354" width="20.140625" style="519" customWidth="1"/>
    <col min="4355" max="4608" width="9.140625" style="519"/>
    <col min="4609" max="4609" width="60.28515625" style="519" customWidth="1"/>
    <col min="4610" max="4610" width="20.140625" style="519" customWidth="1"/>
    <col min="4611" max="4864" width="9.140625" style="519"/>
    <col min="4865" max="4865" width="60.28515625" style="519" customWidth="1"/>
    <col min="4866" max="4866" width="20.140625" style="519" customWidth="1"/>
    <col min="4867" max="5120" width="9.140625" style="519"/>
    <col min="5121" max="5121" width="60.28515625" style="519" customWidth="1"/>
    <col min="5122" max="5122" width="20.140625" style="519" customWidth="1"/>
    <col min="5123" max="5376" width="9.140625" style="519"/>
    <col min="5377" max="5377" width="60.28515625" style="519" customWidth="1"/>
    <col min="5378" max="5378" width="20.140625" style="519" customWidth="1"/>
    <col min="5379" max="5632" width="9.140625" style="519"/>
    <col min="5633" max="5633" width="60.28515625" style="519" customWidth="1"/>
    <col min="5634" max="5634" width="20.140625" style="519" customWidth="1"/>
    <col min="5635" max="5888" width="9.140625" style="519"/>
    <col min="5889" max="5889" width="60.28515625" style="519" customWidth="1"/>
    <col min="5890" max="5890" width="20.140625" style="519" customWidth="1"/>
    <col min="5891" max="6144" width="9.140625" style="519"/>
    <col min="6145" max="6145" width="60.28515625" style="519" customWidth="1"/>
    <col min="6146" max="6146" width="20.140625" style="519" customWidth="1"/>
    <col min="6147" max="6400" width="9.140625" style="519"/>
    <col min="6401" max="6401" width="60.28515625" style="519" customWidth="1"/>
    <col min="6402" max="6402" width="20.140625" style="519" customWidth="1"/>
    <col min="6403" max="6656" width="9.140625" style="519"/>
    <col min="6657" max="6657" width="60.28515625" style="519" customWidth="1"/>
    <col min="6658" max="6658" width="20.140625" style="519" customWidth="1"/>
    <col min="6659" max="6912" width="9.140625" style="519"/>
    <col min="6913" max="6913" width="60.28515625" style="519" customWidth="1"/>
    <col min="6914" max="6914" width="20.140625" style="519" customWidth="1"/>
    <col min="6915" max="7168" width="9.140625" style="519"/>
    <col min="7169" max="7169" width="60.28515625" style="519" customWidth="1"/>
    <col min="7170" max="7170" width="20.140625" style="519" customWidth="1"/>
    <col min="7171" max="7424" width="9.140625" style="519"/>
    <col min="7425" max="7425" width="60.28515625" style="519" customWidth="1"/>
    <col min="7426" max="7426" width="20.140625" style="519" customWidth="1"/>
    <col min="7427" max="7680" width="9.140625" style="519"/>
    <col min="7681" max="7681" width="60.28515625" style="519" customWidth="1"/>
    <col min="7682" max="7682" width="20.140625" style="519" customWidth="1"/>
    <col min="7683" max="7936" width="9.140625" style="519"/>
    <col min="7937" max="7937" width="60.28515625" style="519" customWidth="1"/>
    <col min="7938" max="7938" width="20.140625" style="519" customWidth="1"/>
    <col min="7939" max="8192" width="9.140625" style="519"/>
    <col min="8193" max="8193" width="60.28515625" style="519" customWidth="1"/>
    <col min="8194" max="8194" width="20.140625" style="519" customWidth="1"/>
    <col min="8195" max="8448" width="9.140625" style="519"/>
    <col min="8449" max="8449" width="60.28515625" style="519" customWidth="1"/>
    <col min="8450" max="8450" width="20.140625" style="519" customWidth="1"/>
    <col min="8451" max="8704" width="9.140625" style="519"/>
    <col min="8705" max="8705" width="60.28515625" style="519" customWidth="1"/>
    <col min="8706" max="8706" width="20.140625" style="519" customWidth="1"/>
    <col min="8707" max="8960" width="9.140625" style="519"/>
    <col min="8961" max="8961" width="60.28515625" style="519" customWidth="1"/>
    <col min="8962" max="8962" width="20.140625" style="519" customWidth="1"/>
    <col min="8963" max="9216" width="9.140625" style="519"/>
    <col min="9217" max="9217" width="60.28515625" style="519" customWidth="1"/>
    <col min="9218" max="9218" width="20.140625" style="519" customWidth="1"/>
    <col min="9219" max="9472" width="9.140625" style="519"/>
    <col min="9473" max="9473" width="60.28515625" style="519" customWidth="1"/>
    <col min="9474" max="9474" width="20.140625" style="519" customWidth="1"/>
    <col min="9475" max="9728" width="9.140625" style="519"/>
    <col min="9729" max="9729" width="60.28515625" style="519" customWidth="1"/>
    <col min="9730" max="9730" width="20.140625" style="519" customWidth="1"/>
    <col min="9731" max="9984" width="9.140625" style="519"/>
    <col min="9985" max="9985" width="60.28515625" style="519" customWidth="1"/>
    <col min="9986" max="9986" width="20.140625" style="519" customWidth="1"/>
    <col min="9987" max="10240" width="9.140625" style="519"/>
    <col min="10241" max="10241" width="60.28515625" style="519" customWidth="1"/>
    <col min="10242" max="10242" width="20.140625" style="519" customWidth="1"/>
    <col min="10243" max="10496" width="9.140625" style="519"/>
    <col min="10497" max="10497" width="60.28515625" style="519" customWidth="1"/>
    <col min="10498" max="10498" width="20.140625" style="519" customWidth="1"/>
    <col min="10499" max="10752" width="9.140625" style="519"/>
    <col min="10753" max="10753" width="60.28515625" style="519" customWidth="1"/>
    <col min="10754" max="10754" width="20.140625" style="519" customWidth="1"/>
    <col min="10755" max="11008" width="9.140625" style="519"/>
    <col min="11009" max="11009" width="60.28515625" style="519" customWidth="1"/>
    <col min="11010" max="11010" width="20.140625" style="519" customWidth="1"/>
    <col min="11011" max="11264" width="9.140625" style="519"/>
    <col min="11265" max="11265" width="60.28515625" style="519" customWidth="1"/>
    <col min="11266" max="11266" width="20.140625" style="519" customWidth="1"/>
    <col min="11267" max="11520" width="9.140625" style="519"/>
    <col min="11521" max="11521" width="60.28515625" style="519" customWidth="1"/>
    <col min="11522" max="11522" width="20.140625" style="519" customWidth="1"/>
    <col min="11523" max="11776" width="9.140625" style="519"/>
    <col min="11777" max="11777" width="60.28515625" style="519" customWidth="1"/>
    <col min="11778" max="11778" width="20.140625" style="519" customWidth="1"/>
    <col min="11779" max="12032" width="9.140625" style="519"/>
    <col min="12033" max="12033" width="60.28515625" style="519" customWidth="1"/>
    <col min="12034" max="12034" width="20.140625" style="519" customWidth="1"/>
    <col min="12035" max="12288" width="9.140625" style="519"/>
    <col min="12289" max="12289" width="60.28515625" style="519" customWidth="1"/>
    <col min="12290" max="12290" width="20.140625" style="519" customWidth="1"/>
    <col min="12291" max="12544" width="9.140625" style="519"/>
    <col min="12545" max="12545" width="60.28515625" style="519" customWidth="1"/>
    <col min="12546" max="12546" width="20.140625" style="519" customWidth="1"/>
    <col min="12547" max="12800" width="9.140625" style="519"/>
    <col min="12801" max="12801" width="60.28515625" style="519" customWidth="1"/>
    <col min="12802" max="12802" width="20.140625" style="519" customWidth="1"/>
    <col min="12803" max="13056" width="9.140625" style="519"/>
    <col min="13057" max="13057" width="60.28515625" style="519" customWidth="1"/>
    <col min="13058" max="13058" width="20.140625" style="519" customWidth="1"/>
    <col min="13059" max="13312" width="9.140625" style="519"/>
    <col min="13313" max="13313" width="60.28515625" style="519" customWidth="1"/>
    <col min="13314" max="13314" width="20.140625" style="519" customWidth="1"/>
    <col min="13315" max="13568" width="9.140625" style="519"/>
    <col min="13569" max="13569" width="60.28515625" style="519" customWidth="1"/>
    <col min="13570" max="13570" width="20.140625" style="519" customWidth="1"/>
    <col min="13571" max="13824" width="9.140625" style="519"/>
    <col min="13825" max="13825" width="60.28515625" style="519" customWidth="1"/>
    <col min="13826" max="13826" width="20.140625" style="519" customWidth="1"/>
    <col min="13827" max="14080" width="9.140625" style="519"/>
    <col min="14081" max="14081" width="60.28515625" style="519" customWidth="1"/>
    <col min="14082" max="14082" width="20.140625" style="519" customWidth="1"/>
    <col min="14083" max="14336" width="9.140625" style="519"/>
    <col min="14337" max="14337" width="60.28515625" style="519" customWidth="1"/>
    <col min="14338" max="14338" width="20.140625" style="519" customWidth="1"/>
    <col min="14339" max="14592" width="9.140625" style="519"/>
    <col min="14593" max="14593" width="60.28515625" style="519" customWidth="1"/>
    <col min="14594" max="14594" width="20.140625" style="519" customWidth="1"/>
    <col min="14595" max="14848" width="9.140625" style="519"/>
    <col min="14849" max="14849" width="60.28515625" style="519" customWidth="1"/>
    <col min="14850" max="14850" width="20.140625" style="519" customWidth="1"/>
    <col min="14851" max="15104" width="9.140625" style="519"/>
    <col min="15105" max="15105" width="60.28515625" style="519" customWidth="1"/>
    <col min="15106" max="15106" width="20.140625" style="519" customWidth="1"/>
    <col min="15107" max="15360" width="9.140625" style="519"/>
    <col min="15361" max="15361" width="60.28515625" style="519" customWidth="1"/>
    <col min="15362" max="15362" width="20.140625" style="519" customWidth="1"/>
    <col min="15363" max="15616" width="9.140625" style="519"/>
    <col min="15617" max="15617" width="60.28515625" style="519" customWidth="1"/>
    <col min="15618" max="15618" width="20.140625" style="519" customWidth="1"/>
    <col min="15619" max="15872" width="9.140625" style="519"/>
    <col min="15873" max="15873" width="60.28515625" style="519" customWidth="1"/>
    <col min="15874" max="15874" width="20.140625" style="519" customWidth="1"/>
    <col min="15875" max="16128" width="9.140625" style="519"/>
    <col min="16129" max="16129" width="60.28515625" style="519" customWidth="1"/>
    <col min="16130" max="16130" width="20.140625" style="519" customWidth="1"/>
    <col min="16131" max="16384" width="9.140625" style="519"/>
  </cols>
  <sheetData>
    <row r="1" spans="1:2" x14ac:dyDescent="0.2">
      <c r="A1" s="517" t="s">
        <v>840</v>
      </c>
      <c r="B1" s="518"/>
    </row>
    <row r="4" spans="1:2" x14ac:dyDescent="0.2">
      <c r="A4" s="904" t="s">
        <v>343</v>
      </c>
      <c r="B4" s="904"/>
    </row>
    <row r="5" spans="1:2" x14ac:dyDescent="0.2">
      <c r="A5" s="905" t="s">
        <v>733</v>
      </c>
      <c r="B5" s="906"/>
    </row>
    <row r="6" spans="1:2" x14ac:dyDescent="0.2">
      <c r="A6" s="520"/>
      <c r="B6" s="521"/>
    </row>
    <row r="8" spans="1:2" x14ac:dyDescent="0.2">
      <c r="B8" s="518" t="s">
        <v>270</v>
      </c>
    </row>
    <row r="9" spans="1:2" ht="24.75" customHeight="1" x14ac:dyDescent="0.2">
      <c r="A9" s="522" t="s">
        <v>344</v>
      </c>
      <c r="B9" s="523" t="s">
        <v>345</v>
      </c>
    </row>
    <row r="10" spans="1:2" ht="13.5" customHeight="1" x14ac:dyDescent="0.2">
      <c r="A10" s="907" t="s">
        <v>346</v>
      </c>
      <c r="B10" s="909"/>
    </row>
    <row r="11" spans="1:2" ht="13.5" customHeight="1" x14ac:dyDescent="0.2">
      <c r="A11" s="908"/>
      <c r="B11" s="909"/>
    </row>
    <row r="12" spans="1:2" ht="13.5" customHeight="1" x14ac:dyDescent="0.2">
      <c r="A12" s="907" t="s">
        <v>347</v>
      </c>
      <c r="B12" s="909"/>
    </row>
    <row r="13" spans="1:2" ht="13.5" customHeight="1" x14ac:dyDescent="0.2">
      <c r="A13" s="910"/>
      <c r="B13" s="909"/>
    </row>
    <row r="14" spans="1:2" ht="13.5" customHeight="1" x14ac:dyDescent="0.2">
      <c r="A14" s="524" t="s">
        <v>348</v>
      </c>
      <c r="B14" s="524"/>
    </row>
    <row r="15" spans="1:2" ht="13.5" customHeight="1" x14ac:dyDescent="0.2">
      <c r="A15" s="525" t="s">
        <v>349</v>
      </c>
      <c r="B15" s="524"/>
    </row>
    <row r="16" spans="1:2" ht="13.5" customHeight="1" x14ac:dyDescent="0.2">
      <c r="A16" s="525" t="s">
        <v>350</v>
      </c>
      <c r="B16" s="524"/>
    </row>
    <row r="17" spans="1:2" ht="13.5" customHeight="1" x14ac:dyDescent="0.2">
      <c r="A17" s="525" t="s">
        <v>351</v>
      </c>
      <c r="B17" s="524"/>
    </row>
    <row r="18" spans="1:2" ht="13.5" customHeight="1" x14ac:dyDescent="0.2">
      <c r="A18" s="525" t="s">
        <v>352</v>
      </c>
      <c r="B18" s="524"/>
    </row>
    <row r="19" spans="1:2" ht="13.5" customHeight="1" x14ac:dyDescent="0.2">
      <c r="A19" s="525" t="s">
        <v>353</v>
      </c>
      <c r="B19" s="524"/>
    </row>
    <row r="20" spans="1:2" ht="13.5" customHeight="1" x14ac:dyDescent="0.2">
      <c r="A20" s="525" t="s">
        <v>354</v>
      </c>
      <c r="B20" s="524"/>
    </row>
    <row r="21" spans="1:2" ht="13.5" customHeight="1" x14ac:dyDescent="0.2">
      <c r="A21" s="525" t="s">
        <v>355</v>
      </c>
      <c r="B21" s="524"/>
    </row>
    <row r="22" spans="1:2" ht="13.5" customHeight="1" x14ac:dyDescent="0.2">
      <c r="A22" s="526" t="s">
        <v>356</v>
      </c>
      <c r="B22" s="524"/>
    </row>
    <row r="23" spans="1:2" ht="13.5" customHeight="1" x14ac:dyDescent="0.2">
      <c r="A23" s="526" t="s">
        <v>357</v>
      </c>
      <c r="B23" s="524"/>
    </row>
    <row r="24" spans="1:2" ht="13.5" customHeight="1" x14ac:dyDescent="0.2">
      <c r="A24" s="527" t="s">
        <v>358</v>
      </c>
      <c r="B24" s="524"/>
    </row>
    <row r="25" spans="1:2" ht="13.5" customHeight="1" x14ac:dyDescent="0.2">
      <c r="A25" s="524" t="s">
        <v>359</v>
      </c>
      <c r="B25" s="524"/>
    </row>
    <row r="26" spans="1:2" ht="13.5" customHeight="1" x14ac:dyDescent="0.2">
      <c r="A26" s="525" t="s">
        <v>349</v>
      </c>
      <c r="B26" s="524"/>
    </row>
    <row r="27" spans="1:2" ht="13.5" customHeight="1" x14ac:dyDescent="0.2">
      <c r="A27" s="525" t="s">
        <v>350</v>
      </c>
      <c r="B27" s="524"/>
    </row>
    <row r="28" spans="1:2" ht="13.5" customHeight="1" x14ac:dyDescent="0.2">
      <c r="A28" s="525" t="s">
        <v>351</v>
      </c>
      <c r="B28" s="524"/>
    </row>
    <row r="29" spans="1:2" ht="13.5" customHeight="1" x14ac:dyDescent="0.2">
      <c r="A29" s="525" t="s">
        <v>352</v>
      </c>
      <c r="B29" s="524"/>
    </row>
    <row r="30" spans="1:2" ht="13.5" customHeight="1" x14ac:dyDescent="0.2">
      <c r="A30" s="525" t="s">
        <v>353</v>
      </c>
      <c r="B30" s="524"/>
    </row>
    <row r="31" spans="1:2" ht="13.5" customHeight="1" x14ac:dyDescent="0.2">
      <c r="A31" s="525" t="s">
        <v>354</v>
      </c>
      <c r="B31" s="524"/>
    </row>
    <row r="32" spans="1:2" ht="13.5" customHeight="1" x14ac:dyDescent="0.2">
      <c r="A32" s="525" t="s">
        <v>355</v>
      </c>
      <c r="B32" s="524"/>
    </row>
    <row r="33" spans="1:2" ht="13.5" customHeight="1" x14ac:dyDescent="0.2">
      <c r="A33" s="526" t="s">
        <v>356</v>
      </c>
      <c r="B33" s="524"/>
    </row>
    <row r="34" spans="1:2" ht="13.5" customHeight="1" x14ac:dyDescent="0.2">
      <c r="A34" s="526" t="s">
        <v>357</v>
      </c>
      <c r="B34" s="524"/>
    </row>
    <row r="35" spans="1:2" ht="13.5" customHeight="1" x14ac:dyDescent="0.2">
      <c r="A35" s="527" t="s">
        <v>360</v>
      </c>
      <c r="B35" s="524"/>
    </row>
    <row r="36" spans="1:2" ht="13.5" customHeight="1" x14ac:dyDescent="0.2">
      <c r="A36" s="528" t="s">
        <v>361</v>
      </c>
      <c r="B36" s="524"/>
    </row>
    <row r="37" spans="1:2" ht="13.5" customHeight="1" x14ac:dyDescent="0.2">
      <c r="A37" s="528" t="s">
        <v>362</v>
      </c>
      <c r="B37" s="524"/>
    </row>
    <row r="38" spans="1:2" ht="13.5" customHeight="1" x14ac:dyDescent="0.2">
      <c r="A38" s="529" t="s">
        <v>363</v>
      </c>
      <c r="B38" s="530">
        <v>961200</v>
      </c>
    </row>
    <row r="39" spans="1:2" ht="15" customHeight="1" x14ac:dyDescent="0.2">
      <c r="A39" s="531" t="s">
        <v>364</v>
      </c>
      <c r="B39" s="532">
        <f>B10+B12+B14+B24+B25+B35+B36+B37+B38</f>
        <v>961200</v>
      </c>
    </row>
    <row r="40" spans="1:2" x14ac:dyDescent="0.2">
      <c r="A40" s="533" t="s">
        <v>365</v>
      </c>
      <c r="B40" s="534"/>
    </row>
    <row r="41" spans="1:2" x14ac:dyDescent="0.2">
      <c r="A41" s="535" t="s">
        <v>366</v>
      </c>
      <c r="B41" s="534"/>
    </row>
    <row r="42" spans="1:2" x14ac:dyDescent="0.2">
      <c r="A42" s="535"/>
      <c r="B42" s="534"/>
    </row>
    <row r="43" spans="1:2" x14ac:dyDescent="0.2">
      <c r="A43" s="535"/>
    </row>
  </sheetData>
  <mergeCells count="6">
    <mergeCell ref="A4:B4"/>
    <mergeCell ref="A5:B5"/>
    <mergeCell ref="A10:A11"/>
    <mergeCell ref="B10:B11"/>
    <mergeCell ref="A12:A13"/>
    <mergeCell ref="B12:B13"/>
  </mergeCells>
  <pageMargins left="0.78740157480314965" right="0.59055118110236227" top="0.98425196850393704" bottom="0.98425196850393704" header="0.51181102362204722" footer="0.51181102362204722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2</vt:i4>
      </vt:variant>
    </vt:vector>
  </HeadingPairs>
  <TitlesOfParts>
    <vt:vector size="24" baseType="lpstr">
      <vt:lpstr>1.  (2)</vt:lpstr>
      <vt:lpstr>2. mell.  </vt:lpstr>
      <vt:lpstr>3 mell  (2)</vt:lpstr>
      <vt:lpstr>4 mell. )</vt:lpstr>
      <vt:lpstr>5. mell</vt:lpstr>
      <vt:lpstr>6 mell. (2)</vt:lpstr>
      <vt:lpstr>7. mell  (2)</vt:lpstr>
      <vt:lpstr>8. mell (3)</vt:lpstr>
      <vt:lpstr>9 mell </vt:lpstr>
      <vt:lpstr>10. mell</vt:lpstr>
      <vt:lpstr>11. melléklet</vt:lpstr>
      <vt:lpstr>12 melléklet 1.o (2)</vt:lpstr>
      <vt:lpstr>12. melléklet 2. o</vt:lpstr>
      <vt:lpstr>13mell. (2)</vt:lpstr>
      <vt:lpstr>14. mell  (2)</vt:lpstr>
      <vt:lpstr>15. mell </vt:lpstr>
      <vt:lpstr>16 mell</vt:lpstr>
      <vt:lpstr>17. mell.</vt:lpstr>
      <vt:lpstr>18 mell</vt:lpstr>
      <vt:lpstr> 19. mell (2)</vt:lpstr>
      <vt:lpstr>20 mell.</vt:lpstr>
      <vt:lpstr>Munka1</vt:lpstr>
      <vt:lpstr>'4 mell. )'!Nyomtatási_cím</vt:lpstr>
      <vt:lpstr>'6 mell. (2)'!Nyomtatási_cím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1032540</dc:creator>
  <cp:lastModifiedBy>iktato-pc</cp:lastModifiedBy>
  <cp:lastPrinted>2018-05-27T12:29:02Z</cp:lastPrinted>
  <dcterms:created xsi:type="dcterms:W3CDTF">2014-03-14T06:45:59Z</dcterms:created>
  <dcterms:modified xsi:type="dcterms:W3CDTF">2018-06-07T13:52:30Z</dcterms:modified>
</cp:coreProperties>
</file>